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autoCompressPictures="0" defaultThemeVersion="124226"/>
  <mc:AlternateContent xmlns:mc="http://schemas.openxmlformats.org/markup-compatibility/2006">
    <mc:Choice Requires="x15">
      <x15ac:absPath xmlns:x15ac="http://schemas.microsoft.com/office/spreadsheetml/2010/11/ac" url="Z:\17.PI\04.IR\Reports\5_DATA PACK\"/>
    </mc:Choice>
  </mc:AlternateContent>
  <xr:revisionPtr revIDLastSave="0" documentId="13_ncr:1_{A6A0D12E-15A8-40D7-A7C2-2105921A1BDF}" xr6:coauthVersionLast="47" xr6:coauthVersionMax="47" xr10:uidLastSave="{00000000-0000-0000-0000-000000000000}"/>
  <bookViews>
    <workbookView xWindow="-120" yWindow="-120" windowWidth="24240" windowHeight="13020" tabRatio="802" firstSheet="3" activeTab="8" xr2:uid="{00000000-000D-0000-FFFF-FFFF00000000}"/>
  </bookViews>
  <sheets>
    <sheet name="Content" sheetId="9" r:id="rId1"/>
    <sheet name="Production" sheetId="36" r:id="rId2"/>
    <sheet name="Production HY" sheetId="37" r:id="rId3"/>
    <sheet name="Reserves and Resources" sheetId="25" r:id="rId4"/>
    <sheet name="Fin highlights" sheetId="17" r:id="rId5"/>
    <sheet name="Fin statements" sheetId="32" r:id="rId6"/>
    <sheet name="Revenue" sheetId="15" r:id="rId7"/>
    <sheet name="Cost of sales" sheetId="33" r:id="rId8"/>
    <sheet name="Debt_EBITDA" sheetId="35" r:id="rId9"/>
    <sheet name="Cash cost" sheetId="13" r:id="rId10"/>
    <sheet name="Dividends" sheetId="24" r:id="rId11"/>
  </sheets>
  <externalReferences>
    <externalReference r:id="rId12"/>
  </externalReferences>
  <definedNames>
    <definedName name="_Fill" localSheetId="1" hidden="1">#REF!</definedName>
    <definedName name="_Fill" localSheetId="2" hidden="1">#REF!</definedName>
    <definedName name="_Fill" localSheetId="3" hidden="1">#REF!</definedName>
    <definedName name="_Fill" hidden="1">#REF!</definedName>
    <definedName name="_Order1" hidden="1">255</definedName>
    <definedName name="_Order2" hidden="1">255</definedName>
    <definedName name="_xlnm._FilterDatabase" localSheetId="1" hidden="1">#REF!</definedName>
    <definedName name="_xlnm._FilterDatabase" localSheetId="2" hidden="1">#REF!</definedName>
    <definedName name="_xlnm._FilterDatabase" hidden="1">#REF!</definedName>
    <definedName name="AccessDatabase" hidden="1">"H:\TAX\GHRST\STANDARD\2004\forms\201.05.mdb"</definedName>
    <definedName name="AS2DocOpenMode" hidden="1">"AS2DocumentEdit"</definedName>
    <definedName name="HTML_CodePage" hidden="1">1251</definedName>
    <definedName name="HTML_Control" localSheetId="1" hidden="1">{"'РП (2)'!$A$5:$S$150"}</definedName>
    <definedName name="HTML_Control" localSheetId="2" hidden="1">{"'РП (2)'!$A$5:$S$150"}</definedName>
    <definedName name="HTML_Control" hidden="1">{"'РП (2)'!$A$5:$S$150"}</definedName>
    <definedName name="HTML_Description" hidden="1">""</definedName>
    <definedName name="HTML_Email" hidden="1">""</definedName>
    <definedName name="HTML_Header" hidden="1">"кРАП"</definedName>
    <definedName name="HTML_LastUpdate" hidden="1">"03.06.99"</definedName>
    <definedName name="HTML_LineAfter" hidden="1">FALSE</definedName>
    <definedName name="HTML_LineBefore" hidden="1">FALSE</definedName>
    <definedName name="HTML_Name" hidden="1">"Вячеслав Г. Колчин"</definedName>
    <definedName name="HTML_OBDlg2" hidden="1">TRUE</definedName>
    <definedName name="HTML_OBDlg4" hidden="1">TRUE</definedName>
    <definedName name="HTML_OS" hidden="1">0</definedName>
    <definedName name="HTML_PathFile" hidden="1">"C:\1S\AworkSIBAL\ФИНПЛАН\Платежи-поступления\MyHTML.htm"</definedName>
    <definedName name="HTML_Title" hidden="1">"План платежей 0699"</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40788.8197800926</definedName>
    <definedName name="IQ_NTM" hidden="1">6000</definedName>
    <definedName name="IQ_TODAY" hidden="1">0</definedName>
    <definedName name="IQ_WEEK" hidden="1">50000</definedName>
    <definedName name="IQ_YTD" hidden="1">3000</definedName>
    <definedName name="IQ_YTDMONTH" hidden="1">130000</definedName>
    <definedName name="kBNT" localSheetId="1" hidden="1">{"'РП (2)'!$A$5:$S$150"}</definedName>
    <definedName name="kBNT" localSheetId="2" hidden="1">{"'РП (2)'!$A$5:$S$150"}</definedName>
    <definedName name="kBNT" hidden="1">{"'РП (2)'!$A$5:$S$150"}</definedName>
    <definedName name="TextRefCopyRangeCount" hidden="1">183</definedName>
    <definedName name="w" localSheetId="3" hidden="1">#REF!</definedName>
    <definedName name="w" hidden="1">#REF!</definedName>
    <definedName name="XRefCopyRangeCount" hidden="1">1</definedName>
    <definedName name="ааааа" localSheetId="1" hidden="1">{"'РП (2)'!$A$5:$S$150"}</definedName>
    <definedName name="ааааа" localSheetId="2" hidden="1">{"'РП (2)'!$A$5:$S$150"}</definedName>
    <definedName name="ааааа" hidden="1">{"'РП (2)'!$A$5:$S$150"}</definedName>
    <definedName name="бюджет" localSheetId="1" hidden="1">{"'РП (2)'!$A$5:$S$150"}</definedName>
    <definedName name="бюджет" localSheetId="2" hidden="1">{"'РП (2)'!$A$5:$S$150"}</definedName>
    <definedName name="бюджет" hidden="1">{"'РП (2)'!$A$5:$S$150"}</definedName>
    <definedName name="ваф" localSheetId="1" hidden="1">{"'РП (2)'!$A$5:$S$150"}</definedName>
    <definedName name="ваф" localSheetId="2" hidden="1">{"'РП (2)'!$A$5:$S$150"}</definedName>
    <definedName name="ваф" hidden="1">{"'РП (2)'!$A$5:$S$150"}</definedName>
    <definedName name="й" localSheetId="1" hidden="1">{"'РП (2)'!$A$5:$S$150"}</definedName>
    <definedName name="й" localSheetId="2" hidden="1">{"'РП (2)'!$A$5:$S$150"}</definedName>
    <definedName name="й" hidden="1">{"'РП (2)'!$A$5:$S$150"}</definedName>
    <definedName name="КРАСНОЯРСК" localSheetId="1" hidden="1">{"'РП (2)'!$A$5:$S$150"}</definedName>
    <definedName name="КРАСНОЯРСК" localSheetId="2" hidden="1">{"'РП (2)'!$A$5:$S$150"}</definedName>
    <definedName name="КРАСНОЯРСК" hidden="1">{"'РП (2)'!$A$5:$S$150"}</definedName>
    <definedName name="тыс">'[1]%'!$B$3</definedName>
    <definedName name="фц" localSheetId="1" hidden="1">{"'РП (2)'!$A$5:$S$150"}</definedName>
    <definedName name="фц" localSheetId="2" hidden="1">{"'РП (2)'!$A$5:$S$150"}</definedName>
    <definedName name="фц" hidden="1">{"'РП (2)'!$A$5:$S$150"}</definedName>
    <definedName name="ыыы" localSheetId="1" hidden="1">{"'РП (2)'!$A$5:$S$150"}</definedName>
    <definedName name="ыыы" localSheetId="2" hidden="1">{"'РП (2)'!$A$5:$S$150"}</definedName>
    <definedName name="ыыы" hidden="1">{"'РП (2)'!$A$5:$S$150"}</definedName>
    <definedName name="я" localSheetId="1" hidden="1">{"'РП (2)'!$A$5:$S$150"}</definedName>
    <definedName name="я" localSheetId="2" hidden="1">{"'РП (2)'!$A$5:$S$150"}</definedName>
    <definedName name="я" hidden="1">{"'РП (2)'!$A$5:$S$150"}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9" i="35" l="1"/>
  <c r="F38" i="33"/>
  <c r="N21" i="15"/>
  <c r="N14" i="15"/>
  <c r="J128" i="32"/>
  <c r="J127" i="32"/>
  <c r="F107" i="32"/>
  <c r="J92" i="32"/>
  <c r="F49" i="32"/>
  <c r="L20" i="17"/>
  <c r="L29" i="24" l="1"/>
  <c r="L28" i="24"/>
  <c r="L27" i="24"/>
  <c r="L26" i="24"/>
  <c r="L25" i="24"/>
  <c r="L24" i="24"/>
  <c r="L23" i="24"/>
  <c r="L22" i="24"/>
  <c r="L21" i="24"/>
  <c r="L20" i="24"/>
  <c r="L19" i="24"/>
  <c r="L18" i="24"/>
  <c r="L17" i="24"/>
  <c r="L16" i="24"/>
  <c r="L15" i="24"/>
  <c r="L14" i="24"/>
  <c r="L13" i="24"/>
  <c r="L12" i="24"/>
  <c r="L11" i="24"/>
  <c r="L10" i="24"/>
  <c r="L9" i="24"/>
  <c r="L8" i="24"/>
  <c r="L7" i="24"/>
  <c r="L6" i="24"/>
  <c r="L5" i="24"/>
  <c r="H2" i="24" l="1"/>
  <c r="F49" i="36" l="1"/>
  <c r="F48" i="36"/>
  <c r="F47" i="36"/>
  <c r="F74" i="37" l="1"/>
  <c r="F42" i="37"/>
  <c r="W2" i="37"/>
  <c r="AU2" i="36"/>
  <c r="AN2" i="36"/>
  <c r="AL2" i="36"/>
  <c r="F86" i="32"/>
  <c r="C80" i="37"/>
  <c r="F80" i="37" s="1"/>
  <c r="C79" i="37"/>
  <c r="F79" i="37" s="1"/>
  <c r="C78" i="37"/>
  <c r="F78" i="37" s="1"/>
  <c r="C77" i="37"/>
  <c r="F77" i="37" s="1"/>
  <c r="C76" i="37"/>
  <c r="F76" i="37" s="1"/>
  <c r="C75" i="37"/>
  <c r="F75" i="37" s="1"/>
  <c r="C74" i="37"/>
  <c r="C73" i="37"/>
  <c r="F73" i="37" s="1"/>
  <c r="C72" i="37"/>
  <c r="F72" i="37" s="1"/>
  <c r="C71" i="37"/>
  <c r="F71" i="37" s="1"/>
  <c r="C70" i="37"/>
  <c r="F70" i="37" s="1"/>
  <c r="C69" i="37"/>
  <c r="F69" i="37" s="1"/>
  <c r="C68" i="37"/>
  <c r="F68" i="37" s="1"/>
  <c r="C67" i="37"/>
  <c r="F67" i="37" s="1"/>
  <c r="C66" i="37"/>
  <c r="F66" i="37" s="1"/>
  <c r="C65" i="37"/>
  <c r="F65" i="37" s="1"/>
  <c r="C64" i="37"/>
  <c r="F64" i="37" s="1"/>
  <c r="C63" i="37"/>
  <c r="F63" i="37" s="1"/>
  <c r="C62" i="37"/>
  <c r="F62" i="37" s="1"/>
  <c r="C61" i="37"/>
  <c r="F61" i="37" s="1"/>
  <c r="C60" i="37"/>
  <c r="F60" i="37" s="1"/>
  <c r="C59" i="37"/>
  <c r="F59" i="37" s="1"/>
  <c r="C58" i="37"/>
  <c r="F58" i="37" s="1"/>
  <c r="C57" i="37"/>
  <c r="F57" i="37" s="1"/>
  <c r="C56" i="37"/>
  <c r="F56" i="37" s="1"/>
  <c r="C55" i="37"/>
  <c r="F55" i="37" s="1"/>
  <c r="C54" i="37"/>
  <c r="F54" i="37" s="1"/>
  <c r="C53" i="37"/>
  <c r="F53" i="37" s="1"/>
  <c r="C52" i="37"/>
  <c r="F52" i="37" s="1"/>
  <c r="C51" i="37"/>
  <c r="F51" i="37" s="1"/>
  <c r="C50" i="37"/>
  <c r="F50" i="37" s="1"/>
  <c r="C49" i="37"/>
  <c r="F49" i="37" s="1"/>
  <c r="C48" i="37"/>
  <c r="F48" i="37" s="1"/>
  <c r="C47" i="37"/>
  <c r="F47" i="37" s="1"/>
  <c r="C46" i="37"/>
  <c r="F46" i="37" s="1"/>
  <c r="C45" i="37"/>
  <c r="F45" i="37" s="1"/>
  <c r="C44" i="37"/>
  <c r="F44" i="37" s="1"/>
  <c r="C43" i="37"/>
  <c r="F43" i="37" s="1"/>
  <c r="C42" i="37"/>
  <c r="C41" i="37"/>
  <c r="F41" i="37" s="1"/>
  <c r="C40" i="37"/>
  <c r="F40" i="37" s="1"/>
  <c r="C39" i="37"/>
  <c r="F39" i="37" s="1"/>
  <c r="C38" i="37"/>
  <c r="F38" i="37" s="1"/>
  <c r="C37" i="37"/>
  <c r="F37" i="37" s="1"/>
  <c r="C36" i="37"/>
  <c r="F36" i="37" s="1"/>
  <c r="C35" i="37"/>
  <c r="F35" i="37" s="1"/>
  <c r="C34" i="37"/>
  <c r="F34" i="37" s="1"/>
  <c r="C33" i="37"/>
  <c r="F33" i="37" s="1"/>
  <c r="C32" i="37"/>
  <c r="F32" i="37" s="1"/>
  <c r="C31" i="37"/>
  <c r="F31" i="37" s="1"/>
  <c r="C30" i="37"/>
  <c r="F30" i="37" s="1"/>
  <c r="C29" i="37"/>
  <c r="F29" i="37" s="1"/>
  <c r="C28" i="37"/>
  <c r="F28" i="37" s="1"/>
  <c r="C27" i="37"/>
  <c r="F27" i="37" s="1"/>
  <c r="C26" i="37"/>
  <c r="F26" i="37" s="1"/>
  <c r="C25" i="37"/>
  <c r="F25" i="37" s="1"/>
  <c r="C24" i="37"/>
  <c r="F24" i="37" s="1"/>
  <c r="C23" i="37"/>
  <c r="F23" i="37" s="1"/>
  <c r="C22" i="37"/>
  <c r="F22" i="37" s="1"/>
  <c r="C21" i="37"/>
  <c r="F21" i="37" s="1"/>
  <c r="C20" i="37"/>
  <c r="F20" i="37" s="1"/>
  <c r="C19" i="37"/>
  <c r="F19" i="37" s="1"/>
  <c r="C18" i="37"/>
  <c r="F18" i="37" s="1"/>
  <c r="C17" i="37"/>
  <c r="F17" i="37" s="1"/>
  <c r="C16" i="37"/>
  <c r="F16" i="37" s="1"/>
  <c r="C15" i="37"/>
  <c r="F15" i="37" s="1"/>
  <c r="C14" i="37"/>
  <c r="F14" i="37" s="1"/>
  <c r="C13" i="37"/>
  <c r="F13" i="37" s="1"/>
  <c r="C12" i="37"/>
  <c r="F12" i="37" s="1"/>
  <c r="C11" i="37"/>
  <c r="F11" i="37" s="1"/>
  <c r="C10" i="37"/>
  <c r="F10" i="37" s="1"/>
  <c r="C9" i="37"/>
  <c r="F9" i="37" s="1"/>
  <c r="C8" i="37"/>
  <c r="F8" i="37" s="1"/>
  <c r="C7" i="37"/>
  <c r="F7" i="37" s="1"/>
  <c r="C6" i="37"/>
  <c r="F6" i="37" s="1"/>
  <c r="C5" i="37"/>
  <c r="F5" i="37" s="1"/>
  <c r="C4" i="37"/>
  <c r="F4" i="37" s="1"/>
  <c r="H3" i="37"/>
  <c r="H2" i="37" s="1"/>
  <c r="E3" i="37"/>
  <c r="D3" i="37"/>
  <c r="C3" i="37"/>
  <c r="E2" i="37"/>
  <c r="D2" i="37"/>
  <c r="F2" i="37" s="1"/>
  <c r="C2" i="37"/>
  <c r="C1" i="37"/>
  <c r="F1" i="37" s="1"/>
  <c r="C85" i="36"/>
  <c r="F85" i="36" s="1"/>
  <c r="C84" i="36"/>
  <c r="F84" i="36" s="1"/>
  <c r="C83" i="36"/>
  <c r="F83" i="36" s="1"/>
  <c r="C82" i="36"/>
  <c r="F82" i="36" s="1"/>
  <c r="C81" i="36"/>
  <c r="F81" i="36" s="1"/>
  <c r="C80" i="36"/>
  <c r="F80" i="36" s="1"/>
  <c r="C79" i="36"/>
  <c r="F79" i="36" s="1"/>
  <c r="C78" i="36"/>
  <c r="F78" i="36" s="1"/>
  <c r="C77" i="36"/>
  <c r="F77" i="36" s="1"/>
  <c r="C76" i="36"/>
  <c r="F76" i="36" s="1"/>
  <c r="C75" i="36"/>
  <c r="F75" i="36" s="1"/>
  <c r="C74" i="36"/>
  <c r="F74" i="36" s="1"/>
  <c r="C73" i="36"/>
  <c r="F73" i="36" s="1"/>
  <c r="C72" i="36"/>
  <c r="F72" i="36" s="1"/>
  <c r="C71" i="36"/>
  <c r="F71" i="36" s="1"/>
  <c r="C70" i="36"/>
  <c r="F70" i="36" s="1"/>
  <c r="C69" i="36"/>
  <c r="F69" i="36" s="1"/>
  <c r="C68" i="36"/>
  <c r="F68" i="36" s="1"/>
  <c r="C67" i="36"/>
  <c r="F67" i="36" s="1"/>
  <c r="C66" i="36"/>
  <c r="F66" i="36" s="1"/>
  <c r="C65" i="36"/>
  <c r="F65" i="36" s="1"/>
  <c r="C64" i="36"/>
  <c r="F64" i="36" s="1"/>
  <c r="C63" i="36"/>
  <c r="F63" i="36" s="1"/>
  <c r="C62" i="36"/>
  <c r="F62" i="36" s="1"/>
  <c r="C61" i="36"/>
  <c r="F61" i="36" s="1"/>
  <c r="C60" i="36"/>
  <c r="F60" i="36" s="1"/>
  <c r="C59" i="36"/>
  <c r="F59" i="36" s="1"/>
  <c r="C58" i="36"/>
  <c r="F58" i="36" s="1"/>
  <c r="C57" i="36"/>
  <c r="F57" i="36" s="1"/>
  <c r="C56" i="36"/>
  <c r="F56" i="36" s="1"/>
  <c r="C55" i="36"/>
  <c r="F55" i="36" s="1"/>
  <c r="C54" i="36"/>
  <c r="F54" i="36" s="1"/>
  <c r="C53" i="36"/>
  <c r="F53" i="36" s="1"/>
  <c r="C52" i="36"/>
  <c r="F52" i="36" s="1"/>
  <c r="C51" i="36"/>
  <c r="F51" i="36" s="1"/>
  <c r="C45" i="36"/>
  <c r="F45" i="36" s="1"/>
  <c r="C44" i="36"/>
  <c r="F44" i="36" s="1"/>
  <c r="C43" i="36"/>
  <c r="F43" i="36" s="1"/>
  <c r="C42" i="36"/>
  <c r="F42" i="36" s="1"/>
  <c r="C41" i="36"/>
  <c r="F41" i="36" s="1"/>
  <c r="C40" i="36"/>
  <c r="F40" i="36" s="1"/>
  <c r="C39" i="36"/>
  <c r="F39" i="36" s="1"/>
  <c r="C38" i="36"/>
  <c r="F38" i="36" s="1"/>
  <c r="C37" i="36"/>
  <c r="F37" i="36" s="1"/>
  <c r="C36" i="36"/>
  <c r="F36" i="36" s="1"/>
  <c r="C35" i="36"/>
  <c r="F35" i="36" s="1"/>
  <c r="C34" i="36"/>
  <c r="F34" i="36" s="1"/>
  <c r="C33" i="36"/>
  <c r="F33" i="36" s="1"/>
  <c r="C32" i="36"/>
  <c r="F32" i="36" s="1"/>
  <c r="C31" i="36"/>
  <c r="F31" i="36" s="1"/>
  <c r="C30" i="36"/>
  <c r="F30" i="36" s="1"/>
  <c r="C29" i="36"/>
  <c r="F29" i="36" s="1"/>
  <c r="C28" i="36"/>
  <c r="F28" i="36" s="1"/>
  <c r="C27" i="36"/>
  <c r="F27" i="36" s="1"/>
  <c r="C26" i="36"/>
  <c r="F26" i="36" s="1"/>
  <c r="C25" i="36"/>
  <c r="F25" i="36" s="1"/>
  <c r="C24" i="36"/>
  <c r="F24" i="36" s="1"/>
  <c r="C23" i="36"/>
  <c r="F23" i="36" s="1"/>
  <c r="C22" i="36"/>
  <c r="F22" i="36" s="1"/>
  <c r="C21" i="36"/>
  <c r="F21" i="36" s="1"/>
  <c r="C20" i="36"/>
  <c r="F20" i="36" s="1"/>
  <c r="C19" i="36"/>
  <c r="F19" i="36" s="1"/>
  <c r="C18" i="36"/>
  <c r="F18" i="36" s="1"/>
  <c r="C17" i="36"/>
  <c r="F17" i="36" s="1"/>
  <c r="C16" i="36"/>
  <c r="F16" i="36" s="1"/>
  <c r="C15" i="36"/>
  <c r="F15" i="36" s="1"/>
  <c r="C14" i="36"/>
  <c r="F14" i="36" s="1"/>
  <c r="C13" i="36"/>
  <c r="F13" i="36" s="1"/>
  <c r="C12" i="36"/>
  <c r="F12" i="36" s="1"/>
  <c r="C11" i="36"/>
  <c r="F11" i="36" s="1"/>
  <c r="C10" i="36"/>
  <c r="F10" i="36" s="1"/>
  <c r="C9" i="36"/>
  <c r="F9" i="36" s="1"/>
  <c r="C8" i="36"/>
  <c r="F8" i="36" s="1"/>
  <c r="C7" i="36"/>
  <c r="F7" i="36" s="1"/>
  <c r="C6" i="36"/>
  <c r="F6" i="36" s="1"/>
  <c r="C5" i="36"/>
  <c r="F5" i="36" s="1"/>
  <c r="C4" i="36"/>
  <c r="F4" i="36" s="1"/>
  <c r="AO3" i="36"/>
  <c r="AO2" i="36" s="1"/>
  <c r="H3" i="36"/>
  <c r="I3" i="36" s="1"/>
  <c r="I2" i="36" s="1"/>
  <c r="E3" i="36"/>
  <c r="D3" i="36"/>
  <c r="C3" i="36"/>
  <c r="E2" i="36"/>
  <c r="D2" i="36"/>
  <c r="C2" i="36"/>
  <c r="C1" i="36"/>
  <c r="F1" i="36" s="1"/>
  <c r="F3" i="37" l="1"/>
  <c r="I3" i="37"/>
  <c r="J3" i="37" s="1"/>
  <c r="J2" i="37" s="1"/>
  <c r="F2" i="36"/>
  <c r="F3" i="36"/>
  <c r="AP3" i="36"/>
  <c r="AQ3" i="36" s="1"/>
  <c r="AQ2" i="36" s="1"/>
  <c r="H2" i="36"/>
  <c r="J3" i="36"/>
  <c r="J2" i="36" s="1"/>
  <c r="K3" i="37" l="1"/>
  <c r="K2" i="37" s="1"/>
  <c r="I2" i="37"/>
  <c r="AP2" i="36"/>
  <c r="AR3" i="36"/>
  <c r="AR2" i="36" s="1"/>
  <c r="L3" i="37"/>
  <c r="L2" i="37" s="1"/>
  <c r="K3" i="36"/>
  <c r="K2" i="36" s="1"/>
  <c r="AS3" i="36" l="1"/>
  <c r="AS2" i="36" s="1"/>
  <c r="M3" i="37"/>
  <c r="M2" i="37" s="1"/>
  <c r="L3" i="36"/>
  <c r="L2" i="36" s="1"/>
  <c r="AT3" i="36" l="1"/>
  <c r="AT2" i="36" s="1"/>
  <c r="N3" i="37"/>
  <c r="N2" i="37" s="1"/>
  <c r="M3" i="36"/>
  <c r="M2" i="36" s="1"/>
  <c r="O3" i="37" l="1"/>
  <c r="O2" i="37" s="1"/>
  <c r="N3" i="36"/>
  <c r="N2" i="36" s="1"/>
  <c r="P3" i="37" l="1"/>
  <c r="P2" i="37" s="1"/>
  <c r="O3" i="36"/>
  <c r="O2" i="36" s="1"/>
  <c r="Q3" i="37" l="1"/>
  <c r="Q2" i="37" s="1"/>
  <c r="P3" i="36"/>
  <c r="P2" i="36" s="1"/>
  <c r="R3" i="37" l="1"/>
  <c r="R2" i="37" s="1"/>
  <c r="Q3" i="36"/>
  <c r="Q2" i="36" s="1"/>
  <c r="S3" i="37" l="1"/>
  <c r="S2" i="37" s="1"/>
  <c r="R3" i="36"/>
  <c r="R2" i="36" s="1"/>
  <c r="T3" i="37" l="1"/>
  <c r="T2" i="37" s="1"/>
  <c r="S3" i="36"/>
  <c r="S2" i="36" s="1"/>
  <c r="U3" i="37" l="1"/>
  <c r="T3" i="36"/>
  <c r="T2" i="36" s="1"/>
  <c r="V3" i="37" l="1"/>
  <c r="V2" i="37" s="1"/>
  <c r="U2" i="37"/>
  <c r="U3" i="36"/>
  <c r="U2" i="36" s="1"/>
  <c r="V3" i="36" l="1"/>
  <c r="V2" i="36" s="1"/>
  <c r="W3" i="36" l="1"/>
  <c r="W2" i="36" s="1"/>
  <c r="X3" i="36" l="1"/>
  <c r="X2" i="36" s="1"/>
  <c r="Y3" i="36" l="1"/>
  <c r="Y2" i="36" s="1"/>
  <c r="Z3" i="36" l="1"/>
  <c r="Z2" i="36" s="1"/>
  <c r="AA3" i="36" l="1"/>
  <c r="AA2" i="36" s="1"/>
  <c r="AB3" i="36" l="1"/>
  <c r="AB2" i="36" s="1"/>
  <c r="AC3" i="36" l="1"/>
  <c r="AC2" i="36" s="1"/>
  <c r="AD3" i="36" l="1"/>
  <c r="AD2" i="36" s="1"/>
  <c r="AE3" i="36" l="1"/>
  <c r="AE2" i="36" s="1"/>
  <c r="AF3" i="36" l="1"/>
  <c r="AF2" i="36" s="1"/>
  <c r="AG3" i="36" l="1"/>
  <c r="AG2" i="36" s="1"/>
  <c r="AH3" i="36" l="1"/>
  <c r="AH2" i="36" s="1"/>
  <c r="AI3" i="36" l="1"/>
  <c r="AJ3" i="36" s="1"/>
  <c r="AJ2" i="36" l="1"/>
  <c r="AK3" i="36"/>
  <c r="AK2" i="36" s="1"/>
  <c r="AI2" i="36"/>
  <c r="F30" i="35"/>
  <c r="F140" i="32"/>
  <c r="F99" i="32"/>
  <c r="F15" i="32"/>
  <c r="F116" i="32" l="1"/>
  <c r="F115" i="32"/>
  <c r="F11" i="32"/>
  <c r="F82" i="32"/>
  <c r="N2" i="32"/>
  <c r="N92" i="32" s="1"/>
  <c r="P20" i="17"/>
  <c r="P2" i="17"/>
  <c r="F34" i="24"/>
  <c r="N127" i="32" l="1"/>
  <c r="H3" i="33"/>
  <c r="I3" i="33" s="1"/>
  <c r="J3" i="33" s="1"/>
  <c r="K3" i="33" l="1"/>
  <c r="J2" i="33"/>
  <c r="M2" i="32"/>
  <c r="M92" i="32" s="1"/>
  <c r="L2" i="32"/>
  <c r="L127" i="32" s="1"/>
  <c r="F138" i="32"/>
  <c r="F106" i="32"/>
  <c r="F100" i="32"/>
  <c r="F66" i="32"/>
  <c r="F43" i="32"/>
  <c r="F10" i="32"/>
  <c r="J44" i="33" l="1"/>
  <c r="J20" i="33"/>
  <c r="J35" i="33"/>
  <c r="J27" i="33"/>
  <c r="M127" i="32"/>
  <c r="L92" i="32"/>
  <c r="L118" i="25" l="1"/>
  <c r="K118" i="25"/>
  <c r="J118" i="25"/>
  <c r="I118" i="25"/>
  <c r="H118" i="25"/>
  <c r="N26" i="25"/>
  <c r="N61" i="25" s="1"/>
  <c r="M26" i="25"/>
  <c r="M61" i="25" s="1"/>
  <c r="L26" i="25"/>
  <c r="L61" i="25" s="1"/>
  <c r="K26" i="25"/>
  <c r="K61" i="25" s="1"/>
  <c r="J26" i="25"/>
  <c r="J61" i="25" s="1"/>
  <c r="I26" i="25"/>
  <c r="I61" i="25" s="1"/>
  <c r="H26" i="25"/>
  <c r="H61" i="25" s="1"/>
  <c r="H3" i="25"/>
  <c r="I21" i="25"/>
  <c r="H21" i="25"/>
  <c r="L3" i="25"/>
  <c r="K3" i="25"/>
  <c r="J3" i="25"/>
  <c r="I3" i="25"/>
  <c r="H24" i="9"/>
  <c r="H22" i="9"/>
  <c r="G24" i="9"/>
  <c r="G22" i="9"/>
  <c r="F24" i="9"/>
  <c r="F22" i="9"/>
  <c r="E26" i="9"/>
  <c r="E24" i="9"/>
  <c r="E22" i="9"/>
  <c r="E20" i="9"/>
  <c r="G16" i="9"/>
  <c r="F18" i="9"/>
  <c r="F16" i="9"/>
  <c r="E16" i="9"/>
  <c r="E14" i="9"/>
  <c r="P34" i="24"/>
  <c r="P31" i="24"/>
  <c r="C12" i="24"/>
  <c r="C11" i="24"/>
  <c r="C10" i="24"/>
  <c r="C9" i="24"/>
  <c r="N2" i="24" s="1"/>
  <c r="C8" i="24"/>
  <c r="M2" i="24" s="1"/>
  <c r="C7" i="24"/>
  <c r="P28" i="24" s="1"/>
  <c r="C6" i="24"/>
  <c r="J2" i="24" s="1"/>
  <c r="C5" i="24"/>
  <c r="I2" i="24" s="1"/>
  <c r="C4" i="24"/>
  <c r="C3" i="24"/>
  <c r="G2" i="24" s="1"/>
  <c r="C2" i="24"/>
  <c r="F2" i="24" s="1"/>
  <c r="C1" i="24"/>
  <c r="F1" i="24" s="1"/>
  <c r="F3" i="13"/>
  <c r="C22" i="13"/>
  <c r="F22" i="13" s="1"/>
  <c r="C21" i="13"/>
  <c r="F21" i="13" s="1"/>
  <c r="C20" i="13"/>
  <c r="F20" i="13" s="1"/>
  <c r="C19" i="13"/>
  <c r="F19" i="13" s="1"/>
  <c r="E18" i="13"/>
  <c r="D18" i="13"/>
  <c r="C18" i="13"/>
  <c r="F18" i="13" s="1"/>
  <c r="C17" i="13"/>
  <c r="F17" i="13" s="1"/>
  <c r="C16" i="13"/>
  <c r="F16" i="13" s="1"/>
  <c r="C15" i="13"/>
  <c r="F15" i="13" s="1"/>
  <c r="E14" i="13"/>
  <c r="D14" i="13"/>
  <c r="C14" i="13"/>
  <c r="C13" i="13"/>
  <c r="F13" i="13" s="1"/>
  <c r="C12" i="13"/>
  <c r="F12" i="13" s="1"/>
  <c r="C11" i="13"/>
  <c r="F11" i="13" s="1"/>
  <c r="C10" i="13"/>
  <c r="F10" i="13" s="1"/>
  <c r="C9" i="13"/>
  <c r="F9" i="13" s="1"/>
  <c r="C8" i="13"/>
  <c r="F8" i="13" s="1"/>
  <c r="C7" i="13"/>
  <c r="F7" i="13" s="1"/>
  <c r="C6" i="13"/>
  <c r="F6" i="13" s="1"/>
  <c r="C5" i="13"/>
  <c r="F5" i="13" s="1"/>
  <c r="E4" i="13"/>
  <c r="D4" i="13"/>
  <c r="C4" i="13"/>
  <c r="C2" i="13"/>
  <c r="F2" i="13" s="1"/>
  <c r="C1" i="13"/>
  <c r="F1" i="13" s="1"/>
  <c r="F13" i="35"/>
  <c r="C33" i="35"/>
  <c r="F33" i="35" s="1"/>
  <c r="C32" i="35"/>
  <c r="F32" i="35" s="1"/>
  <c r="C31" i="35"/>
  <c r="F31" i="35" s="1"/>
  <c r="C29" i="35"/>
  <c r="F29" i="35" s="1"/>
  <c r="C28" i="35"/>
  <c r="F28" i="35" s="1"/>
  <c r="C27" i="35"/>
  <c r="F27" i="35" s="1"/>
  <c r="C26" i="35"/>
  <c r="F26" i="35" s="1"/>
  <c r="C24" i="35"/>
  <c r="F24" i="35" s="1"/>
  <c r="C23" i="35"/>
  <c r="F23" i="35" s="1"/>
  <c r="C22" i="35"/>
  <c r="F22" i="35" s="1"/>
  <c r="C21" i="35"/>
  <c r="F21" i="35" s="1"/>
  <c r="C20" i="35"/>
  <c r="F20" i="35" s="1"/>
  <c r="C19" i="35"/>
  <c r="F19" i="35" s="1"/>
  <c r="C18" i="35"/>
  <c r="F18" i="35" s="1"/>
  <c r="C17" i="35"/>
  <c r="F17" i="35" s="1"/>
  <c r="C16" i="35"/>
  <c r="F16" i="35" s="1"/>
  <c r="C15" i="35"/>
  <c r="F15" i="35" s="1"/>
  <c r="C14" i="35"/>
  <c r="F14" i="35" s="1"/>
  <c r="C12" i="35"/>
  <c r="F12" i="35" s="1"/>
  <c r="C11" i="35"/>
  <c r="F11" i="35" s="1"/>
  <c r="C10" i="35"/>
  <c r="F10" i="35" s="1"/>
  <c r="C9" i="35"/>
  <c r="F9" i="35" s="1"/>
  <c r="C8" i="35"/>
  <c r="F8" i="35" s="1"/>
  <c r="C7" i="35"/>
  <c r="F7" i="35" s="1"/>
  <c r="C6" i="35"/>
  <c r="F6" i="35" s="1"/>
  <c r="C5" i="35"/>
  <c r="F5" i="35" s="1"/>
  <c r="C4" i="35"/>
  <c r="F4" i="35" s="1"/>
  <c r="C3" i="35"/>
  <c r="F3" i="35" s="1"/>
  <c r="C2" i="35"/>
  <c r="F2" i="35" s="1"/>
  <c r="C1" i="35"/>
  <c r="F1" i="35" s="1"/>
  <c r="F42" i="33"/>
  <c r="C50" i="33"/>
  <c r="F50" i="33" s="1"/>
  <c r="C49" i="33"/>
  <c r="F49" i="33" s="1"/>
  <c r="C48" i="33"/>
  <c r="F48" i="33" s="1"/>
  <c r="C47" i="33"/>
  <c r="F47" i="33" s="1"/>
  <c r="C46" i="33"/>
  <c r="F46" i="33" s="1"/>
  <c r="C45" i="33"/>
  <c r="F45" i="33" s="1"/>
  <c r="C44" i="33"/>
  <c r="F44" i="33" s="1"/>
  <c r="C43" i="33"/>
  <c r="F43" i="33" s="1"/>
  <c r="C42" i="33"/>
  <c r="C41" i="33"/>
  <c r="F41" i="33" s="1"/>
  <c r="C40" i="33"/>
  <c r="F40" i="33" s="1"/>
  <c r="C39" i="33"/>
  <c r="F39" i="33" s="1"/>
  <c r="C37" i="33"/>
  <c r="F37" i="33" s="1"/>
  <c r="C36" i="33"/>
  <c r="F36" i="33" s="1"/>
  <c r="C35" i="33"/>
  <c r="F35" i="33" s="1"/>
  <c r="C34" i="33"/>
  <c r="F34" i="33" s="1"/>
  <c r="C32" i="33"/>
  <c r="F32" i="33" s="1"/>
  <c r="C31" i="33"/>
  <c r="F31" i="33" s="1"/>
  <c r="C30" i="33"/>
  <c r="F30" i="33" s="1"/>
  <c r="C29" i="33"/>
  <c r="F29" i="33" s="1"/>
  <c r="C28" i="33"/>
  <c r="F28" i="33" s="1"/>
  <c r="C27" i="33"/>
  <c r="F27" i="33" s="1"/>
  <c r="C26" i="33"/>
  <c r="F26" i="33" s="1"/>
  <c r="C25" i="33"/>
  <c r="F25" i="33" s="1"/>
  <c r="C24" i="33"/>
  <c r="F24" i="33" s="1"/>
  <c r="C23" i="33"/>
  <c r="F23" i="33" s="1"/>
  <c r="C22" i="33"/>
  <c r="F22" i="33" s="1"/>
  <c r="C21" i="33"/>
  <c r="F21" i="33" s="1"/>
  <c r="C20" i="33"/>
  <c r="F20" i="33" s="1"/>
  <c r="C19" i="33"/>
  <c r="F19" i="33" s="1"/>
  <c r="C18" i="33"/>
  <c r="F18" i="33" s="1"/>
  <c r="C17" i="33"/>
  <c r="F17" i="33" s="1"/>
  <c r="C16" i="33"/>
  <c r="F16" i="33" s="1"/>
  <c r="C15" i="33"/>
  <c r="F15" i="33" s="1"/>
  <c r="C14" i="33"/>
  <c r="F14" i="33" s="1"/>
  <c r="C13" i="33"/>
  <c r="F13" i="33" s="1"/>
  <c r="C12" i="33"/>
  <c r="F12" i="33" s="1"/>
  <c r="C11" i="33"/>
  <c r="F11" i="33" s="1"/>
  <c r="C10" i="33"/>
  <c r="F10" i="33" s="1"/>
  <c r="C9" i="33"/>
  <c r="F9" i="33" s="1"/>
  <c r="C8" i="33"/>
  <c r="F8" i="33" s="1"/>
  <c r="C7" i="33"/>
  <c r="F7" i="33" s="1"/>
  <c r="C6" i="33"/>
  <c r="F6" i="33" s="1"/>
  <c r="C5" i="33"/>
  <c r="F5" i="33" s="1"/>
  <c r="C4" i="33"/>
  <c r="F4" i="33" s="1"/>
  <c r="E3" i="33"/>
  <c r="D3" i="33"/>
  <c r="F3" i="33" s="1"/>
  <c r="C2" i="33"/>
  <c r="F2" i="33" s="1"/>
  <c r="C1" i="33"/>
  <c r="F1" i="33" s="1"/>
  <c r="F2" i="15"/>
  <c r="C29" i="15"/>
  <c r="F29" i="15" s="1"/>
  <c r="C28" i="15"/>
  <c r="F28" i="15" s="1"/>
  <c r="C27" i="15"/>
  <c r="F27" i="15" s="1"/>
  <c r="C26" i="15"/>
  <c r="F26" i="15" s="1"/>
  <c r="C25" i="15"/>
  <c r="F25" i="15" s="1"/>
  <c r="C24" i="15"/>
  <c r="F24" i="15" s="1"/>
  <c r="C23" i="15"/>
  <c r="F23" i="15" s="1"/>
  <c r="C22" i="15"/>
  <c r="F22" i="15" s="1"/>
  <c r="C21" i="15"/>
  <c r="F21" i="15" s="1"/>
  <c r="C20" i="15"/>
  <c r="F20" i="15" s="1"/>
  <c r="E19" i="15"/>
  <c r="D19" i="15"/>
  <c r="C19" i="15"/>
  <c r="C18" i="15"/>
  <c r="F18" i="15" s="1"/>
  <c r="C17" i="15"/>
  <c r="F17" i="15" s="1"/>
  <c r="C16" i="15"/>
  <c r="F16" i="15" s="1"/>
  <c r="C15" i="15"/>
  <c r="F15" i="15" s="1"/>
  <c r="C14" i="15"/>
  <c r="F14" i="15" s="1"/>
  <c r="C13" i="15"/>
  <c r="F13" i="15" s="1"/>
  <c r="C12" i="15"/>
  <c r="F12" i="15" s="1"/>
  <c r="C11" i="15"/>
  <c r="F11" i="15" s="1"/>
  <c r="C10" i="15"/>
  <c r="F10" i="15" s="1"/>
  <c r="C9" i="15"/>
  <c r="F9" i="15" s="1"/>
  <c r="C8" i="15"/>
  <c r="F8" i="15" s="1"/>
  <c r="C7" i="15"/>
  <c r="F7" i="15" s="1"/>
  <c r="C6" i="15"/>
  <c r="F6" i="15" s="1"/>
  <c r="C5" i="15"/>
  <c r="F5" i="15" s="1"/>
  <c r="C4" i="15"/>
  <c r="F4" i="15" s="1"/>
  <c r="E3" i="15"/>
  <c r="D3" i="15"/>
  <c r="C3" i="15"/>
  <c r="F3" i="15" s="1"/>
  <c r="C1" i="15"/>
  <c r="F1" i="15" s="1"/>
  <c r="C152" i="32"/>
  <c r="F152" i="32" s="1"/>
  <c r="C151" i="32"/>
  <c r="F151" i="32" s="1"/>
  <c r="C150" i="32"/>
  <c r="F150" i="32" s="1"/>
  <c r="C149" i="32"/>
  <c r="F149" i="32" s="1"/>
  <c r="C148" i="32"/>
  <c r="F148" i="32" s="1"/>
  <c r="C147" i="32"/>
  <c r="F147" i="32" s="1"/>
  <c r="C146" i="32"/>
  <c r="F146" i="32" s="1"/>
  <c r="C145" i="32"/>
  <c r="F145" i="32" s="1"/>
  <c r="C144" i="32"/>
  <c r="F144" i="32" s="1"/>
  <c r="C143" i="32"/>
  <c r="F143" i="32" s="1"/>
  <c r="C142" i="32"/>
  <c r="F142" i="32" s="1"/>
  <c r="C141" i="32"/>
  <c r="F141" i="32" s="1"/>
  <c r="C139" i="32"/>
  <c r="F139" i="32" s="1"/>
  <c r="C137" i="32"/>
  <c r="F137" i="32" s="1"/>
  <c r="C136" i="32"/>
  <c r="F136" i="32" s="1"/>
  <c r="C135" i="32"/>
  <c r="F135" i="32" s="1"/>
  <c r="C134" i="32"/>
  <c r="F134" i="32" s="1"/>
  <c r="C133" i="32"/>
  <c r="F133" i="32" s="1"/>
  <c r="C132" i="32"/>
  <c r="F132" i="32" s="1"/>
  <c r="C131" i="32"/>
  <c r="F131" i="32" s="1"/>
  <c r="C130" i="32"/>
  <c r="F130" i="32" s="1"/>
  <c r="C129" i="32"/>
  <c r="F129" i="32" s="1"/>
  <c r="C128" i="32"/>
  <c r="N128" i="32" s="1"/>
  <c r="C127" i="32"/>
  <c r="F127" i="32" s="1"/>
  <c r="C126" i="32"/>
  <c r="F126" i="32" s="1"/>
  <c r="C125" i="32"/>
  <c r="F125" i="32" s="1"/>
  <c r="E124" i="32"/>
  <c r="D124" i="32"/>
  <c r="C124" i="32"/>
  <c r="C123" i="32"/>
  <c r="F123" i="32" s="1"/>
  <c r="C122" i="32"/>
  <c r="F122" i="32" s="1"/>
  <c r="C121" i="32"/>
  <c r="F121" i="32" s="1"/>
  <c r="C120" i="32"/>
  <c r="F120" i="32" s="1"/>
  <c r="C119" i="32"/>
  <c r="F119" i="32" s="1"/>
  <c r="C118" i="32"/>
  <c r="F118" i="32" s="1"/>
  <c r="C117" i="32"/>
  <c r="F117" i="32" s="1"/>
  <c r="C114" i="32"/>
  <c r="F114" i="32" s="1"/>
  <c r="C113" i="32"/>
  <c r="F113" i="32" s="1"/>
  <c r="C112" i="32"/>
  <c r="F112" i="32" s="1"/>
  <c r="C111" i="32"/>
  <c r="F111" i="32" s="1"/>
  <c r="C110" i="32"/>
  <c r="F110" i="32" s="1"/>
  <c r="C109" i="32"/>
  <c r="F109" i="32" s="1"/>
  <c r="C108" i="32"/>
  <c r="F108" i="32" s="1"/>
  <c r="C107" i="32"/>
  <c r="C105" i="32"/>
  <c r="F105" i="32" s="1"/>
  <c r="C104" i="32"/>
  <c r="F104" i="32" s="1"/>
  <c r="C103" i="32"/>
  <c r="F103" i="32" s="1"/>
  <c r="C102" i="32"/>
  <c r="F102" i="32" s="1"/>
  <c r="C101" i="32"/>
  <c r="F101" i="32" s="1"/>
  <c r="C98" i="32"/>
  <c r="F98" i="32" s="1"/>
  <c r="C97" i="32"/>
  <c r="F97" i="32" s="1"/>
  <c r="C96" i="32"/>
  <c r="F96" i="32" s="1"/>
  <c r="C95" i="32"/>
  <c r="F95" i="32" s="1"/>
  <c r="C94" i="32"/>
  <c r="F94" i="32" s="1"/>
  <c r="C93" i="32"/>
  <c r="F93" i="32" s="1"/>
  <c r="C92" i="32"/>
  <c r="F92" i="32" s="1"/>
  <c r="C91" i="32"/>
  <c r="F91" i="32" s="1"/>
  <c r="C90" i="32"/>
  <c r="F90" i="32" s="1"/>
  <c r="E89" i="32"/>
  <c r="D89" i="32"/>
  <c r="C89" i="32"/>
  <c r="C88" i="32"/>
  <c r="F88" i="32" s="1"/>
  <c r="C87" i="32"/>
  <c r="F87" i="32" s="1"/>
  <c r="C85" i="32"/>
  <c r="F85" i="32" s="1"/>
  <c r="C84" i="32"/>
  <c r="F84" i="32" s="1"/>
  <c r="C83" i="32"/>
  <c r="F83" i="32" s="1"/>
  <c r="C81" i="32"/>
  <c r="F81" i="32" s="1"/>
  <c r="C80" i="32"/>
  <c r="F80" i="32" s="1"/>
  <c r="C79" i="32"/>
  <c r="F79" i="32" s="1"/>
  <c r="C78" i="32"/>
  <c r="F78" i="32" s="1"/>
  <c r="C77" i="32"/>
  <c r="F77" i="32" s="1"/>
  <c r="C76" i="32"/>
  <c r="F76" i="32" s="1"/>
  <c r="C75" i="32"/>
  <c r="F75" i="32" s="1"/>
  <c r="C74" i="32"/>
  <c r="F74" i="32" s="1"/>
  <c r="C73" i="32"/>
  <c r="F73" i="32" s="1"/>
  <c r="C72" i="32"/>
  <c r="F72" i="32" s="1"/>
  <c r="C71" i="32"/>
  <c r="F71" i="32" s="1"/>
  <c r="C70" i="32"/>
  <c r="F70" i="32" s="1"/>
  <c r="C69" i="32"/>
  <c r="F69" i="32" s="1"/>
  <c r="C68" i="32"/>
  <c r="F68" i="32" s="1"/>
  <c r="C67" i="32"/>
  <c r="F67" i="32" s="1"/>
  <c r="C65" i="32"/>
  <c r="F65" i="32" s="1"/>
  <c r="C64" i="32"/>
  <c r="F64" i="32" s="1"/>
  <c r="C63" i="32"/>
  <c r="F63" i="32" s="1"/>
  <c r="C62" i="32"/>
  <c r="F62" i="32" s="1"/>
  <c r="C61" i="32"/>
  <c r="F61" i="32" s="1"/>
  <c r="C60" i="32"/>
  <c r="F60" i="32" s="1"/>
  <c r="C59" i="32"/>
  <c r="F59" i="32" s="1"/>
  <c r="C58" i="32"/>
  <c r="F58" i="32" s="1"/>
  <c r="C57" i="32"/>
  <c r="F57" i="32" s="1"/>
  <c r="C56" i="32"/>
  <c r="F56" i="32" s="1"/>
  <c r="C55" i="32"/>
  <c r="F55" i="32" s="1"/>
  <c r="C54" i="32"/>
  <c r="F54" i="32" s="1"/>
  <c r="C53" i="32"/>
  <c r="F53" i="32" s="1"/>
  <c r="C52" i="32"/>
  <c r="F52" i="32" s="1"/>
  <c r="C51" i="32"/>
  <c r="F51" i="32" s="1"/>
  <c r="C50" i="32"/>
  <c r="F50" i="32" s="1"/>
  <c r="C48" i="32"/>
  <c r="F48" i="32" s="1"/>
  <c r="C47" i="32"/>
  <c r="F47" i="32" s="1"/>
  <c r="C46" i="32"/>
  <c r="F46" i="32" s="1"/>
  <c r="C45" i="32"/>
  <c r="F45" i="32" s="1"/>
  <c r="C44" i="32"/>
  <c r="F44" i="32" s="1"/>
  <c r="C42" i="32"/>
  <c r="F42" i="32" s="1"/>
  <c r="C41" i="32"/>
  <c r="F41" i="32" s="1"/>
  <c r="C40" i="32"/>
  <c r="F40" i="32" s="1"/>
  <c r="C39" i="32"/>
  <c r="F39" i="32" s="1"/>
  <c r="C38" i="32"/>
  <c r="F38" i="32" s="1"/>
  <c r="C37" i="32"/>
  <c r="F37" i="32" s="1"/>
  <c r="C36" i="32"/>
  <c r="F36" i="32" s="1"/>
  <c r="C34" i="32"/>
  <c r="F34" i="32" s="1"/>
  <c r="C33" i="32"/>
  <c r="F33" i="32" s="1"/>
  <c r="C32" i="32"/>
  <c r="F32" i="32" s="1"/>
  <c r="C31" i="32"/>
  <c r="F31" i="32" s="1"/>
  <c r="C30" i="32"/>
  <c r="F30" i="32" s="1"/>
  <c r="C29" i="32"/>
  <c r="F29" i="32" s="1"/>
  <c r="C28" i="32"/>
  <c r="F28" i="32" s="1"/>
  <c r="C27" i="32"/>
  <c r="F27" i="32" s="1"/>
  <c r="C26" i="32"/>
  <c r="F26" i="32" s="1"/>
  <c r="C25" i="32"/>
  <c r="F25" i="32" s="1"/>
  <c r="C24" i="32"/>
  <c r="F24" i="32" s="1"/>
  <c r="C23" i="32"/>
  <c r="F23" i="32" s="1"/>
  <c r="C22" i="32"/>
  <c r="F22" i="32" s="1"/>
  <c r="C21" i="32"/>
  <c r="F21" i="32" s="1"/>
  <c r="C20" i="32"/>
  <c r="F20" i="32" s="1"/>
  <c r="C19" i="32"/>
  <c r="F19" i="32" s="1"/>
  <c r="C18" i="32"/>
  <c r="F18" i="32" s="1"/>
  <c r="C17" i="32"/>
  <c r="F17" i="32" s="1"/>
  <c r="C16" i="32"/>
  <c r="F16" i="32" s="1"/>
  <c r="C14" i="32"/>
  <c r="F14" i="32" s="1"/>
  <c r="C13" i="32"/>
  <c r="F13" i="32" s="1"/>
  <c r="C12" i="32"/>
  <c r="F12" i="32" s="1"/>
  <c r="C9" i="32"/>
  <c r="F9" i="32" s="1"/>
  <c r="C8" i="32"/>
  <c r="F8" i="32" s="1"/>
  <c r="C7" i="32"/>
  <c r="F7" i="32" s="1"/>
  <c r="C6" i="32"/>
  <c r="F6" i="32" s="1"/>
  <c r="C5" i="32"/>
  <c r="F5" i="32" s="1"/>
  <c r="C4" i="32"/>
  <c r="F4" i="32" s="1"/>
  <c r="E3" i="32"/>
  <c r="D3" i="32"/>
  <c r="C2" i="32"/>
  <c r="F2" i="32" s="1"/>
  <c r="C1" i="32"/>
  <c r="F1" i="32" s="1"/>
  <c r="C33" i="17"/>
  <c r="F33" i="17" s="1"/>
  <c r="C32" i="17"/>
  <c r="F32" i="17" s="1"/>
  <c r="C31" i="17"/>
  <c r="F31" i="17" s="1"/>
  <c r="C30" i="17"/>
  <c r="F30" i="17" s="1"/>
  <c r="C29" i="17"/>
  <c r="F29" i="17" s="1"/>
  <c r="C28" i="17"/>
  <c r="F28" i="17" s="1"/>
  <c r="C27" i="17"/>
  <c r="F27" i="17" s="1"/>
  <c r="C26" i="17"/>
  <c r="F26" i="17" s="1"/>
  <c r="C25" i="17"/>
  <c r="F25" i="17" s="1"/>
  <c r="C24" i="17"/>
  <c r="F24" i="17" s="1"/>
  <c r="C23" i="17"/>
  <c r="F23" i="17" s="1"/>
  <c r="C22" i="17"/>
  <c r="F22" i="17" s="1"/>
  <c r="C21" i="17"/>
  <c r="F21" i="17" s="1"/>
  <c r="E20" i="17"/>
  <c r="D20" i="17"/>
  <c r="C20" i="17"/>
  <c r="C19" i="17"/>
  <c r="F19" i="17" s="1"/>
  <c r="C18" i="17"/>
  <c r="F18" i="17" s="1"/>
  <c r="C17" i="17"/>
  <c r="F17" i="17" s="1"/>
  <c r="C16" i="17"/>
  <c r="F16" i="17" s="1"/>
  <c r="C15" i="17"/>
  <c r="F15" i="17" s="1"/>
  <c r="C14" i="17"/>
  <c r="F14" i="17" s="1"/>
  <c r="C13" i="17"/>
  <c r="F13" i="17" s="1"/>
  <c r="C12" i="17"/>
  <c r="F12" i="17" s="1"/>
  <c r="C11" i="17"/>
  <c r="F11" i="17" s="1"/>
  <c r="C10" i="17"/>
  <c r="F10" i="17" s="1"/>
  <c r="C9" i="17"/>
  <c r="F9" i="17" s="1"/>
  <c r="C8" i="17"/>
  <c r="F8" i="17" s="1"/>
  <c r="C7" i="17"/>
  <c r="F7" i="17" s="1"/>
  <c r="C6" i="17"/>
  <c r="F6" i="17" s="1"/>
  <c r="C5" i="17"/>
  <c r="F5" i="17" s="1"/>
  <c r="C4" i="17"/>
  <c r="F4" i="17" s="1"/>
  <c r="E3" i="17"/>
  <c r="D3" i="17"/>
  <c r="C3" i="17"/>
  <c r="E2" i="17"/>
  <c r="D2" i="17"/>
  <c r="C2" i="17"/>
  <c r="C1" i="17"/>
  <c r="F1" i="17" s="1"/>
  <c r="F112" i="25"/>
  <c r="F88" i="25"/>
  <c r="F72" i="25"/>
  <c r="F64" i="25"/>
  <c r="F10" i="25"/>
  <c r="F7" i="25"/>
  <c r="C131" i="25"/>
  <c r="F131" i="25" s="1"/>
  <c r="C130" i="25"/>
  <c r="F130" i="25" s="1"/>
  <c r="C129" i="25"/>
  <c r="F129" i="25" s="1"/>
  <c r="C128" i="25"/>
  <c r="F128" i="25" s="1"/>
  <c r="C127" i="25"/>
  <c r="F127" i="25" s="1"/>
  <c r="C126" i="25"/>
  <c r="F126" i="25" s="1"/>
  <c r="C125" i="25"/>
  <c r="F125" i="25" s="1"/>
  <c r="C124" i="25"/>
  <c r="F124" i="25" s="1"/>
  <c r="C123" i="25"/>
  <c r="F123" i="25" s="1"/>
  <c r="C122" i="25"/>
  <c r="F122" i="25" s="1"/>
  <c r="C121" i="25"/>
  <c r="F121" i="25" s="1"/>
  <c r="C120" i="25"/>
  <c r="F120" i="25" s="1"/>
  <c r="C119" i="25"/>
  <c r="F119" i="25" s="1"/>
  <c r="E118" i="25"/>
  <c r="D118" i="25"/>
  <c r="C118" i="25"/>
  <c r="C117" i="25"/>
  <c r="F117" i="25" s="1"/>
  <c r="C116" i="25"/>
  <c r="F116" i="25" s="1"/>
  <c r="C115" i="25"/>
  <c r="F115" i="25" s="1"/>
  <c r="C114" i="25"/>
  <c r="F114" i="25" s="1"/>
  <c r="C113" i="25"/>
  <c r="F113" i="25" s="1"/>
  <c r="C112" i="25"/>
  <c r="C111" i="25"/>
  <c r="F111" i="25" s="1"/>
  <c r="C110" i="25"/>
  <c r="F110" i="25" s="1"/>
  <c r="C109" i="25"/>
  <c r="F109" i="25" s="1"/>
  <c r="C108" i="25"/>
  <c r="F108" i="25" s="1"/>
  <c r="C107" i="25"/>
  <c r="F107" i="25" s="1"/>
  <c r="C106" i="25"/>
  <c r="F106" i="25" s="1"/>
  <c r="C105" i="25"/>
  <c r="F105" i="25" s="1"/>
  <c r="C104" i="25"/>
  <c r="F104" i="25" s="1"/>
  <c r="C103" i="25"/>
  <c r="F103" i="25" s="1"/>
  <c r="C102" i="25"/>
  <c r="F102" i="25" s="1"/>
  <c r="C101" i="25"/>
  <c r="F101" i="25" s="1"/>
  <c r="C100" i="25"/>
  <c r="F100" i="25" s="1"/>
  <c r="C99" i="25"/>
  <c r="F99" i="25" s="1"/>
  <c r="C98" i="25"/>
  <c r="F98" i="25" s="1"/>
  <c r="C97" i="25"/>
  <c r="F97" i="25" s="1"/>
  <c r="C96" i="25"/>
  <c r="F96" i="25" s="1"/>
  <c r="C95" i="25"/>
  <c r="F95" i="25" s="1"/>
  <c r="C94" i="25"/>
  <c r="F94" i="25" s="1"/>
  <c r="C93" i="25"/>
  <c r="F93" i="25" s="1"/>
  <c r="C92" i="25"/>
  <c r="F92" i="25" s="1"/>
  <c r="C91" i="25"/>
  <c r="F91" i="25" s="1"/>
  <c r="C90" i="25"/>
  <c r="F90" i="25" s="1"/>
  <c r="C89" i="25"/>
  <c r="F89" i="25" s="1"/>
  <c r="C88" i="25"/>
  <c r="C87" i="25"/>
  <c r="F87" i="25" s="1"/>
  <c r="C86" i="25"/>
  <c r="F86" i="25" s="1"/>
  <c r="C85" i="25"/>
  <c r="F85" i="25" s="1"/>
  <c r="C84" i="25"/>
  <c r="F84" i="25" s="1"/>
  <c r="C83" i="25"/>
  <c r="F83" i="25" s="1"/>
  <c r="C82" i="25"/>
  <c r="F82" i="25" s="1"/>
  <c r="C81" i="25"/>
  <c r="F81" i="25" s="1"/>
  <c r="C80" i="25"/>
  <c r="F80" i="25" s="1"/>
  <c r="C79" i="25"/>
  <c r="F79" i="25" s="1"/>
  <c r="C78" i="25"/>
  <c r="F78" i="25" s="1"/>
  <c r="C77" i="25"/>
  <c r="F77" i="25" s="1"/>
  <c r="C76" i="25"/>
  <c r="F76" i="25" s="1"/>
  <c r="C75" i="25"/>
  <c r="F75" i="25" s="1"/>
  <c r="C74" i="25"/>
  <c r="F74" i="25" s="1"/>
  <c r="C73" i="25"/>
  <c r="F73" i="25" s="1"/>
  <c r="C72" i="25"/>
  <c r="C71" i="25"/>
  <c r="F71" i="25" s="1"/>
  <c r="C70" i="25"/>
  <c r="F70" i="25" s="1"/>
  <c r="C69" i="25"/>
  <c r="F69" i="25" s="1"/>
  <c r="C68" i="25"/>
  <c r="F68" i="25" s="1"/>
  <c r="C67" i="25"/>
  <c r="F67" i="25" s="1"/>
  <c r="C66" i="25"/>
  <c r="F66" i="25" s="1"/>
  <c r="C65" i="25"/>
  <c r="F65" i="25" s="1"/>
  <c r="C64" i="25"/>
  <c r="C63" i="25"/>
  <c r="F63" i="25" s="1"/>
  <c r="C62" i="25"/>
  <c r="F62" i="25" s="1"/>
  <c r="E61" i="25"/>
  <c r="D61" i="25"/>
  <c r="C61" i="25"/>
  <c r="C60" i="25"/>
  <c r="F60" i="25" s="1"/>
  <c r="C59" i="25"/>
  <c r="F59" i="25" s="1"/>
  <c r="C58" i="25"/>
  <c r="F58" i="25" s="1"/>
  <c r="C57" i="25"/>
  <c r="F57" i="25" s="1"/>
  <c r="C56" i="25"/>
  <c r="F56" i="25" s="1"/>
  <c r="C55" i="25"/>
  <c r="F55" i="25" s="1"/>
  <c r="C54" i="25"/>
  <c r="F54" i="25" s="1"/>
  <c r="C53" i="25"/>
  <c r="F53" i="25" s="1"/>
  <c r="C52" i="25"/>
  <c r="F52" i="25" s="1"/>
  <c r="C51" i="25"/>
  <c r="F51" i="25" s="1"/>
  <c r="C50" i="25"/>
  <c r="F50" i="25" s="1"/>
  <c r="C49" i="25"/>
  <c r="F49" i="25" s="1"/>
  <c r="C48" i="25"/>
  <c r="F48" i="25" s="1"/>
  <c r="C47" i="25"/>
  <c r="F47" i="25" s="1"/>
  <c r="C46" i="25"/>
  <c r="F46" i="25" s="1"/>
  <c r="C45" i="25"/>
  <c r="F45" i="25" s="1"/>
  <c r="C44" i="25"/>
  <c r="F44" i="25" s="1"/>
  <c r="C43" i="25"/>
  <c r="F43" i="25" s="1"/>
  <c r="C42" i="25"/>
  <c r="F42" i="25" s="1"/>
  <c r="C41" i="25"/>
  <c r="F41" i="25" s="1"/>
  <c r="C40" i="25"/>
  <c r="F40" i="25" s="1"/>
  <c r="C39" i="25"/>
  <c r="F39" i="25" s="1"/>
  <c r="C38" i="25"/>
  <c r="F38" i="25" s="1"/>
  <c r="C37" i="25"/>
  <c r="F37" i="25" s="1"/>
  <c r="C36" i="25"/>
  <c r="F36" i="25" s="1"/>
  <c r="C35" i="25"/>
  <c r="F35" i="25" s="1"/>
  <c r="C34" i="25"/>
  <c r="F34" i="25" s="1"/>
  <c r="C33" i="25"/>
  <c r="F33" i="25" s="1"/>
  <c r="C32" i="25"/>
  <c r="F32" i="25" s="1"/>
  <c r="C31" i="25"/>
  <c r="F31" i="25" s="1"/>
  <c r="C30" i="25"/>
  <c r="F30" i="25" s="1"/>
  <c r="C29" i="25"/>
  <c r="F29" i="25" s="1"/>
  <c r="C28" i="25"/>
  <c r="F28" i="25" s="1"/>
  <c r="C27" i="25"/>
  <c r="F27" i="25" s="1"/>
  <c r="E26" i="25"/>
  <c r="D26" i="25"/>
  <c r="C26" i="25"/>
  <c r="C25" i="25"/>
  <c r="F25" i="25" s="1"/>
  <c r="C24" i="25"/>
  <c r="F24" i="25" s="1"/>
  <c r="C23" i="25"/>
  <c r="F23" i="25" s="1"/>
  <c r="C22" i="25"/>
  <c r="F22" i="25" s="1"/>
  <c r="C21" i="25"/>
  <c r="F21" i="25" s="1"/>
  <c r="C20" i="25"/>
  <c r="F20" i="25" s="1"/>
  <c r="C19" i="25"/>
  <c r="F19" i="25" s="1"/>
  <c r="C18" i="25"/>
  <c r="F18" i="25" s="1"/>
  <c r="C17" i="25"/>
  <c r="F17" i="25" s="1"/>
  <c r="C16" i="25"/>
  <c r="F16" i="25" s="1"/>
  <c r="C15" i="25"/>
  <c r="F15" i="25" s="1"/>
  <c r="C14" i="25"/>
  <c r="F14" i="25" s="1"/>
  <c r="C13" i="25"/>
  <c r="F13" i="25" s="1"/>
  <c r="C12" i="25"/>
  <c r="F12" i="25" s="1"/>
  <c r="C11" i="25"/>
  <c r="F11" i="25" s="1"/>
  <c r="C10" i="25"/>
  <c r="C9" i="25"/>
  <c r="F9" i="25" s="1"/>
  <c r="C8" i="25"/>
  <c r="F8" i="25" s="1"/>
  <c r="C7" i="25"/>
  <c r="C6" i="25"/>
  <c r="F6" i="25" s="1"/>
  <c r="C5" i="25"/>
  <c r="F5" i="25" s="1"/>
  <c r="C4" i="25"/>
  <c r="F4" i="25" s="1"/>
  <c r="E3" i="25"/>
  <c r="D3" i="25"/>
  <c r="C3" i="25"/>
  <c r="C2" i="25"/>
  <c r="F2" i="25" s="1"/>
  <c r="C1" i="25"/>
  <c r="F1" i="25" s="1"/>
  <c r="P3" i="13"/>
  <c r="Q4" i="13"/>
  <c r="R4" i="13" s="1"/>
  <c r="R3" i="13" s="1"/>
  <c r="H4" i="13"/>
  <c r="P12" i="35"/>
  <c r="Q13" i="35"/>
  <c r="R13" i="35" s="1"/>
  <c r="R12" i="35" s="1"/>
  <c r="R19" i="35" s="1"/>
  <c r="H13" i="35"/>
  <c r="P3" i="33"/>
  <c r="P2" i="33" s="1"/>
  <c r="I2" i="33"/>
  <c r="P2" i="15"/>
  <c r="P21" i="15" s="1"/>
  <c r="Q3" i="15"/>
  <c r="R3" i="15" s="1"/>
  <c r="R2" i="15" s="1"/>
  <c r="H3" i="15"/>
  <c r="I3" i="15" s="1"/>
  <c r="H3" i="32"/>
  <c r="I3" i="32" s="1"/>
  <c r="J3" i="32" s="1"/>
  <c r="J2" i="32" s="1"/>
  <c r="N20" i="17"/>
  <c r="N2" i="17"/>
  <c r="O3" i="17"/>
  <c r="O20" i="17" s="1"/>
  <c r="H3" i="17"/>
  <c r="R14" i="15" l="1"/>
  <c r="R21" i="15"/>
  <c r="R18" i="13"/>
  <c r="R14" i="13"/>
  <c r="F26" i="25"/>
  <c r="F118" i="25"/>
  <c r="Q3" i="13"/>
  <c r="Q12" i="35"/>
  <c r="F19" i="15"/>
  <c r="Q2" i="15"/>
  <c r="Q21" i="15" s="1"/>
  <c r="H20" i="17"/>
  <c r="H2" i="17"/>
  <c r="F20" i="17"/>
  <c r="F14" i="13"/>
  <c r="F4" i="13"/>
  <c r="F2" i="17"/>
  <c r="F3" i="17"/>
  <c r="H2" i="15"/>
  <c r="H21" i="15" s="1"/>
  <c r="F61" i="25"/>
  <c r="I3" i="17"/>
  <c r="I20" i="17" s="1"/>
  <c r="H12" i="35"/>
  <c r="H19" i="35" s="1"/>
  <c r="H2" i="32"/>
  <c r="H92" i="32" s="1"/>
  <c r="I4" i="13"/>
  <c r="H3" i="13"/>
  <c r="H128" i="32"/>
  <c r="M128" i="32"/>
  <c r="L128" i="32"/>
  <c r="F3" i="25"/>
  <c r="H2" i="33"/>
  <c r="H35" i="33" s="1"/>
  <c r="I128" i="32"/>
  <c r="F3" i="32"/>
  <c r="F89" i="32"/>
  <c r="F124" i="32"/>
  <c r="P32" i="24"/>
  <c r="P33" i="24"/>
  <c r="L2" i="24"/>
  <c r="I13" i="35"/>
  <c r="I2" i="35" s="1"/>
  <c r="I44" i="33"/>
  <c r="I27" i="33"/>
  <c r="Q3" i="33"/>
  <c r="R3" i="33" s="1"/>
  <c r="R2" i="33" s="1"/>
  <c r="I2" i="32"/>
  <c r="I2" i="15"/>
  <c r="P14" i="15"/>
  <c r="I35" i="33"/>
  <c r="O2" i="17"/>
  <c r="R20" i="33" l="1"/>
  <c r="R44" i="33"/>
  <c r="R35" i="33"/>
  <c r="R27" i="33"/>
  <c r="Q2" i="33"/>
  <c r="Q27" i="33" s="1"/>
  <c r="H44" i="33"/>
  <c r="H27" i="33"/>
  <c r="I12" i="35"/>
  <c r="I19" i="35" s="1"/>
  <c r="J4" i="13"/>
  <c r="I3" i="13"/>
  <c r="I2" i="17"/>
  <c r="J3" i="17"/>
  <c r="I92" i="32"/>
  <c r="J13" i="35"/>
  <c r="H127" i="32"/>
  <c r="J3" i="15"/>
  <c r="K3" i="15" l="1"/>
  <c r="J2" i="15"/>
  <c r="J20" i="17"/>
  <c r="J2" i="17"/>
  <c r="K3" i="17"/>
  <c r="J12" i="35"/>
  <c r="J19" i="35" s="1"/>
  <c r="K13" i="35"/>
  <c r="J2" i="35"/>
  <c r="K4" i="13"/>
  <c r="J3" i="13"/>
  <c r="Q44" i="33"/>
  <c r="Q35" i="33"/>
  <c r="I127" i="32"/>
  <c r="I14" i="15"/>
  <c r="I21" i="15"/>
  <c r="J21" i="15" l="1"/>
  <c r="J14" i="15"/>
  <c r="K20" i="17"/>
  <c r="L3" i="17"/>
  <c r="L2" i="17" s="1"/>
  <c r="K2" i="17"/>
  <c r="J14" i="13"/>
  <c r="J18" i="13"/>
  <c r="L4" i="13"/>
  <c r="K3" i="13"/>
  <c r="L3" i="13" l="1"/>
  <c r="L14" i="13" s="1"/>
  <c r="M4" i="13"/>
  <c r="M3" i="13" l="1"/>
  <c r="N4" i="13"/>
  <c r="N3" i="13" s="1"/>
  <c r="L18" i="13"/>
  <c r="M18" i="13"/>
  <c r="M14" i="13"/>
  <c r="K14" i="13"/>
  <c r="Q14" i="13"/>
  <c r="Q19" i="35"/>
  <c r="I20" i="33"/>
  <c r="Q14" i="15"/>
  <c r="N18" i="13" l="1"/>
  <c r="N14" i="13"/>
  <c r="P35" i="33"/>
  <c r="P44" i="33"/>
  <c r="P20" i="33"/>
  <c r="P27" i="33"/>
  <c r="K18" i="13"/>
  <c r="Q18" i="13"/>
  <c r="Q20" i="33"/>
  <c r="P19" i="35" l="1"/>
  <c r="H20" i="33" l="1"/>
  <c r="H14" i="15"/>
  <c r="I14" i="13" l="1"/>
  <c r="P14" i="13"/>
  <c r="I18" i="13" l="1"/>
  <c r="P18" i="13"/>
  <c r="H14" i="13" l="1"/>
  <c r="H18" i="13" l="1"/>
  <c r="K2" i="15" l="1"/>
  <c r="K14" i="15" s="1"/>
  <c r="K12" i="35"/>
  <c r="K19" i="35" s="1"/>
  <c r="K2" i="35"/>
  <c r="K2" i="33"/>
  <c r="K20" i="33" s="1"/>
  <c r="L3" i="15"/>
  <c r="L2" i="15" s="1"/>
  <c r="L14" i="15" s="1"/>
  <c r="L13" i="35"/>
  <c r="L12" i="35" s="1"/>
  <c r="L19" i="35" s="1"/>
  <c r="L3" i="33"/>
  <c r="L2" i="33" s="1"/>
  <c r="M3" i="33" l="1"/>
  <c r="M3" i="15"/>
  <c r="K21" i="15"/>
  <c r="K35" i="33"/>
  <c r="L21" i="15"/>
  <c r="L2" i="35"/>
  <c r="L20" i="33"/>
  <c r="L44" i="33"/>
  <c r="L27" i="33"/>
  <c r="L35" i="33"/>
  <c r="K44" i="33"/>
  <c r="K27" i="33"/>
  <c r="M13" i="35"/>
  <c r="N13" i="35" s="1"/>
  <c r="N12" i="35" l="1"/>
  <c r="N2" i="35"/>
  <c r="M2" i="33"/>
  <c r="M35" i="33" s="1"/>
  <c r="N3" i="33"/>
  <c r="N2" i="33" s="1"/>
  <c r="M27" i="33"/>
  <c r="M20" i="33"/>
  <c r="M2" i="15"/>
  <c r="M21" i="15" s="1"/>
  <c r="N3" i="15"/>
  <c r="N2" i="15" s="1"/>
  <c r="M12" i="35"/>
  <c r="M19" i="35" s="1"/>
  <c r="M2" i="35"/>
  <c r="M44" i="33" l="1"/>
  <c r="N44" i="33"/>
  <c r="N27" i="33"/>
  <c r="N20" i="33"/>
  <c r="N35" i="33"/>
  <c r="M14" i="15"/>
</calcChain>
</file>

<file path=xl/sharedStrings.xml><?xml version="1.0" encoding="utf-8"?>
<sst xmlns="http://schemas.openxmlformats.org/spreadsheetml/2006/main" count="1332" uniqueCount="726">
  <si>
    <t>Gold, Koz</t>
  </si>
  <si>
    <t>Silver, Moz</t>
  </si>
  <si>
    <t>-</t>
  </si>
  <si>
    <t>MINING</t>
  </si>
  <si>
    <t>Ore mined, Kt</t>
  </si>
  <si>
    <t>Open-pit</t>
  </si>
  <si>
    <t>PROCESSING</t>
  </si>
  <si>
    <t>Ore processed, Kt</t>
  </si>
  <si>
    <t>Production</t>
  </si>
  <si>
    <t>TOTAL PRODUCTION</t>
  </si>
  <si>
    <t>Ore mined (open-pit), Kt</t>
  </si>
  <si>
    <t>Waste mined, Kt</t>
  </si>
  <si>
    <t>Technological recovery</t>
  </si>
  <si>
    <t>Gold in concentrate, Koz</t>
  </si>
  <si>
    <t>Concentrate produced, Kt</t>
  </si>
  <si>
    <t>Gold recovery</t>
  </si>
  <si>
    <t>Gold (in concentrate), Koz</t>
  </si>
  <si>
    <t>Copper (in concentrate), t</t>
  </si>
  <si>
    <t>Group income statement</t>
  </si>
  <si>
    <t>Group balance sheet</t>
  </si>
  <si>
    <t>Group cash flow statement</t>
  </si>
  <si>
    <t>Group production statistics</t>
  </si>
  <si>
    <t>Consolidated highlights</t>
  </si>
  <si>
    <t>Varvara</t>
  </si>
  <si>
    <t>Gold, g/t</t>
  </si>
  <si>
    <t>Copper, t</t>
  </si>
  <si>
    <t>% change</t>
  </si>
  <si>
    <t>Copper</t>
  </si>
  <si>
    <t>Gold</t>
  </si>
  <si>
    <t>Flotation</t>
  </si>
  <si>
    <t>Leaching</t>
  </si>
  <si>
    <t>Concentrate gold grades, g/t</t>
  </si>
  <si>
    <t>Other</t>
  </si>
  <si>
    <t>Summary</t>
  </si>
  <si>
    <t>Notes:</t>
  </si>
  <si>
    <t>Ore Reserves</t>
  </si>
  <si>
    <t>Total</t>
  </si>
  <si>
    <t>Measured</t>
  </si>
  <si>
    <t>Indicated</t>
  </si>
  <si>
    <t>Measured + Indicated</t>
  </si>
  <si>
    <t>Inferred</t>
  </si>
  <si>
    <t>Measured + Indicated + Inferred</t>
  </si>
  <si>
    <t>Proved</t>
  </si>
  <si>
    <t>Probable</t>
  </si>
  <si>
    <t>Proved + Probable</t>
  </si>
  <si>
    <t>GE</t>
  </si>
  <si>
    <t>Total Proved</t>
  </si>
  <si>
    <t>Total Probable</t>
  </si>
  <si>
    <t>Total Proved + Probable</t>
  </si>
  <si>
    <t>Gold grade, g/t</t>
  </si>
  <si>
    <t>Total Measured</t>
  </si>
  <si>
    <t>Total Indicated</t>
  </si>
  <si>
    <t>Total Measured + Indicated</t>
  </si>
  <si>
    <t>Total Inferred</t>
  </si>
  <si>
    <t>Total Measured + Indicated + Inferred</t>
  </si>
  <si>
    <t>Financial highlights</t>
  </si>
  <si>
    <t>Revenue structure</t>
  </si>
  <si>
    <t>Cost structure</t>
  </si>
  <si>
    <t>CapEx</t>
  </si>
  <si>
    <t>Income statement</t>
  </si>
  <si>
    <t>Revenue</t>
  </si>
  <si>
    <t>Cost of sales</t>
  </si>
  <si>
    <t>Gross profit</t>
  </si>
  <si>
    <t>General, administrative and selling expenses</t>
  </si>
  <si>
    <t>Other expenses</t>
  </si>
  <si>
    <t>Operating profit</t>
  </si>
  <si>
    <t>Change in fair value of derivative financial instruments</t>
  </si>
  <si>
    <t>Finance income</t>
  </si>
  <si>
    <t>Finance costs</t>
  </si>
  <si>
    <t>Income tax expense</t>
  </si>
  <si>
    <t>Basic</t>
  </si>
  <si>
    <t>Diluted</t>
  </si>
  <si>
    <t>Balance sheet</t>
  </si>
  <si>
    <t>Assets</t>
  </si>
  <si>
    <t>Property, plant and equipment, net</t>
  </si>
  <si>
    <t>Investments in associates and joint ventures</t>
  </si>
  <si>
    <t>Deferred tax asset</t>
  </si>
  <si>
    <t>Total non-current assets</t>
  </si>
  <si>
    <t>Trade and other receivables</t>
  </si>
  <si>
    <t>Prepayments to suppliers</t>
  </si>
  <si>
    <t>Income tax prepaid</t>
  </si>
  <si>
    <t>Cash and cash equivalents</t>
  </si>
  <si>
    <t>Total current assets</t>
  </si>
  <si>
    <t xml:space="preserve"> </t>
  </si>
  <si>
    <t>Liabilities and shareholders' equity</t>
  </si>
  <si>
    <t>Current borrowings</t>
  </si>
  <si>
    <t>Income tax payable</t>
  </si>
  <si>
    <t>Other taxes payable</t>
  </si>
  <si>
    <t>Total current liabilities</t>
  </si>
  <si>
    <t>Long-term debt</t>
  </si>
  <si>
    <t>Deferred tax liability</t>
  </si>
  <si>
    <t>Environmental obligations</t>
  </si>
  <si>
    <t>Other non-current liabilities</t>
  </si>
  <si>
    <t>Total non-current liabilities</t>
  </si>
  <si>
    <t>NET ASSETS</t>
  </si>
  <si>
    <t>Share-based compensation reserve</t>
  </si>
  <si>
    <t>Translation reserve</t>
  </si>
  <si>
    <t>Retained earnings</t>
  </si>
  <si>
    <t>Net cash generated by operating activities</t>
  </si>
  <si>
    <t>Cash flows from investing activities</t>
  </si>
  <si>
    <t>Purchases of property, plant and equipment</t>
  </si>
  <si>
    <t>Cash flows from financing activities</t>
  </si>
  <si>
    <t>Borrowings obtained</t>
  </si>
  <si>
    <t>Repayments of borrowings</t>
  </si>
  <si>
    <t>Effect of foreign exchange rate changes on cash and cash equivalents</t>
  </si>
  <si>
    <t>Cash and cash equivalents at the end of the year</t>
  </si>
  <si>
    <t>Sales to Kazakhstan</t>
  </si>
  <si>
    <t>Gold (thousand ounces)</t>
  </si>
  <si>
    <t>Cash operating costs</t>
  </si>
  <si>
    <t>Mining tax</t>
  </si>
  <si>
    <t>Total cash operating costs</t>
  </si>
  <si>
    <t>Rehabilitation expenses</t>
  </si>
  <si>
    <t>Total costs of production</t>
  </si>
  <si>
    <t>Mining costs</t>
  </si>
  <si>
    <t>Consumables and spare parts</t>
  </si>
  <si>
    <t>Services</t>
  </si>
  <si>
    <t>Labour</t>
  </si>
  <si>
    <t>Smelting costs</t>
  </si>
  <si>
    <t>SG&amp;A</t>
  </si>
  <si>
    <t>Share based compensation</t>
  </si>
  <si>
    <t>Depreciation</t>
  </si>
  <si>
    <t xml:space="preserve">Other </t>
  </si>
  <si>
    <t>Share-based compensation</t>
  </si>
  <si>
    <t>Adjustments for:</t>
  </si>
  <si>
    <t>Other non-cash expenses</t>
  </si>
  <si>
    <t>Movements in working capital</t>
  </si>
  <si>
    <t>Cash generated from operations</t>
  </si>
  <si>
    <t>Interest paid</t>
  </si>
  <si>
    <t>Income tax paid</t>
  </si>
  <si>
    <t>Weighted average number of outstanding common shares after dilution</t>
  </si>
  <si>
    <t>Cash flow statement</t>
  </si>
  <si>
    <t>Equity shareholders of the Parent</t>
  </si>
  <si>
    <t>TOTAL ASSETS</t>
  </si>
  <si>
    <t>TOTAL LIABILITIES</t>
  </si>
  <si>
    <t>Cash from operations</t>
  </si>
  <si>
    <t>Revenue, US$m</t>
  </si>
  <si>
    <t>Adjusted EBITDA margin, %</t>
  </si>
  <si>
    <t>Revenue by segment</t>
  </si>
  <si>
    <t>Reconciliation of Adjusted EBITDA</t>
  </si>
  <si>
    <t>Finance cost (net)</t>
  </si>
  <si>
    <t>Depreciation and depletion</t>
  </si>
  <si>
    <t>EBITDA</t>
  </si>
  <si>
    <t>Change in fair value of contingent liability</t>
  </si>
  <si>
    <t>Adjusted EBITDA</t>
  </si>
  <si>
    <t>Adjusted EBITDA margin</t>
  </si>
  <si>
    <t>Adjusted EBITDA by segment</t>
  </si>
  <si>
    <t>Corporate and other and intersegment operations</t>
  </si>
  <si>
    <t>Net debt</t>
  </si>
  <si>
    <t>Short-term debt and current portion of long-term debt</t>
  </si>
  <si>
    <t>Gross debt</t>
  </si>
  <si>
    <t>Less: cash and cash equivalents</t>
  </si>
  <si>
    <t>Gold equivalent sold, koz</t>
  </si>
  <si>
    <t>Implied assumptions</t>
  </si>
  <si>
    <t>Cash cost (co-product)</t>
  </si>
  <si>
    <t>(US$m)</t>
  </si>
  <si>
    <t>Total cost of sales</t>
  </si>
  <si>
    <t xml:space="preserve">Production statistics </t>
  </si>
  <si>
    <t>Gold production by mine, Koz</t>
  </si>
  <si>
    <t>Silver production by mine, Moz</t>
  </si>
  <si>
    <t>Gold equivalent production by mine, GE Koz</t>
  </si>
  <si>
    <t>TOTAL EQUITY</t>
  </si>
  <si>
    <t>Concentrate processed, Kt</t>
  </si>
  <si>
    <t>Gold produced, Koz</t>
  </si>
  <si>
    <t>Language/ Язык</t>
  </si>
  <si>
    <t xml:space="preserve">Mineral Resources </t>
  </si>
  <si>
    <t>Consolidated financial statements (IFRS)</t>
  </si>
  <si>
    <t>Cash and cash equivalents at the beginning of the period</t>
  </si>
  <si>
    <t>Other sales</t>
  </si>
  <si>
    <t>Revenue by region</t>
  </si>
  <si>
    <t>GE grade processed, g/t</t>
  </si>
  <si>
    <t>Stand-alone mines</t>
  </si>
  <si>
    <t>Производственная статистика</t>
  </si>
  <si>
    <t>Консолидированные результаты</t>
  </si>
  <si>
    <t>Финансовые результаты</t>
  </si>
  <si>
    <t>Балансовый отчет Группы</t>
  </si>
  <si>
    <t xml:space="preserve">Отчет Группы о прибылях и убытках </t>
  </si>
  <si>
    <t>Отчет Группы о движении денежных средств</t>
  </si>
  <si>
    <t>Структура затрат</t>
  </si>
  <si>
    <t>Денежные затраты</t>
  </si>
  <si>
    <t>Капитальные затраты</t>
  </si>
  <si>
    <t>Прочее</t>
  </si>
  <si>
    <t>Производственная статистика Группы</t>
  </si>
  <si>
    <t>Вскрыша, тыс. тонн</t>
  </si>
  <si>
    <t>Добыча руды, тыс. тонн</t>
  </si>
  <si>
    <t>Содержание серебра в перерабатываемой руде, г/т</t>
  </si>
  <si>
    <t>ИТОГО ПРОИЗВОДСТВО</t>
  </si>
  <si>
    <t>Золото, тыс. унций</t>
  </si>
  <si>
    <t>Медь, тонн</t>
  </si>
  <si>
    <t>Производство золота в разбивке по предприятиям, тыс. унций</t>
  </si>
  <si>
    <t>Варваринское</t>
  </si>
  <si>
    <t>ДОБЫЧА</t>
  </si>
  <si>
    <t>Открытые горные работы</t>
  </si>
  <si>
    <t>Золото, г/т</t>
  </si>
  <si>
    <t>ПЕРЕРАБОТКА</t>
  </si>
  <si>
    <t>Переработка руды, тыс. тонн</t>
  </si>
  <si>
    <t>Содержание металлов в руде</t>
  </si>
  <si>
    <t>Производство</t>
  </si>
  <si>
    <t>Добыча руды (ОГР), тыс. тонн</t>
  </si>
  <si>
    <t>Содержание золота в руде, г/т</t>
  </si>
  <si>
    <t>Производство золота, тыс. унций</t>
  </si>
  <si>
    <t>Медь</t>
  </si>
  <si>
    <t>Флотация</t>
  </si>
  <si>
    <t>Золото</t>
  </si>
  <si>
    <t>Золото (в концентрате), тыс. унций</t>
  </si>
  <si>
    <t>Медь ( в концентрате), тонн</t>
  </si>
  <si>
    <t>Золото (в Доре), тыс. унций</t>
  </si>
  <si>
    <t>Цианирование</t>
  </si>
  <si>
    <t>Производство концентрата, тыс. тонн</t>
  </si>
  <si>
    <t>Содержание золота в концентрате г/т</t>
  </si>
  <si>
    <t>Золото в концентрате, тыс. унций</t>
  </si>
  <si>
    <t>Переработка концентрата, тыс. тонн</t>
  </si>
  <si>
    <t>Сведения о запасах и ресурсах</t>
  </si>
  <si>
    <t>Минеральные ресурсы</t>
  </si>
  <si>
    <t>Оцененные</t>
  </si>
  <si>
    <t>Выявленные</t>
  </si>
  <si>
    <t>Предполагаемые</t>
  </si>
  <si>
    <t>Рудные запасы</t>
  </si>
  <si>
    <t>Доказанные</t>
  </si>
  <si>
    <t>Вероятные</t>
  </si>
  <si>
    <t>Примечания:</t>
  </si>
  <si>
    <t>Итого</t>
  </si>
  <si>
    <t>Рентабельность по скорректированной EBITDA, %</t>
  </si>
  <si>
    <t>Расчет скорректированной EBITDA</t>
  </si>
  <si>
    <t>Процентные расходы (чистые)</t>
  </si>
  <si>
    <t>Износ и истощение</t>
  </si>
  <si>
    <t>Скорректированная EBITDA</t>
  </si>
  <si>
    <t>Рентабельность по скорректированной EBITDA</t>
  </si>
  <si>
    <t>Скорректированная EBITDA по предприятиям</t>
  </si>
  <si>
    <t>Чистый долг</t>
  </si>
  <si>
    <t xml:space="preserve">Краткосрочная задолженность и текущая долгосрочная задолженность </t>
  </si>
  <si>
    <t>Долгосрочная задолженность</t>
  </si>
  <si>
    <t>Общая задолженность</t>
  </si>
  <si>
    <t>Золото (тыс. унций)</t>
  </si>
  <si>
    <t>Выручка по регионам</t>
  </si>
  <si>
    <t>Продажи в Казахстан</t>
  </si>
  <si>
    <t>Прочая реализация</t>
  </si>
  <si>
    <t>Себестоимость реализации</t>
  </si>
  <si>
    <t>Денежные операционные расходы</t>
  </si>
  <si>
    <t>Налог на добычу полезных ископаемых</t>
  </si>
  <si>
    <t>Итого денежные операционные расходы</t>
  </si>
  <si>
    <t>Расходы на рекультивацию</t>
  </si>
  <si>
    <t>Итого издержки производства</t>
  </si>
  <si>
    <t xml:space="preserve">Снижение стоимости материально-производственных запасов до возможной чистой стоимости реализации </t>
  </si>
  <si>
    <t>Итого себестоимость реализации</t>
  </si>
  <si>
    <t>Расходы на добычу</t>
  </si>
  <si>
    <t>Расходные материалы и запасные части</t>
  </si>
  <si>
    <t>Услуги</t>
  </si>
  <si>
    <t>Заработная плата</t>
  </si>
  <si>
    <t>Налоги (кроме налога на прибыль)</t>
  </si>
  <si>
    <t>Прочие расходы</t>
  </si>
  <si>
    <t>Расходы на переработку</t>
  </si>
  <si>
    <t>Общие, административные и коммерческие расходы</t>
  </si>
  <si>
    <t>Оплата труда</t>
  </si>
  <si>
    <t>Опционная программа</t>
  </si>
  <si>
    <t>Амортизация</t>
  </si>
  <si>
    <t xml:space="preserve">Прочее </t>
  </si>
  <si>
    <t>Социальные выплаты</t>
  </si>
  <si>
    <t>Структура выручки</t>
  </si>
  <si>
    <t>Резервы и ресурсы</t>
  </si>
  <si>
    <t>Non-current inventories</t>
  </si>
  <si>
    <t>Current inventories</t>
  </si>
  <si>
    <t>Accounts payable and accrued liabilities</t>
  </si>
  <si>
    <t>Cash cost</t>
  </si>
  <si>
    <t>Консолидированная финансовая отчетность</t>
  </si>
  <si>
    <t>Консолидированный отчет о прибылях и убытках</t>
  </si>
  <si>
    <t>Операционная прибыль</t>
  </si>
  <si>
    <t xml:space="preserve">Выручка </t>
  </si>
  <si>
    <t xml:space="preserve">Себестоимость реализации </t>
  </si>
  <si>
    <t xml:space="preserve">Валовая прибыль </t>
  </si>
  <si>
    <t xml:space="preserve">Общехозяйственные, коммерческие и административные расходы </t>
  </si>
  <si>
    <t xml:space="preserve">Изменения в справедливой стоимости производных финансовых инструментов </t>
  </si>
  <si>
    <t xml:space="preserve">Финансовые доходы </t>
  </si>
  <si>
    <t xml:space="preserve">Финансовые расходы </t>
  </si>
  <si>
    <t xml:space="preserve">Акционерам материнской компании </t>
  </si>
  <si>
    <t>Разводненная</t>
  </si>
  <si>
    <t xml:space="preserve">Базовая </t>
  </si>
  <si>
    <t>Средневзвешенное количество обыкновенных акций, находящихся в обращении после разводнения</t>
  </si>
  <si>
    <t>Активы</t>
  </si>
  <si>
    <t>Консолидированный баланс</t>
  </si>
  <si>
    <t xml:space="preserve">Основные средства </t>
  </si>
  <si>
    <t>Инвестиции в зависимые и совместные предприятия</t>
  </si>
  <si>
    <t xml:space="preserve">Отложенные налоговые активы </t>
  </si>
  <si>
    <t xml:space="preserve">Долгосрочные материально-производственные запасы </t>
  </si>
  <si>
    <t xml:space="preserve">Итого долгосрочные активы </t>
  </si>
  <si>
    <t xml:space="preserve">Краткосрочные материально-производственные запасы </t>
  </si>
  <si>
    <t>Торговая и прочая дебиторская задолженность</t>
  </si>
  <si>
    <t xml:space="preserve">Предоплаты поставщикам </t>
  </si>
  <si>
    <t xml:space="preserve">Авансовые платежи по налогу на прибыль </t>
  </si>
  <si>
    <t xml:space="preserve">Денежные средства и их эквиваленты </t>
  </si>
  <si>
    <t xml:space="preserve">Итого краткосрочные активы </t>
  </si>
  <si>
    <t>Обязательства и акционерный капитал</t>
  </si>
  <si>
    <t xml:space="preserve">Краткосрочные кредиты и займы </t>
  </si>
  <si>
    <t xml:space="preserve">Задолженность по налогу на прибыль </t>
  </si>
  <si>
    <t xml:space="preserve">Задолженность по прочим налогам </t>
  </si>
  <si>
    <t>Обязательства по финансовому лизингу</t>
  </si>
  <si>
    <t xml:space="preserve">Итого текущие обязательства </t>
  </si>
  <si>
    <t>Кредиторская задолженность и начисленные обязательства</t>
  </si>
  <si>
    <t xml:space="preserve">Долгосрочные кредиты и займы </t>
  </si>
  <si>
    <t xml:space="preserve">Отложенные налоговые обязательства </t>
  </si>
  <si>
    <t xml:space="preserve">Обязательства по восстановлению окружающей среды </t>
  </si>
  <si>
    <t xml:space="preserve">Прочие долгосрочные обязательства </t>
  </si>
  <si>
    <t>Итого долгосрочные обязательства</t>
  </si>
  <si>
    <t xml:space="preserve">Резерв по выплатам на основе акций </t>
  </si>
  <si>
    <t xml:space="preserve">Резерв по пересчету иностранной валюты </t>
  </si>
  <si>
    <t>Нераспределенная прибыль</t>
  </si>
  <si>
    <t>Консолидированный отчет о движении денежных средств</t>
  </si>
  <si>
    <t>Денежные средства и их эквиваленты на конец года</t>
  </si>
  <si>
    <t xml:space="preserve">Чистые денежные средства, полученные от операционной деятельности </t>
  </si>
  <si>
    <t>Приобретение основных средств</t>
  </si>
  <si>
    <t>Получение кредитов и займов</t>
  </si>
  <si>
    <t xml:space="preserve">Погашение кредитов и займов </t>
  </si>
  <si>
    <t xml:space="preserve">Поступления от выпуска акций Компании </t>
  </si>
  <si>
    <t>Чистое (уменьшение)/увеличение денежных средств и их эквивалентов</t>
  </si>
  <si>
    <t>Денежные средства и их эквиваленты на начало периода</t>
  </si>
  <si>
    <t xml:space="preserve">Влияние изменения валютных курсов на денежные средства и их эквиваленты </t>
  </si>
  <si>
    <t>Поправки на:</t>
  </si>
  <si>
    <t>Изменения оборотного капитала</t>
  </si>
  <si>
    <t xml:space="preserve">Расходы на амортизацию </t>
  </si>
  <si>
    <t xml:space="preserve">Выплаты на основе акций </t>
  </si>
  <si>
    <t xml:space="preserve">Прочие неденежные расходы </t>
  </si>
  <si>
    <t>Примечания к консолидированному отчету о движении денежных средств</t>
  </si>
  <si>
    <t>Денежные средства, полученные от операционной деятельности</t>
  </si>
  <si>
    <t>Уплаченные проценты</t>
  </si>
  <si>
    <t xml:space="preserve">Налог на прибыль уплаченный </t>
  </si>
  <si>
    <t>Реализация в золотом эквиваленте, тыс. унций</t>
  </si>
  <si>
    <t>Самостоятельные месторождения</t>
  </si>
  <si>
    <t>Серебро, млн унций</t>
  </si>
  <si>
    <t>Денежные средства от финансовой деятельности</t>
  </si>
  <si>
    <t>Расходы на опционную программу</t>
  </si>
  <si>
    <t>Изменение в справедливой стоимости условных будущих обязательств</t>
  </si>
  <si>
    <t>Корпоративные и прочие, внутригрупповые операции</t>
  </si>
  <si>
    <t>Производство серебра в разбивке по предприятиям, млн унций</t>
  </si>
  <si>
    <t>В золотом эквиваленте</t>
  </si>
  <si>
    <t>Содержание в перерабатываемой руде в золотом эквиваленте, г/т</t>
  </si>
  <si>
    <t>Производство по предприятиям, тыс. унций в золотом эквиваленте</t>
  </si>
  <si>
    <t>On-mine costs</t>
  </si>
  <si>
    <t xml:space="preserve">Smelting costs </t>
  </si>
  <si>
    <t xml:space="preserve">Расходы на переработку </t>
  </si>
  <si>
    <t>Depreciation and depletion of operating assets</t>
  </si>
  <si>
    <t>TOTAL LIABILITIES AND SHAREHOLDERS' EQUITY</t>
  </si>
  <si>
    <t>Изменение, %</t>
  </si>
  <si>
    <t>Основные факторы</t>
  </si>
  <si>
    <t>Underlying net earnings, US$m</t>
  </si>
  <si>
    <t>Скорректированная чистая прибыль</t>
  </si>
  <si>
    <t>Денежные затраты (сопутствующий продукт)</t>
  </si>
  <si>
    <t>Silver grade processed, g/t</t>
  </si>
  <si>
    <t>Gold (in Dore), Koz</t>
  </si>
  <si>
    <t>Коэффициент извлечения золота</t>
  </si>
  <si>
    <t xml:space="preserve">Износ и истощение внеоборотных активов </t>
  </si>
  <si>
    <t>Коэффициент извлечения</t>
  </si>
  <si>
    <t>Расходы на геологоразведочные работы</t>
  </si>
  <si>
    <t>Всего Доказанные</t>
  </si>
  <si>
    <t>Всего Вероятные</t>
  </si>
  <si>
    <t>Доказанные + Вероятные</t>
  </si>
  <si>
    <t>Всего Доказанные + Вероятные</t>
  </si>
  <si>
    <t>Всего Оцененные</t>
  </si>
  <si>
    <t>Всего Выявленные</t>
  </si>
  <si>
    <t>Оцененные + Выявленные</t>
  </si>
  <si>
    <t>Всего Предполагаемые</t>
  </si>
  <si>
    <t>Оцененные + Выявленные + Предполагаемые</t>
  </si>
  <si>
    <t>Всего Оцененные + Выявленные + Предполагаемые</t>
  </si>
  <si>
    <t>Полученные проценты</t>
  </si>
  <si>
    <t>Структура Минеральных ресурсов и Рудных запасов в разбивке по металлам</t>
  </si>
  <si>
    <t>Kyzyl</t>
  </si>
  <si>
    <t>Кызыл</t>
  </si>
  <si>
    <t>Underlying EPS, US$/share</t>
  </si>
  <si>
    <t>Sales volume</t>
  </si>
  <si>
    <t>Объем продаж</t>
  </si>
  <si>
    <t>Денежные средства и их эквиваленты</t>
  </si>
  <si>
    <t xml:space="preserve">Taxes, other than income tax </t>
  </si>
  <si>
    <t xml:space="preserve">Social payments </t>
  </si>
  <si>
    <t xml:space="preserve">Exploration expenses </t>
  </si>
  <si>
    <t xml:space="preserve">Other expenses </t>
  </si>
  <si>
    <t xml:space="preserve">Total </t>
  </si>
  <si>
    <t>Average realised gold price, US$/oz</t>
  </si>
  <si>
    <t>Average LBMA closing gold price, US$/oz</t>
  </si>
  <si>
    <t>Денежные затраты, US$ за унцию в золотом эквиваленте</t>
  </si>
  <si>
    <t>All-in sustaining costs, US$/GE oz</t>
  </si>
  <si>
    <t>Total cash cost, US$/GE oz</t>
  </si>
  <si>
    <t>Совокупные денежные затраты, US$ за унцию в золотом эквиваленте</t>
  </si>
  <si>
    <t>Варваринский Хаб</t>
  </si>
  <si>
    <t>Varvara operations</t>
  </si>
  <si>
    <t>Standalone Mines</t>
  </si>
  <si>
    <t>Varvara hub</t>
  </si>
  <si>
    <t>Предприятия Варваринского</t>
  </si>
  <si>
    <t>Summary Reserves and Resources</t>
  </si>
  <si>
    <t>Суммарная таблица Минеральных Ресурсов и Рудных Запасов</t>
  </si>
  <si>
    <t>Денежные средства от инвестиционной деятельности</t>
  </si>
  <si>
    <t>Комаровское</t>
  </si>
  <si>
    <t>Revenue (US$m)</t>
  </si>
  <si>
    <t>Золотой эквивалент, тыс. унций</t>
  </si>
  <si>
    <t>Record Date</t>
  </si>
  <si>
    <t>Exchange Rate</t>
  </si>
  <si>
    <t>Dividend type</t>
  </si>
  <si>
    <t>Year</t>
  </si>
  <si>
    <t>Shares</t>
  </si>
  <si>
    <t>Dividends</t>
  </si>
  <si>
    <t>Дивиденды</t>
  </si>
  <si>
    <t>Дата выплаты</t>
  </si>
  <si>
    <t>Дата закрытия реестра</t>
  </si>
  <si>
    <t>Обменный курс</t>
  </si>
  <si>
    <t>Тип дивиденда</t>
  </si>
  <si>
    <t>Год</t>
  </si>
  <si>
    <t>Количество акций</t>
  </si>
  <si>
    <t>Total amount, US$M</t>
  </si>
  <si>
    <t>Amount, US$/share</t>
  </si>
  <si>
    <t>Долг</t>
  </si>
  <si>
    <t>Debt</t>
  </si>
  <si>
    <t>Операционные результаты</t>
  </si>
  <si>
    <t>Production results</t>
  </si>
  <si>
    <t>Financial results</t>
  </si>
  <si>
    <t>Дивиденд, US$/акцию</t>
  </si>
  <si>
    <t>Общая сумма выплаты, US$ млн</t>
  </si>
  <si>
    <t>Payment date</t>
  </si>
  <si>
    <t>Grades</t>
  </si>
  <si>
    <t>Write-down of non-metal inventories to net realisable value</t>
  </si>
  <si>
    <t>Total change in inventories</t>
  </si>
  <si>
    <t>Итого изменение запасов</t>
  </si>
  <si>
    <t>Change in estimate of environmental obligations</t>
  </si>
  <si>
    <t>Изменения в оценке обязательств по охране окружающей среды</t>
  </si>
  <si>
    <t>Снижение стоимости запасов продукции, не относящейся к металлопродукции, до чистой стоимости возможной реализации</t>
  </si>
  <si>
    <t>Concentrate shipped, Kt</t>
  </si>
  <si>
    <t>Payable gold shipped, Koz</t>
  </si>
  <si>
    <t>Отгрузка концентрата, тыс. тонн</t>
  </si>
  <si>
    <t>Отгруженное товарное золото, тыс. унций</t>
  </si>
  <si>
    <t>Gold equivalent grade in ore processed by mine, GE g/t</t>
  </si>
  <si>
    <t>Среднее содержание в перерабатываемой руде,г/т золотого эквивалента</t>
  </si>
  <si>
    <t>Liabilities associated with assets classified as held for sale</t>
  </si>
  <si>
    <t>Обязательства, связанные с активами, удерживаемыми для продажи</t>
  </si>
  <si>
    <t>Right of use assets</t>
  </si>
  <si>
    <t>Актив в форме права пользования</t>
  </si>
  <si>
    <t>Non-current lease liabilities</t>
  </si>
  <si>
    <t>Долгосрочные обязательства по аренде</t>
  </si>
  <si>
    <t>Weighted average number of outstanding common shares, th</t>
  </si>
  <si>
    <t>Non-current borrowings</t>
  </si>
  <si>
    <t>Komar</t>
  </si>
  <si>
    <t>Base metals</t>
  </si>
  <si>
    <t>Цветные металлы</t>
  </si>
  <si>
    <t>Other non-cash items</t>
  </si>
  <si>
    <t>Gold grade processed, g/t</t>
  </si>
  <si>
    <t>Содержание золота в перерабатываемой руде, г/т</t>
  </si>
  <si>
    <t xml:space="preserve">Погашение выданных займов </t>
  </si>
  <si>
    <t>Gain/(Loss) on disposal of subsidiaries</t>
  </si>
  <si>
    <t>Foreign exchange gain/(loss), net</t>
  </si>
  <si>
    <t>Чистая прибыль/(убыток) от курсовых разниц</t>
  </si>
  <si>
    <t xml:space="preserve">Kyzyl </t>
  </si>
  <si>
    <t>Other metals</t>
  </si>
  <si>
    <t>Другие металлы</t>
  </si>
  <si>
    <t>Cash flow hedging reserve</t>
  </si>
  <si>
    <t>Резерв хеджирования денежных потоков</t>
  </si>
  <si>
    <t>Sales to Asia</t>
  </si>
  <si>
    <t>Продажи в Азию</t>
  </si>
  <si>
    <t>High-grade ore</t>
  </si>
  <si>
    <t>Low-grade ore</t>
  </si>
  <si>
    <t>Gold equivalent, Koz</t>
  </si>
  <si>
    <t>руда с высокими содержаниями</t>
  </si>
  <si>
    <t>руда с низкими содержаниями</t>
  </si>
  <si>
    <t>KZT/USD av. rate</t>
  </si>
  <si>
    <t>Ср. обменный курс тенге к доллару США</t>
  </si>
  <si>
    <t>Элеваторное</t>
  </si>
  <si>
    <t>Elevator</t>
  </si>
  <si>
    <t>Ore Reserves reconciliation, GE Moz</t>
  </si>
  <si>
    <t>Изменения Рудных Запасов, млн унций золотого эквивалента</t>
  </si>
  <si>
    <t>Depletion</t>
  </si>
  <si>
    <t>Revaluation</t>
  </si>
  <si>
    <t>Истощение</t>
  </si>
  <si>
    <t>Переоценка</t>
  </si>
  <si>
    <t>Discontinued operations:</t>
  </si>
  <si>
    <t>Net loss from discontinued operations</t>
  </si>
  <si>
    <t>Net (loss)/profit</t>
  </si>
  <si>
    <t>(Loss)/profit for the financial year attributable to:</t>
  </si>
  <si>
    <t>Прекращенная деятельность:</t>
  </si>
  <si>
    <t>Убыток от прекращенной деятельности</t>
  </si>
  <si>
    <t>Чистая прибыль/убыток</t>
  </si>
  <si>
    <t>Прибыль/убыток за период, относящаяся к:</t>
  </si>
  <si>
    <t>Non-current account receivables</t>
  </si>
  <si>
    <t>Долгосрочная дебиторска задолженность</t>
  </si>
  <si>
    <t>VAT receivable</t>
  </si>
  <si>
    <t xml:space="preserve">Дебиторская задолженность по НДС </t>
  </si>
  <si>
    <t>Other financial assets at FVTPL</t>
  </si>
  <si>
    <t>Прочие финансовые активы, оцениваемых по справедливой стоимости через прибыли и убытки (ОССЧПУ)</t>
  </si>
  <si>
    <t>Share capital</t>
  </si>
  <si>
    <t>Выпущенный капитал</t>
  </si>
  <si>
    <t>Share premium</t>
  </si>
  <si>
    <t>Добавочный капитал</t>
  </si>
  <si>
    <t>Relating to:</t>
  </si>
  <si>
    <t>Относящиеся к:</t>
  </si>
  <si>
    <t>Continuing operations</t>
  </si>
  <si>
    <t>Discontinued operations</t>
  </si>
  <si>
    <t>Текущей операционной деятельности</t>
  </si>
  <si>
    <t>Прекращенной деятельности</t>
  </si>
  <si>
    <t>Repayment of loans provided</t>
  </si>
  <si>
    <t>Repayments of principal under lease liabilities</t>
  </si>
  <si>
    <t>Изменение справедливой стоимости финансовых инструментов</t>
  </si>
  <si>
    <t>Change in fair value of financial instruments</t>
  </si>
  <si>
    <t>Purchase of ore and concentrate from third parties</t>
  </si>
  <si>
    <t>Приобретение руды и концентрата у третьих сторон</t>
  </si>
  <si>
    <t>Idle capacities and abnormal production costs</t>
  </si>
  <si>
    <t>Простаивающие мощности и ненормированные производственные затраты</t>
  </si>
  <si>
    <t>Solidcore Resources plc
Datapack</t>
  </si>
  <si>
    <t>Other operating expenses, net</t>
  </si>
  <si>
    <t>Profit before income tax</t>
  </si>
  <si>
    <t>Income tax</t>
  </si>
  <si>
    <t>Profit for the period</t>
  </si>
  <si>
    <t>Net foreign exchange (gain)/loss</t>
  </si>
  <si>
    <t>Foreign exchange gain</t>
  </si>
  <si>
    <t>Net (cash)/debt</t>
  </si>
  <si>
    <t>Net (cash) debt/Adjusted EBITDA</t>
  </si>
  <si>
    <t>Чистые (денежные средства) долг/скорректированная EBITDA</t>
  </si>
  <si>
    <t xml:space="preserve">Прочие операционные расходы </t>
  </si>
  <si>
    <t xml:space="preserve">Прибыль до налогообложения </t>
  </si>
  <si>
    <t xml:space="preserve">Налог на прибыль </t>
  </si>
  <si>
    <t>Прибыль за отчетный период</t>
  </si>
  <si>
    <t xml:space="preserve">Earnings per share for discontinued operations (US$) </t>
  </si>
  <si>
    <t xml:space="preserve">Доход от курсовых разниц </t>
  </si>
  <si>
    <t>Change in inventories</t>
  </si>
  <si>
    <t>Change in VAT receivable</t>
  </si>
  <si>
    <t>Change in trade and other receivables</t>
  </si>
  <si>
    <t>Change in prepayments to suppliers</t>
  </si>
  <si>
    <t>Change in trade and other payables</t>
  </si>
  <si>
    <t xml:space="preserve">Изменение материально-производственных запасов </t>
  </si>
  <si>
    <t>Изменение дебиторской задолженности по НДС</t>
  </si>
  <si>
    <t xml:space="preserve">Изменение торговой и прочей дебиторской задолженности </t>
  </si>
  <si>
    <t xml:space="preserve">Изменение предоплаты поставщикам </t>
  </si>
  <si>
    <t xml:space="preserve">Изменение торговой и прочей кредиторской задолженности </t>
  </si>
  <si>
    <t>Продолжающаяся деятельность</t>
  </si>
  <si>
    <t>Прекращенная деятельность</t>
  </si>
  <si>
    <t>Чистая прибыль</t>
  </si>
  <si>
    <t>Налог на прибыль</t>
  </si>
  <si>
    <t>Выручка</t>
  </si>
  <si>
    <t>Денежные затраты на унцию в золотом эквиваленте</t>
  </si>
  <si>
    <t>Cash costs per gold equivalent ounce</t>
  </si>
  <si>
    <t>Net earnings/(loss), US$m</t>
  </si>
  <si>
    <t>Чистая прибыль/(убыток)</t>
  </si>
  <si>
    <t>Net debt/(cash)</t>
  </si>
  <si>
    <t xml:space="preserve">Чистый долг/(денежные средства) </t>
  </si>
  <si>
    <t>Profit/(Loss) before tax</t>
  </si>
  <si>
    <t>Чистая (Прибыль)/Убыток от курсовых разниц</t>
  </si>
  <si>
    <t>Gold, US$/oz</t>
  </si>
  <si>
    <t>Net (decrease)/increase in cash and cash equivalents</t>
  </si>
  <si>
    <t>Toll-processing at third-party POX</t>
  </si>
  <si>
    <t>Толлинг на стороннем ГМК</t>
  </si>
  <si>
    <t>Ore Reserves, as at 1 January 2025</t>
  </si>
  <si>
    <t>Рудные Запасы на 1 января 2025 г.</t>
  </si>
  <si>
    <t>Earnings per share (US$)</t>
  </si>
  <si>
    <t xml:space="preserve">Loss/(Earnings) per share for continuing and discontinued operations (US$) </t>
  </si>
  <si>
    <t>Current lease liabilities</t>
  </si>
  <si>
    <t>Прибыль/(убыток) от выбытия дочерних компаний</t>
  </si>
  <si>
    <t>Write-down of metal inventories to net realisable value</t>
  </si>
  <si>
    <t xml:space="preserve">Снижение стоимости нематериально запасов до возможной чистой стоимости реализации </t>
  </si>
  <si>
    <t>Impairment</t>
  </si>
  <si>
    <t>Обесценение</t>
  </si>
  <si>
    <t>Cash flows from continuing operations</t>
  </si>
  <si>
    <t>Net operating cash flow, US$m</t>
  </si>
  <si>
    <t>Capital expenditure, US$m</t>
  </si>
  <si>
    <t>Cash flows, total on continuing and discontinued operations</t>
  </si>
  <si>
    <t>Net cash outflow on disposal of Russian business, US$m</t>
  </si>
  <si>
    <t>Денежный поток от продолжающейся деятельности</t>
  </si>
  <si>
    <t>Чистый денежный поток от операционной деятельности, US$ млн</t>
  </si>
  <si>
    <t>Капитальные затраты, US$ млн</t>
  </si>
  <si>
    <t>Свободный денежный поток от продолжающейся и прекращенной деятельности</t>
  </si>
  <si>
    <t>Свободный денежный поток, US$ млн</t>
  </si>
  <si>
    <t>Free cash flow post-M&amp;A, US$m</t>
  </si>
  <si>
    <t>Free cash flow, US$m</t>
  </si>
  <si>
    <t>Свободный денежный поток с учетом сделок M&amp;A, US$ млн</t>
  </si>
  <si>
    <t>Basic EPS, US$/share</t>
  </si>
  <si>
    <t>Return on Equity (underlying), %</t>
  </si>
  <si>
    <t>Return on Assets, %</t>
  </si>
  <si>
    <t>Рентабельность собственного капитала (скорректированная), %</t>
  </si>
  <si>
    <t>Рентабельность активов, %</t>
  </si>
  <si>
    <t>Чистые (денежные средства)/долг, US$ млн</t>
  </si>
  <si>
    <t>Contingent consideration liabilities</t>
  </si>
  <si>
    <t>Условные обязательства и выплаты</t>
  </si>
  <si>
    <t>Net cash (outflow)/inflow on disposal of subsidiaries</t>
  </si>
  <si>
    <t>Чистый (отток)/приток денежных средств от выбытия дочерних компаний</t>
  </si>
  <si>
    <t>Чистый отток от приобретения активов, нетто</t>
  </si>
  <si>
    <t>Mineral Resources and Ore Reserves breakdown by metal</t>
  </si>
  <si>
    <t>Reserves and Resources</t>
  </si>
  <si>
    <t>Средневзвешенное количество обыкновенных акций, находящихся в обращении, тыс</t>
  </si>
  <si>
    <t>Non-current financial assets at fair value</t>
  </si>
  <si>
    <t>Внеоборотные финансовые активы по справедливой стоимости</t>
  </si>
  <si>
    <t>Non-current provisions</t>
  </si>
  <si>
    <t>Долгосрочные оценочные обязательства</t>
  </si>
  <si>
    <t>Current provisions</t>
  </si>
  <si>
    <t>Краткосрочные оценочные обязательства</t>
  </si>
  <si>
    <t>Net cash outflow on acquisition of financial assets</t>
  </si>
  <si>
    <t>Net cash outflow on asset acquisitions</t>
  </si>
  <si>
    <t>Чистый отток от приобретения финансовых активов</t>
  </si>
  <si>
    <t>Loans advanced</t>
  </si>
  <si>
    <t>Выданные займы</t>
  </si>
  <si>
    <t>Change in metal inventories</t>
  </si>
  <si>
    <t>Изменение запасов металлопродукции</t>
  </si>
  <si>
    <t>Прибыль/(убыток) до налогообложения</t>
  </si>
  <si>
    <t>Средняя цена фиксинга LBMA, US$/унция</t>
  </si>
  <si>
    <t>Средняя цена реализации золота, US$/унция</t>
  </si>
  <si>
    <t>Общие денежные затраты, US$ на унцию в золотом эквиваленте</t>
  </si>
  <si>
    <t xml:space="preserve">Совокупные денежные затраты, US$ на унцию в золотом эквиваленте </t>
  </si>
  <si>
    <t xml:space="preserve">Базовая прибыль на акцию, US$ за акцию </t>
  </si>
  <si>
    <t>Скорректированная прибыль на акцию, US$ за акцию</t>
  </si>
  <si>
    <t>Прибыль на акцию (US$)</t>
  </si>
  <si>
    <t>Прибыль на акцию прекращенной деятельности (US$)</t>
  </si>
  <si>
    <t>Прибыль на акцию продолжающейся и прекращенной деятельности (US$)</t>
  </si>
  <si>
    <t>Выручка, US$ млн</t>
  </si>
  <si>
    <t>Скорректированная EBITDA, US$ млн</t>
  </si>
  <si>
    <t>Выручка (US$ млн)</t>
  </si>
  <si>
    <t>US$ млн</t>
  </si>
  <si>
    <t>Чистый денежный отток, связанный с прекращением деятельности выбывающей группы, US$ млн</t>
  </si>
  <si>
    <t>Золото, US$/унция</t>
  </si>
  <si>
    <t>Adjusted EBITDA, US$m</t>
  </si>
  <si>
    <t>Baksy</t>
  </si>
  <si>
    <t>Баксы</t>
  </si>
  <si>
    <t>Cash Flow</t>
  </si>
  <si>
    <t>Денежный поток</t>
  </si>
  <si>
    <t>Totals may not correspond to the sum of the separate figures due to rounding. % changes can be different from zero even when absolute amounts are unchanged because of rounding. Likewise, % changes can be equal to zero when absolute amounts differ due to the same reason. This note applies to all tables in this release.</t>
  </si>
  <si>
    <t>The amounts were restated to reflect adjustments made in connection with presentation of discontinued operations.</t>
  </si>
  <si>
    <t>In accordance with IFRS, revenue is presented net of treatment charges which are subtracted in calculating the amount to be invoiced. Average realised prices are calculated as revenue divided by gold and silver volumes sold, without effect of treatment charges deductions from revenue.</t>
  </si>
  <si>
    <t>Итоговые данные могут не совпадать с суммой отдельных цифр из-за округлений. Изменение в процентном выражении может отличаться от нуля при неизменных абсолютных значениях из-за округлений, а также по этой же причине может быть равно нулю, когда абсолютные значения отличаются. Данное примечание относится ко всем приведенным в настоящем релизе таблицам.</t>
  </si>
  <si>
    <t>Данные были пересмотрены и включают корректировки, внесенные в связи с представлением информации о предприятиях, прекративших свою деятельность.</t>
  </si>
  <si>
    <t>В соответствии с МСФО выручка отражается за вычетом затрат на переработку. Средние цены реализации золота и серебра рассчитываются как отношение выручки до вычета затрат на переработку к объему проданного металла.</t>
  </si>
  <si>
    <t>Mineral Resources</t>
  </si>
  <si>
    <t>Syrymbet Mineral Resources</t>
  </si>
  <si>
    <t>Минеральные Ресурсы месторождения Сырымбет</t>
  </si>
  <si>
    <t>Ore Reserves are reported in accordance with the JORC Code (2012). Gold equivalent (GE) is calculated based on gold and copper only. Discrepancies in calculations are due to rounding.</t>
  </si>
  <si>
    <t>Copper grade is indicated only for high-grade copper ore.</t>
  </si>
  <si>
    <t>The initial assessment was carried out by GeoMineProject on 01.01.2024 and is attributable to 75% ownership.</t>
  </si>
  <si>
    <t>Mineral Resources are reported in accordance with the JORC Code (2012). Gold equivalent (GE) is calculated based on gold and copper. Mineral Resources are additional to Ore Reserves. Discrepancies in calculations are due to rounding.</t>
  </si>
  <si>
    <t>Copper grade is indicated only for high-grade copper ore. Low-grade ore is low-grade copper ore.</t>
  </si>
  <si>
    <t>Attributable to 55% ownership.</t>
  </si>
  <si>
    <t>Относительно 55% доли владения.</t>
  </si>
  <si>
    <t>Переоценка выполнена компанией GeoMineProject по состоянию на 01.01.2024, и представлена с учетом доли владения 75%.</t>
  </si>
  <si>
    <t>Содержание меди указано только для руды с высоким содержанием меди (ВСМ). НСМ - низкое содержание меди.</t>
  </si>
  <si>
    <t>Минеральные Ресурсы представлены по кодекcу JORC (2012).В представлении золотого эквивалента (GE) учтено золото и медь. Несоответствие в расчётах - следствие округления.</t>
  </si>
  <si>
    <t>Первичная оценка выполнена компанией GMP на 01.01.2024 и представлена с учетом доли владения 75%.</t>
  </si>
  <si>
    <t>Указано содержание меди только для руды с высоким содержанием меди.</t>
  </si>
  <si>
    <t>Рудные запасы представлены по кодексу JORC (2012). В представлении золотого эквивалента (GE) учтены только золото и медь. Несоответствие в расчётах - следствие округления</t>
  </si>
  <si>
    <t>Gold equivalent sold, Koz</t>
  </si>
  <si>
    <t>Average realised price</t>
  </si>
  <si>
    <t>Средняя цена реализации</t>
  </si>
  <si>
    <t>Based on actual realised prices.</t>
  </si>
  <si>
    <t>Without the effect of deductions for treatment charges from revenue.</t>
  </si>
  <si>
    <t>Commission sales of third-party materials.</t>
  </si>
  <si>
    <t>На основе фактических цен реализации.</t>
  </si>
  <si>
    <t>Без учета эффекта от вычета затрат на переработку.</t>
  </si>
  <si>
    <t>Реализация стороннего сырья.</t>
  </si>
  <si>
    <t>Выручка по предприятиям</t>
  </si>
  <si>
    <t>£1 = US$</t>
  </si>
  <si>
    <t>Interim</t>
  </si>
  <si>
    <t>Final</t>
  </si>
  <si>
    <t>Special</t>
  </si>
  <si>
    <t>Промежуточный</t>
  </si>
  <si>
    <t>Окончательный</t>
  </si>
  <si>
    <t>Специальный</t>
  </si>
  <si>
    <t>US$m</t>
  </si>
  <si>
    <t>Другие не денежные позиции</t>
  </si>
  <si>
    <t>audited</t>
  </si>
  <si>
    <t>аудир.</t>
  </si>
  <si>
    <t>Tonnage, Kt</t>
  </si>
  <si>
    <t>Тоннаж, тыс. тонн</t>
  </si>
  <si>
    <t>GE grade, g/t</t>
  </si>
  <si>
    <t>Золотой эквивалент, г/т</t>
  </si>
  <si>
    <t xml:space="preserve">    Copper, Kt</t>
  </si>
  <si>
    <t xml:space="preserve">    Медь, тыс. тонн</t>
  </si>
  <si>
    <t>GE, Koz</t>
  </si>
  <si>
    <t>Tin grade, %</t>
  </si>
  <si>
    <t>Олово, %</t>
  </si>
  <si>
    <t>Copper grade, %</t>
  </si>
  <si>
    <t>Медь, %</t>
  </si>
  <si>
    <t>Tin, Kt</t>
  </si>
  <si>
    <t>Олово, тыс. тонн</t>
  </si>
  <si>
    <t>Impairment of non-current assets</t>
  </si>
  <si>
    <t>Убыток от обесценения внеоборотных активов</t>
  </si>
  <si>
    <t>Goodwill</t>
  </si>
  <si>
    <t xml:space="preserve">Гудвил </t>
  </si>
  <si>
    <t>Current portion of contingent consideration liability</t>
  </si>
  <si>
    <t>Краткосрочные условные обязательства и отсроченные выплаты</t>
  </si>
  <si>
    <t>Acquisition of interest in joint ventures</t>
  </si>
  <si>
    <t>Приобретение доли участия в совместных предприятиях</t>
  </si>
  <si>
    <t>Contingent consideration received</t>
  </si>
  <si>
    <t>Полученное условное возмещение</t>
  </si>
  <si>
    <t>Обесценения внеоборотных активов</t>
  </si>
  <si>
    <t>n/a</t>
  </si>
  <si>
    <t/>
  </si>
  <si>
    <t>as at 1 January 2026</t>
  </si>
  <si>
    <t xml:space="preserve">данные на 1 января 2026 г. </t>
  </si>
  <si>
    <t>Рудные Запасы на 1 января 2026 г.</t>
  </si>
  <si>
    <t>Ore Reserves, as at 1 January 2026</t>
  </si>
  <si>
    <t>Share of loss in joint ventures</t>
  </si>
  <si>
    <t>Fair value reserve</t>
  </si>
  <si>
    <t>Доля убытка в совместных предприятиях</t>
  </si>
  <si>
    <t>Purchase of shares through mandatory buyback</t>
  </si>
  <si>
    <t>Deferred consideration paid</t>
  </si>
  <si>
    <t>Приобретение акций посредством обязательного выкупа</t>
  </si>
  <si>
    <t>Выплата отложенного вознаграждения</t>
  </si>
  <si>
    <t>Net cash (used in)/generated from investing activities</t>
  </si>
  <si>
    <t>Interest received</t>
  </si>
  <si>
    <t>Impairment losses on financial assets</t>
  </si>
  <si>
    <t>Убыток от обесценения финансовых активов</t>
  </si>
  <si>
    <t>Финансовые доходы</t>
  </si>
  <si>
    <t>Финансовые расходы</t>
  </si>
  <si>
    <t>ИТОГО ОБЯЗАТЕЛЬСТВА И КАПИТАЛ</t>
  </si>
  <si>
    <t>ИТОГО ОБЯЗАТЕЛЬСТВА</t>
  </si>
  <si>
    <t>ЧИСТЫЕ АКТИВЫ</t>
  </si>
  <si>
    <t>ИТОГО КАПИТАЛ</t>
  </si>
  <si>
    <t>ИТОГО АКТИВЫ</t>
  </si>
  <si>
    <t>Net cash outflow on investment in time deposits</t>
  </si>
  <si>
    <t>Чистый отток от инвестиций в срочные депозиты</t>
  </si>
  <si>
    <t>Ag/Au ratio</t>
  </si>
  <si>
    <t>коэффициент Ag/Au</t>
  </si>
  <si>
    <t>Резерв справедливой стоимости</t>
  </si>
  <si>
    <t>Toll-processing at third-party smelter in Kazakhstan</t>
  </si>
  <si>
    <t>Толлинг на стороннем предприятии в Казахстане</t>
  </si>
  <si>
    <t>Производство золота в Доре, тыс. унций</t>
  </si>
  <si>
    <t>Dore produced, Koz</t>
  </si>
  <si>
    <t>N/A</t>
  </si>
  <si>
    <t>-100%</t>
  </si>
  <si>
    <t>Non-current VAT receivable</t>
  </si>
  <si>
    <t>Долгосрочная дебиторская задолженность по НДС</t>
  </si>
  <si>
    <t>Net cash (used in)/generated from financing activities</t>
  </si>
  <si>
    <t>Чистые денежные средства, (использованные в)/полученные от инвестиционной деятельности</t>
  </si>
  <si>
    <t>Чистые денежные средства, (использованные в)/полученные от финансовой деятельности</t>
  </si>
  <si>
    <t>Net cash generated by/(used in) operating activities</t>
  </si>
  <si>
    <t>Чистые денежные средства, полученные от/(использованные в) операционной деятельности</t>
  </si>
  <si>
    <t>Audit and consulting</t>
  </si>
  <si>
    <t>Аудит и консалтинг</t>
  </si>
  <si>
    <t>Net debt/(cash) / adjusted 12M EBITDA (continung operations)</t>
  </si>
  <si>
    <t>Чистый долг/(денежные средства) / скорректированная EBITDA за 12 месяцев (продолжающаяся деятельность)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</si>
</sst>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4">
    <numFmt numFmtId="41" formatCode="_-* #,##0_-;\-* #,##0_-;_-* &quot;-&quot;_-;_-@_-"/>
    <numFmt numFmtId="44" formatCode="_-&quot;£&quot;* #,##0.00_-;\-&quot;£&quot;* #,##0.00_-;_-&quot;£&quot;* &quot;-&quot;??_-;_-@_-"/>
    <numFmt numFmtId="43" formatCode="_-* #,##0.00_-;\-* #,##0.00_-;_-* &quot;-&quot;??_-;_-@_-"/>
    <numFmt numFmtId="164" formatCode="_-* #,##0.00\ &quot;₽&quot;_-;\-* #,##0.00\ &quot;₽&quot;_-;_-* &quot;-&quot;??\ &quot;₽&quot;_-;_-@_-"/>
    <numFmt numFmtId="165" formatCode="&quot;$&quot;#,##0_);\(&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0.0"/>
    <numFmt numFmtId="172" formatCode="0.0"/>
    <numFmt numFmtId="173" formatCode="#,##0.0;\(#,##0.0\);\-"/>
    <numFmt numFmtId="174" formatCode="#,##0;\(#,##0\);\-"/>
    <numFmt numFmtId="175" formatCode="0.000"/>
    <numFmt numFmtId="176" formatCode="0.0%"/>
    <numFmt numFmtId="177" formatCode="#,##0.000"/>
    <numFmt numFmtId="178" formatCode="_-* #,##0\ &quot;руб&quot;_-;\-* #,##0\ &quot;руб&quot;_-;_-* &quot;-&quot;\ &quot;руб&quot;_-;_-@_-"/>
    <numFmt numFmtId="179" formatCode="0.0_ ;\-0.0\ "/>
    <numFmt numFmtId="180" formatCode="#,##0;\-#,##0;&quot;-&quot;"/>
    <numFmt numFmtId="181" formatCode="General_)"/>
    <numFmt numFmtId="182" formatCode="#,##0.0_);\(#,##0.0\)"/>
    <numFmt numFmtId="183" formatCode="#,##0.000_);\(#,##0.000\)"/>
    <numFmt numFmtId="184" formatCode="_(* #,##0.0_);_(* \(#,##0.00\);_(* &quot;-&quot;??_);_(@_)"/>
    <numFmt numFmtId="185" formatCode="&quot;£&quot;#,\);\(&quot;£&quot;#,##0\)"/>
    <numFmt numFmtId="186" formatCode="_ * #,##0.00_ ;_ * \-#,##0.00_ ;_ * &quot;-&quot;??_ ;_ @_ "/>
    <numFmt numFmtId="187" formatCode="_-* #,##0.000_-;\-* #,##0.000_-;_-* &quot;-&quot;??_-;_-@_-"/>
    <numFmt numFmtId="188" formatCode="* \(#,##0\);* #,##0_);&quot;-&quot;??_);@"/>
    <numFmt numFmtId="189" formatCode="&quot;$&quot;#,##0\ ;\(&quot;$&quot;#,##0\)"/>
    <numFmt numFmtId="190" formatCode="&quot;$&quot;#,##0;\-&quot;$&quot;#,##0"/>
    <numFmt numFmtId="191" formatCode="mm/dd/yy"/>
    <numFmt numFmtId="192" formatCode="mmmm\ d\,\ yyyy"/>
    <numFmt numFmtId="193" formatCode="* #,##0_);* \(#,##0\);&quot;-&quot;??_);@"/>
    <numFmt numFmtId="194" formatCode="_-* #,##0.00[$€-1]_-;\-* #,##0.00[$€-1]_-;_-* &quot;-&quot;??[$€-1]_-"/>
    <numFmt numFmtId="195" formatCode="_([$€-2]* #,##0.00_);_([$€-2]* \(#,##0.00\);_([$€-2]* &quot;-&quot;??_)"/>
    <numFmt numFmtId="196" formatCode="#,##0;\-#,##0;;@"/>
    <numFmt numFmtId="197" formatCode="0_);[Red]\(0\)"/>
    <numFmt numFmtId="198" formatCode="[$-419]mmmm\ yyyy;@"/>
    <numFmt numFmtId="199" formatCode="_(* #,##0.0_);_(* \(#,##0.0\);_(* &quot;-&quot;_);_(@_)"/>
    <numFmt numFmtId="200" formatCode="0.00&quot;  &quot;"/>
    <numFmt numFmtId="201" formatCode="&quot;R$&quot;#,##0_);[Red]\(&quot;R$&quot;#,##0\)"/>
    <numFmt numFmtId="202" formatCode="&quot;R$&quot;#,##0.00_);[Red]\(&quot;R$&quot;#,##0.00\)"/>
    <numFmt numFmtId="203" formatCode="mmm\.yy"/>
    <numFmt numFmtId="204" formatCode="0&quot;  &quot;"/>
    <numFmt numFmtId="205" formatCode="#,##0,,_);[Red]\(#,##0,,\);&quot;- &quot;"/>
    <numFmt numFmtId="206" formatCode="0.0_)%;\(0.0\)%"/>
    <numFmt numFmtId="207" formatCode="\60\4\7\:"/>
    <numFmt numFmtId="208" formatCode="* \(#,##0.0\);* #,##0.0_);&quot;-&quot;??_);@"/>
    <numFmt numFmtId="209" formatCode="_(* \(#,##0.0\);_(* #,##0.0_);_(* &quot;-&quot;_);_(@_)"/>
    <numFmt numFmtId="210" formatCode="_(* \(#,##0.000\);_(* #,##0.000_);_(* &quot;-&quot;_);_(@_)"/>
    <numFmt numFmtId="211" formatCode="0.00%_);\(0.00%\)"/>
    <numFmt numFmtId="212" formatCode="0.0000%"/>
    <numFmt numFmtId="213" formatCode="&quot;£&quot;#,\);\(&quot;£&quot;#,\)"/>
    <numFmt numFmtId="214" formatCode="&quot;£&quot;#,;\(&quot;£&quot;#,\)"/>
    <numFmt numFmtId="215" formatCode="_ * #,##0_ ;_ * \(#,##0_ ;_ * &quot;-&quot;_ ;_ @_ "/>
    <numFmt numFmtId="216" formatCode="_ * #,##0_ ;_ * \(#,##0_)\ ;_ * &quot;-&quot;_ ;_ @_ "/>
    <numFmt numFmtId="217" formatCode="0.00,;;&quot;&quot;"/>
    <numFmt numFmtId="218" formatCode="#,##0.00,;;&quot;&quot;"/>
    <numFmt numFmtId="219" formatCode="#,##0.0,;;&quot;-&quot;"/>
    <numFmt numFmtId="220" formatCode="&quot;ЦS&quot;\ #,##0.00;&quot;-&quot;&quot;ЦS&quot;\ #,##0.00"/>
    <numFmt numFmtId="221" formatCode="#,##0;;&quot;&quot;"/>
    <numFmt numFmtId="222" formatCode="_-* #,##0_р_._-;\-* #,##0_р_._-;_-* &quot;&quot;??_р_._-;_-@_-"/>
    <numFmt numFmtId="223" formatCode="_-* #,##0\ _р_._-;\-* #,##0\ _р_._-;_-* &quot;-&quot;\ _р_._-;_-@_-"/>
    <numFmt numFmtId="224" formatCode="_-* #,##0.00\ _р_._-;\-* #,##0.00\ _р_._-;_-* &quot;-&quot;??\ _р_._-;_-@_-"/>
    <numFmt numFmtId="225" formatCode="_-* #,##0.0_-;\-* #,##0.0_-;_-* &quot;-&quot;??_-;_-@_-"/>
    <numFmt numFmtId="226" formatCode="_-* #,##0_-;\-* #,##0_-;_-* &quot;-&quot;??_-;_-@_-"/>
    <numFmt numFmtId="227" formatCode="_-* #,##0.0_р_._-;\-* #,##0.0_р_._-;_-* &quot;-&quot;_р_._-;_-@_-"/>
    <numFmt numFmtId="228" formatCode="_(* #,##0.00_);_(* \(#,##0.00\);_(* &quot;-&quot;_);_(@_)"/>
    <numFmt numFmtId="229" formatCode="_-* #,##0.0_-;\-* #,##0.0_-;_-* &quot;-&quot;_-;_-@_-"/>
    <numFmt numFmtId="230" formatCode="&quot;$&quot;#,\);\(&quot;$&quot;#,##0\)"/>
    <numFmt numFmtId="231" formatCode="&quot;$&quot;#,\);\(&quot;$&quot;#,\)"/>
    <numFmt numFmtId="232" formatCode="&quot;$&quot;#,;\(&quot;$&quot;#,\)"/>
    <numFmt numFmtId="233" formatCode="_-* #,##0_р_._-;\-* #,##0_р_._-;_-* &quot;-&quot;_р_._-;_-@_-"/>
    <numFmt numFmtId="234" formatCode="[$-409]d\-mmm\-yy;@"/>
    <numFmt numFmtId="235" formatCode="_-* #,##0.00&quot;р.&quot;_-;\-* #,##0.00&quot;р.&quot;_-;_-* &quot;-&quot;??&quot;р.&quot;_-;_-@_-"/>
    <numFmt numFmtId="236" formatCode="_-* #,##0.00_р_._-;\-* #,##0.00_р_._-;_-* &quot;-&quot;??_р_._-;_-@_-"/>
    <numFmt numFmtId="237" formatCode="&quot;р.&quot;#,\);\(&quot;р.&quot;#,##0\)"/>
    <numFmt numFmtId="238" formatCode="&quot;р.&quot;#,\);\(&quot;р.&quot;#,\)"/>
    <numFmt numFmtId="239" formatCode="&quot;р.&quot;#,;\(&quot;р.&quot;#,\)"/>
    <numFmt numFmtId="240" formatCode="#,##0.00;\(#,##0.00\);\-"/>
    <numFmt numFmtId="241" formatCode="#,##0.0_ ;[Red]\-#,##0.0\ "/>
    <numFmt numFmtId="242" formatCode="&quot;True&quot;;&quot;True&quot;;&quot;False&quot;"/>
    <numFmt numFmtId="243" formatCode="&quot;Yes&quot;;&quot;Yes&quot;;&quot;No&quot;"/>
    <numFmt numFmtId="244" formatCode="0.000000"/>
    <numFmt numFmtId="245" formatCode="#,##0.0;\(#,##0.0\);&quot;-&quot;"/>
    <numFmt numFmtId="246" formatCode="#,##0.00;\(#,##0.00\);&quot;-&quot;"/>
    <numFmt numFmtId="247" formatCode="_(#,##0.00_);_(\(#,##0.00\);_(&quot;-&quot;_);_(@_)"/>
    <numFmt numFmtId="248" formatCode="_(#,##0_);_(\(#,##0\);_(&quot;-&quot;_);_(@_)"/>
    <numFmt numFmtId="249" formatCode="&quot;р.&quot;#,##0_);\(&quot;р.&quot;#,##0\);0"/>
    <numFmt numFmtId="250" formatCode="d\-mmmm\-yyyy"/>
    <numFmt numFmtId="251" formatCode="#,##0&quot; t&quot;"/>
    <numFmt numFmtId="252" formatCode="&quot;$&quot;#,##0.00"/>
    <numFmt numFmtId="253" formatCode="0&quot; gpt&quot;"/>
    <numFmt numFmtId="254" formatCode="#,##0&quot; h&quot;"/>
    <numFmt numFmtId="255" formatCode="_-* #,##0.00_р_._-;\-* #,##0.00_р_._-;_-* &quot;-&quot;_р_._-;_-@_-"/>
    <numFmt numFmtId="256" formatCode="&quot;$&quot;#,##0_);\(&quot;$&quot;#,##0\);0"/>
    <numFmt numFmtId="257" formatCode="0%_);\(0%\)"/>
    <numFmt numFmtId="258" formatCode="_-* #,##0.000_-;\-* #,##0.000_-;_-* &quot;-&quot;_-;_-@_-"/>
    <numFmt numFmtId="259" formatCode="&quot;+&quot;#,##0.0;&quot;-&quot;#,##0.0;\-"/>
    <numFmt numFmtId="260" formatCode="yyyy\-mm\-dd;@"/>
    <numFmt numFmtId="261" formatCode="dd/mm/yy;@"/>
    <numFmt numFmtId="262" formatCode="[$-809]d\ mmmm\ yyyy;@"/>
    <numFmt numFmtId="263" formatCode="#,##0.000;\(#,##0.000\);\-"/>
    <numFmt numFmtId="264" formatCode="##&quot;:1&quot;"/>
  </numFmts>
  <fonts count="29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family val="2"/>
      <charset val="204"/>
    </font>
    <font>
      <sz val="10"/>
      <name val="Arial"/>
      <family val="2"/>
    </font>
    <font>
      <sz val="1"/>
      <color indexed="8"/>
      <name val="Courier New"/>
      <family val="3"/>
    </font>
    <font>
      <sz val="10"/>
      <name val="Helv"/>
      <charset val="204"/>
    </font>
    <font>
      <sz val="10"/>
      <name val="Helv"/>
    </font>
    <font>
      <sz val="10"/>
      <name val="Arial Cyr"/>
      <family val="2"/>
      <charset val="204"/>
    </font>
    <font>
      <sz val="1"/>
      <color indexed="8"/>
      <name val="Courier"/>
      <family val="1"/>
      <charset val="204"/>
    </font>
    <font>
      <sz val="1"/>
      <color indexed="8"/>
      <name val="Courier"/>
      <family val="3"/>
    </font>
    <font>
      <b/>
      <sz val="1"/>
      <color indexed="8"/>
      <name val="Courier"/>
      <family val="1"/>
      <charset val="204"/>
    </font>
    <font>
      <b/>
      <sz val="1"/>
      <color indexed="8"/>
      <name val="Courier"/>
      <family val="3"/>
    </font>
    <font>
      <sz val="10"/>
      <name val="Times New Roman"/>
      <family val="1"/>
      <charset val="204"/>
    </font>
    <font>
      <sz val="10"/>
      <name val="Arial Cyr"/>
      <charset val="204"/>
    </font>
    <font>
      <b/>
      <sz val="1"/>
      <color indexed="8"/>
      <name val="Courier New"/>
      <family val="3"/>
    </font>
    <font>
      <b/>
      <sz val="14"/>
      <color indexed="8"/>
      <name val="Times New Roman"/>
      <family val="1"/>
      <charset val="204"/>
    </font>
    <font>
      <sz val="11"/>
      <color indexed="8"/>
      <name val="Calibri"/>
      <family val="2"/>
      <charset val="204"/>
    </font>
    <font>
      <sz val="11"/>
      <color indexed="8"/>
      <name val="Calibri"/>
      <family val="2"/>
    </font>
    <font>
      <sz val="11"/>
      <color theme="1"/>
      <name val="Calibri"/>
      <family val="2"/>
      <charset val="204"/>
      <scheme val="minor"/>
    </font>
    <font>
      <sz val="11"/>
      <color indexed="9"/>
      <name val="Calibri"/>
      <family val="2"/>
      <charset val="204"/>
    </font>
    <font>
      <sz val="11"/>
      <color indexed="9"/>
      <name val="Calibri"/>
      <family val="2"/>
    </font>
    <font>
      <sz val="11"/>
      <color theme="0"/>
      <name val="Calibri"/>
      <family val="2"/>
      <charset val="204"/>
      <scheme val="minor"/>
    </font>
    <font>
      <sz val="9"/>
      <color indexed="11"/>
      <name val="Arial"/>
      <family val="2"/>
      <charset val="204"/>
    </font>
    <font>
      <sz val="8"/>
      <name val="Helv"/>
      <charset val="204"/>
    </font>
    <font>
      <u/>
      <sz val="10"/>
      <color indexed="12"/>
      <name val="Arial Cyr"/>
      <charset val="204"/>
    </font>
    <font>
      <sz val="8"/>
      <name val="Times New Roman"/>
      <family val="1"/>
      <charset val="204"/>
    </font>
    <font>
      <sz val="9"/>
      <name val="Arial"/>
      <family val="2"/>
    </font>
    <font>
      <sz val="11"/>
      <color indexed="20"/>
      <name val="Calibri"/>
      <family val="2"/>
      <charset val="204"/>
    </font>
    <font>
      <sz val="11"/>
      <color indexed="20"/>
      <name val="Calibri"/>
      <family val="2"/>
    </font>
    <font>
      <sz val="12"/>
      <name val="Tms Rmn"/>
    </font>
    <font>
      <sz val="10"/>
      <color indexed="8"/>
      <name val="MS Sans Serif"/>
      <family val="2"/>
      <charset val="204"/>
    </font>
    <font>
      <b/>
      <sz val="10"/>
      <color indexed="9"/>
      <name val="Times New Roman"/>
      <family val="1"/>
      <charset val="204"/>
    </font>
    <font>
      <sz val="9"/>
      <name val="Times New Roman"/>
      <family val="1"/>
    </font>
    <font>
      <sz val="10"/>
      <name val="Courier"/>
      <family val="1"/>
      <charset val="204"/>
    </font>
    <font>
      <b/>
      <sz val="11"/>
      <color indexed="52"/>
      <name val="Calibri"/>
      <family val="2"/>
      <charset val="204"/>
    </font>
    <font>
      <b/>
      <sz val="11"/>
      <color indexed="10"/>
      <name val="Calibri"/>
      <family val="2"/>
      <charset val="204"/>
    </font>
    <font>
      <b/>
      <sz val="10"/>
      <name val="Arial"/>
      <family val="2"/>
      <charset val="204"/>
    </font>
    <font>
      <b/>
      <sz val="11"/>
      <color indexed="9"/>
      <name val="Calibri"/>
      <family val="2"/>
      <charset val="204"/>
    </font>
    <font>
      <b/>
      <sz val="11"/>
      <color indexed="9"/>
      <name val="Calibri"/>
      <family val="2"/>
    </font>
    <font>
      <b/>
      <sz val="8"/>
      <name val="Arial"/>
      <family val="2"/>
      <charset val="204"/>
    </font>
    <font>
      <sz val="10"/>
      <name val="BERNHARD"/>
    </font>
    <font>
      <b/>
      <sz val="13"/>
      <name val="Arial"/>
      <family val="2"/>
      <charset val="204"/>
    </font>
    <font>
      <b/>
      <sz val="11"/>
      <color indexed="12"/>
      <name val="Arial"/>
      <family val="2"/>
    </font>
    <font>
      <sz val="10"/>
      <name val="MS Serif"/>
      <family val="2"/>
      <charset val="204"/>
    </font>
    <font>
      <sz val="10"/>
      <name val="MS Serif"/>
      <family val="1"/>
      <charset val="204"/>
    </font>
    <font>
      <sz val="10"/>
      <name val="Times New Roman"/>
      <family val="1"/>
    </font>
    <font>
      <sz val="10"/>
      <color indexed="8"/>
      <name val="Arial"/>
      <family val="2"/>
      <charset val="204"/>
    </font>
    <font>
      <sz val="10"/>
      <color indexed="12"/>
      <name val="Arial"/>
      <family val="2"/>
      <charset val="204"/>
    </font>
    <font>
      <sz val="9"/>
      <name val="Arial"/>
      <family val="2"/>
      <charset val="204"/>
    </font>
    <font>
      <sz val="12"/>
      <name val="Helv"/>
    </font>
    <font>
      <sz val="10"/>
      <name val="StoneSerif"/>
      <charset val="204"/>
    </font>
    <font>
      <b/>
      <sz val="10"/>
      <name val="Arial CYR"/>
      <family val="2"/>
      <charset val="204"/>
    </font>
    <font>
      <sz val="10"/>
      <color indexed="8"/>
      <name val="Arial"/>
      <family val="2"/>
    </font>
    <font>
      <sz val="10"/>
      <name val="MS Sans Serif"/>
      <family val="2"/>
      <charset val="204"/>
    </font>
    <font>
      <sz val="10"/>
      <color indexed="16"/>
      <name val="MS Serif"/>
      <family val="2"/>
      <charset val="204"/>
    </font>
    <font>
      <sz val="10"/>
      <color indexed="16"/>
      <name val="MS Serif"/>
      <family val="1"/>
      <charset val="204"/>
    </font>
    <font>
      <i/>
      <sz val="11"/>
      <color indexed="23"/>
      <name val="Calibri"/>
      <family val="2"/>
      <charset val="204"/>
    </font>
    <font>
      <i/>
      <sz val="11"/>
      <color indexed="22"/>
      <name val="Calibri"/>
      <family val="2"/>
      <charset val="204"/>
    </font>
    <font>
      <i/>
      <sz val="11"/>
      <color indexed="23"/>
      <name val="Calibri"/>
      <family val="2"/>
    </font>
    <font>
      <sz val="12"/>
      <name val="Times New Roman"/>
      <family val="1"/>
    </font>
    <font>
      <sz val="9"/>
      <color indexed="8"/>
      <name val="Arial"/>
      <family val="2"/>
    </font>
    <font>
      <sz val="11"/>
      <color indexed="17"/>
      <name val="Calibri"/>
      <family val="2"/>
      <charset val="204"/>
    </font>
    <font>
      <sz val="11"/>
      <color indexed="46"/>
      <name val="Calibri"/>
      <family val="2"/>
      <charset val="204"/>
    </font>
    <font>
      <sz val="11"/>
      <color indexed="17"/>
      <name val="Calibri"/>
      <family val="2"/>
    </font>
    <font>
      <sz val="8"/>
      <name val="Arial"/>
      <family val="2"/>
    </font>
    <font>
      <b/>
      <sz val="12"/>
      <color indexed="9"/>
      <name val="Tms Rmn"/>
    </font>
    <font>
      <b/>
      <sz val="12"/>
      <name val="Arial"/>
      <family val="2"/>
    </font>
    <font>
      <b/>
      <sz val="9.85"/>
      <name val="Times New Roman"/>
      <family val="1"/>
      <charset val="204"/>
    </font>
    <font>
      <b/>
      <sz val="10"/>
      <name val="Arial"/>
      <family val="2"/>
    </font>
    <font>
      <b/>
      <sz val="15"/>
      <color indexed="56"/>
      <name val="Calibri"/>
      <family val="2"/>
      <charset val="204"/>
    </font>
    <font>
      <b/>
      <sz val="18"/>
      <name val="Arial"/>
      <family val="2"/>
      <charset val="204"/>
    </font>
    <font>
      <b/>
      <sz val="15"/>
      <color indexed="45"/>
      <name val="Calibri"/>
      <family val="2"/>
      <charset val="204"/>
    </font>
    <font>
      <b/>
      <sz val="13"/>
      <color indexed="56"/>
      <name val="Calibri"/>
      <family val="2"/>
      <charset val="204"/>
    </font>
    <font>
      <b/>
      <sz val="12"/>
      <name val="Arial"/>
      <family val="2"/>
      <charset val="204"/>
    </font>
    <font>
      <b/>
      <sz val="13"/>
      <color indexed="45"/>
      <name val="Calibri"/>
      <family val="2"/>
      <charset val="204"/>
    </font>
    <font>
      <b/>
      <sz val="11"/>
      <color indexed="56"/>
      <name val="Calibri"/>
      <family val="2"/>
      <charset val="204"/>
    </font>
    <font>
      <b/>
      <sz val="11"/>
      <color indexed="45"/>
      <name val="Calibri"/>
      <family val="2"/>
      <charset val="204"/>
    </font>
    <font>
      <b/>
      <sz val="11"/>
      <color indexed="56"/>
      <name val="Calibri"/>
      <family val="2"/>
    </font>
    <font>
      <b/>
      <sz val="8"/>
      <name val="MS Sans Serif"/>
      <family val="2"/>
      <charset val="204"/>
    </font>
    <font>
      <b/>
      <sz val="18"/>
      <name val="Times New Roman"/>
      <family val="1"/>
      <charset val="204"/>
    </font>
    <font>
      <b/>
      <sz val="14"/>
      <name val="Times New Roman"/>
      <family val="1"/>
      <charset val="204"/>
    </font>
    <font>
      <sz val="14"/>
      <name val="Times New Roman"/>
      <family val="1"/>
      <charset val="204"/>
    </font>
    <font>
      <u/>
      <sz val="10"/>
      <color indexed="12"/>
      <name val="Arial"/>
      <family val="2"/>
      <charset val="204"/>
    </font>
    <font>
      <sz val="11"/>
      <color indexed="62"/>
      <name val="Calibri"/>
      <family val="2"/>
      <charset val="204"/>
    </font>
    <font>
      <sz val="11"/>
      <color indexed="50"/>
      <name val="Calibri"/>
      <family val="2"/>
      <charset val="204"/>
    </font>
    <font>
      <u/>
      <sz val="10"/>
      <color indexed="36"/>
      <name val="Arial Cyr"/>
      <charset val="204"/>
    </font>
    <font>
      <b/>
      <u/>
      <sz val="16"/>
      <name val="Arial"/>
      <family val="2"/>
      <charset val="204"/>
    </font>
    <font>
      <b/>
      <sz val="14"/>
      <name val="Helv"/>
    </font>
    <font>
      <sz val="11"/>
      <color indexed="52"/>
      <name val="Calibri"/>
      <family val="2"/>
      <charset val="204"/>
    </font>
    <font>
      <sz val="11"/>
      <color indexed="10"/>
      <name val="Calibri"/>
      <family val="2"/>
      <charset val="204"/>
    </font>
    <font>
      <sz val="11"/>
      <color indexed="52"/>
      <name val="Calibri"/>
      <family val="2"/>
    </font>
    <font>
      <sz val="10"/>
      <color indexed="8"/>
      <name val="Courier"/>
      <family val="1"/>
      <charset val="204"/>
    </font>
    <font>
      <sz val="11"/>
      <color indexed="60"/>
      <name val="Calibri"/>
      <family val="2"/>
      <charset val="204"/>
    </font>
    <font>
      <sz val="11"/>
      <color indexed="18"/>
      <name val="Calibri"/>
      <family val="2"/>
      <charset val="204"/>
    </font>
    <font>
      <sz val="11"/>
      <color indexed="60"/>
      <name val="Calibri"/>
      <family val="2"/>
    </font>
    <font>
      <sz val="7"/>
      <name val="Small Fonts"/>
      <family val="2"/>
      <charset val="204"/>
    </font>
    <font>
      <sz val="8"/>
      <name val="Arial"/>
      <family val="2"/>
      <charset val="204"/>
    </font>
    <font>
      <b/>
      <sz val="11"/>
      <color indexed="63"/>
      <name val="Calibri"/>
      <family val="2"/>
      <charset val="204"/>
    </font>
    <font>
      <b/>
      <sz val="11"/>
      <color indexed="8"/>
      <name val="Calibri"/>
      <family val="2"/>
      <charset val="204"/>
    </font>
    <font>
      <b/>
      <sz val="20"/>
      <name val="Times New Roman"/>
      <family val="1"/>
      <charset val="204"/>
    </font>
    <font>
      <sz val="12"/>
      <color indexed="8"/>
      <name val="Times New Roman"/>
      <family val="1"/>
    </font>
    <font>
      <sz val="8"/>
      <name val="Wingdings"/>
      <charset val="2"/>
    </font>
    <font>
      <sz val="8"/>
      <name val="Helv"/>
    </font>
    <font>
      <sz val="8"/>
      <name val="MS Sans Serif"/>
      <family val="2"/>
      <charset val="204"/>
    </font>
    <font>
      <sz val="12"/>
      <name val="Arial"/>
      <family val="2"/>
      <charset val="204"/>
    </font>
    <font>
      <sz val="10"/>
      <color indexed="8"/>
      <name val="Verdana"/>
      <family val="2"/>
      <charset val="204"/>
    </font>
    <font>
      <b/>
      <sz val="8"/>
      <color indexed="8"/>
      <name val="Helv"/>
    </font>
    <font>
      <b/>
      <sz val="10"/>
      <color indexed="10"/>
      <name val="Arial"/>
      <family val="2"/>
    </font>
    <font>
      <sz val="24"/>
      <color indexed="13"/>
      <name val="Helv"/>
    </font>
    <font>
      <b/>
      <sz val="18"/>
      <color indexed="56"/>
      <name val="Cambria"/>
      <family val="2"/>
      <charset val="204"/>
    </font>
    <font>
      <b/>
      <sz val="18"/>
      <color indexed="56"/>
      <name val="Cambria"/>
      <family val="2"/>
    </font>
    <font>
      <b/>
      <sz val="18"/>
      <color indexed="45"/>
      <name val="Cambria"/>
      <family val="2"/>
      <charset val="204"/>
    </font>
    <font>
      <sz val="11"/>
      <color indexed="10"/>
      <name val="Calibri"/>
      <family val="2"/>
    </font>
    <font>
      <b/>
      <sz val="9"/>
      <name val="Arial Cyr"/>
      <family val="2"/>
      <charset val="204"/>
    </font>
    <font>
      <sz val="10"/>
      <name val="Arial Narrow"/>
      <family val="2"/>
      <charset val="204"/>
    </font>
    <font>
      <b/>
      <sz val="11"/>
      <color rgb="FF3F3F3F"/>
      <name val="Calibri"/>
      <family val="2"/>
      <charset val="204"/>
      <scheme val="minor"/>
    </font>
    <font>
      <b/>
      <sz val="11"/>
      <color indexed="52"/>
      <name val="Calibri"/>
      <family val="2"/>
      <charset val="204"/>
      <scheme val="minor"/>
    </font>
    <font>
      <u/>
      <sz val="11.05"/>
      <color indexed="12"/>
      <name val="Times New Roman"/>
      <family val="1"/>
      <charset val="204"/>
    </font>
    <font>
      <sz val="12"/>
      <name val="Arial Narrow"/>
      <family val="2"/>
      <charset val="204"/>
    </font>
    <font>
      <sz val="8"/>
      <name val="Arial Narrow"/>
      <family val="2"/>
      <charset val="204"/>
    </font>
    <font>
      <b/>
      <sz val="15"/>
      <color theme="3"/>
      <name val="Arial Cyr"/>
      <family val="2"/>
      <charset val="204"/>
    </font>
    <font>
      <b/>
      <sz val="15"/>
      <color indexed="62"/>
      <name val="Calibri"/>
      <family val="2"/>
      <charset val="204"/>
    </font>
    <font>
      <b/>
      <sz val="15"/>
      <color indexed="62"/>
      <name val="Calibri"/>
      <family val="2"/>
      <charset val="204"/>
      <scheme val="minor"/>
    </font>
    <font>
      <b/>
      <sz val="13"/>
      <color indexed="62"/>
      <name val="Calibri"/>
      <family val="2"/>
      <charset val="204"/>
    </font>
    <font>
      <b/>
      <sz val="11"/>
      <color indexed="56"/>
      <name val="Arial Cyr"/>
      <family val="2"/>
      <charset val="204"/>
    </font>
    <font>
      <b/>
      <sz val="11"/>
      <color indexed="62"/>
      <name val="Arial Cyr"/>
      <family val="2"/>
      <charset val="204"/>
    </font>
    <font>
      <b/>
      <sz val="11"/>
      <color indexed="62"/>
      <name val="Calibri"/>
      <family val="2"/>
      <charset val="204"/>
    </font>
    <font>
      <b/>
      <sz val="11"/>
      <color theme="3"/>
      <name val="Calibri"/>
      <family val="2"/>
      <charset val="204"/>
      <scheme val="minor"/>
    </font>
    <font>
      <b/>
      <sz val="11"/>
      <color indexed="62"/>
      <name val="Calibri"/>
      <family val="2"/>
      <charset val="204"/>
      <scheme val="minor"/>
    </font>
    <font>
      <b/>
      <sz val="10"/>
      <color theme="0"/>
      <name val="Arial"/>
      <family val="2"/>
    </font>
    <font>
      <sz val="8"/>
      <color rgb="FF0000FF"/>
      <name val="Arial"/>
      <family val="2"/>
      <charset val="204"/>
    </font>
    <font>
      <sz val="12"/>
      <name val="Arial Cyr"/>
      <family val="2"/>
      <charset val="204"/>
    </font>
    <font>
      <b/>
      <sz val="18"/>
      <color indexed="62"/>
      <name val="Cambria"/>
      <family val="2"/>
      <charset val="204"/>
    </font>
    <font>
      <b/>
      <sz val="18"/>
      <color indexed="56"/>
      <name val="Cambria"/>
      <family val="2"/>
      <charset val="204"/>
      <scheme val="major"/>
    </font>
    <font>
      <b/>
      <sz val="18"/>
      <color theme="3"/>
      <name val="Cambria"/>
      <family val="2"/>
      <charset val="204"/>
      <scheme val="major"/>
    </font>
    <font>
      <sz val="13"/>
      <name val="Times New Roman"/>
      <family val="1"/>
      <charset val="204"/>
    </font>
    <font>
      <sz val="12"/>
      <color theme="1"/>
      <name val="Times New Roman"/>
      <family val="2"/>
      <charset val="204"/>
    </font>
    <font>
      <sz val="8"/>
      <color indexed="22"/>
      <name val="Arial"/>
      <family val="2"/>
    </font>
    <font>
      <sz val="10"/>
      <color theme="1"/>
      <name val="Arial Cyr"/>
      <family val="2"/>
      <charset val="204"/>
    </font>
    <font>
      <sz val="12"/>
      <color theme="1"/>
      <name val="Calibri"/>
      <family val="2"/>
      <charset val="204"/>
    </font>
    <font>
      <sz val="11"/>
      <color theme="1"/>
      <name val="Arial"/>
      <family val="2"/>
    </font>
    <font>
      <b/>
      <i/>
      <sz val="10"/>
      <name val="Arial Cyr"/>
      <family val="2"/>
      <charset val="204"/>
    </font>
    <font>
      <sz val="12"/>
      <color indexed="8"/>
      <name val="Times New Roman"/>
      <family val="2"/>
      <charset val="204"/>
    </font>
    <font>
      <sz val="10"/>
      <color indexed="8"/>
      <name val="Arial Cyr"/>
      <family val="2"/>
      <charset val="204"/>
    </font>
    <font>
      <b/>
      <sz val="12"/>
      <name val="Arial Cyr"/>
      <family val="2"/>
      <charset val="204"/>
    </font>
    <font>
      <sz val="12"/>
      <color indexed="24"/>
      <name val="Arial"/>
      <family val="2"/>
      <charset val="204"/>
    </font>
    <font>
      <sz val="11"/>
      <color rgb="FFFF0000"/>
      <name val="Calibri"/>
      <family val="2"/>
      <charset val="204"/>
      <scheme val="minor"/>
    </font>
    <font>
      <sz val="10"/>
      <name val="Arial Cyr"/>
    </font>
    <font>
      <sz val="9"/>
      <name val="Arial Cyr"/>
      <charset val="204"/>
    </font>
    <font>
      <sz val="14"/>
      <color indexed="25"/>
      <name val="Arial"/>
      <family val="2"/>
      <charset val="204"/>
    </font>
    <font>
      <sz val="15"/>
      <color indexed="25"/>
      <name val="Arial"/>
      <family val="2"/>
    </font>
    <font>
      <sz val="15"/>
      <color theme="9" tint="-0.249977111117893"/>
      <name val="Arial"/>
      <family val="2"/>
    </font>
    <font>
      <sz val="11"/>
      <name val="Arial"/>
      <family val="2"/>
      <charset val="204"/>
    </font>
    <font>
      <sz val="10"/>
      <color rgb="FF00B0F0"/>
      <name val="Arial"/>
      <family val="2"/>
      <charset val="204"/>
    </font>
    <font>
      <sz val="10"/>
      <color theme="1"/>
      <name val="Arial"/>
      <family val="2"/>
      <charset val="204"/>
    </font>
    <font>
      <b/>
      <i/>
      <sz val="10"/>
      <name val="Arial"/>
      <family val="2"/>
      <charset val="204"/>
    </font>
    <font>
      <sz val="18"/>
      <color rgb="FF0070C0"/>
      <name val="Arial"/>
      <family val="2"/>
      <charset val="204"/>
    </font>
    <font>
      <sz val="18"/>
      <color theme="9" tint="-0.249977111117893"/>
      <name val="Arial"/>
      <family val="2"/>
      <charset val="204"/>
    </font>
    <font>
      <sz val="14"/>
      <color theme="9" tint="-0.249977111117893"/>
      <name val="Arial"/>
      <family val="2"/>
      <charset val="204"/>
    </font>
    <font>
      <b/>
      <sz val="10"/>
      <color theme="1"/>
      <name val="Arial"/>
      <family val="2"/>
      <charset val="204"/>
    </font>
    <font>
      <sz val="10"/>
      <color theme="9" tint="-0.249977111117893"/>
      <name val="Arial"/>
      <family val="2"/>
      <charset val="204"/>
    </font>
    <font>
      <b/>
      <sz val="10"/>
      <color rgb="FF333333"/>
      <name val="Arial"/>
      <family val="2"/>
      <charset val="204"/>
    </font>
    <font>
      <i/>
      <sz val="10"/>
      <name val="Arial"/>
      <family val="2"/>
      <charset val="204"/>
    </font>
    <font>
      <sz val="10"/>
      <color theme="9" tint="-0.249977111117893"/>
      <name val="Arial"/>
      <family val="2"/>
    </font>
    <font>
      <u/>
      <sz val="10"/>
      <color theme="9" tint="-0.249977111117893"/>
      <name val="Arial"/>
      <family val="2"/>
    </font>
    <font>
      <u/>
      <sz val="11"/>
      <color theme="11"/>
      <name val="Calibri"/>
      <family val="2"/>
      <scheme val="minor"/>
    </font>
    <font>
      <sz val="7"/>
      <name val="Arial"/>
      <family val="2"/>
      <charset val="204"/>
    </font>
    <font>
      <sz val="10"/>
      <color rgb="FF00B050"/>
      <name val="Arial"/>
      <family val="2"/>
      <charset val="204"/>
    </font>
    <font>
      <b/>
      <sz val="11"/>
      <name val="Arial"/>
      <family val="2"/>
      <charset val="204"/>
    </font>
    <font>
      <i/>
      <sz val="11"/>
      <color rgb="FF990033"/>
      <name val="Arial"/>
      <family val="2"/>
      <charset val="204"/>
    </font>
    <font>
      <i/>
      <sz val="10"/>
      <color rgb="FF990033"/>
      <name val="Arial"/>
      <family val="2"/>
      <charset val="204"/>
    </font>
    <font>
      <sz val="11"/>
      <color indexed="62"/>
      <name val="Calibri"/>
      <family val="2"/>
    </font>
    <font>
      <b/>
      <sz val="11"/>
      <color indexed="52"/>
      <name val="Calibri"/>
      <family val="2"/>
    </font>
    <font>
      <b/>
      <sz val="15"/>
      <color indexed="56"/>
      <name val="Calibri"/>
      <family val="2"/>
    </font>
    <font>
      <b/>
      <sz val="13"/>
      <color indexed="56"/>
      <name val="Calibri"/>
      <family val="2"/>
    </font>
    <font>
      <b/>
      <sz val="11"/>
      <color indexed="63"/>
      <name val="Calibri"/>
      <family val="2"/>
    </font>
    <font>
      <b/>
      <sz val="11"/>
      <color indexed="8"/>
      <name val="Calibri"/>
      <family val="2"/>
    </font>
    <font>
      <u/>
      <sz val="8.25"/>
      <color theme="10"/>
      <name val="Calibri"/>
      <family val="2"/>
      <charset val="204"/>
    </font>
    <font>
      <sz val="10"/>
      <color theme="1"/>
      <name val="Calibri"/>
      <family val="2"/>
    </font>
    <font>
      <sz val="8"/>
      <name val="Arial"/>
      <family val="2"/>
      <charset val="1"/>
    </font>
    <font>
      <sz val="11"/>
      <color theme="1"/>
      <name val="Times New Roman"/>
      <family val="2"/>
      <charset val="204"/>
    </font>
    <font>
      <b/>
      <sz val="11"/>
      <color theme="1"/>
      <name val="Calibri"/>
      <family val="2"/>
      <scheme val="minor"/>
    </font>
    <font>
      <sz val="11"/>
      <color theme="1"/>
      <name val="Arial"/>
      <family val="2"/>
      <charset val="204"/>
    </font>
    <font>
      <sz val="11"/>
      <color theme="0"/>
      <name val="Calibri"/>
      <family val="2"/>
      <scheme val="minor"/>
    </font>
    <font>
      <u/>
      <sz val="11"/>
      <color theme="10"/>
      <name val="Calibri"/>
      <family val="2"/>
      <scheme val="minor"/>
    </font>
    <font>
      <b/>
      <sz val="11"/>
      <color theme="1"/>
      <name val="Calibri"/>
      <family val="2"/>
      <charset val="204"/>
      <scheme val="minor"/>
    </font>
    <font>
      <sz val="11"/>
      <color rgb="FF3F3F76"/>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0"/>
      <name val="Calibri"/>
      <family val="2"/>
      <charset val="204"/>
      <scheme val="min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006100"/>
      <name val="Calibri"/>
      <family val="2"/>
      <charset val="204"/>
      <scheme val="minor"/>
    </font>
    <font>
      <sz val="11"/>
      <color rgb="FFFF0000"/>
      <name val="Calibri"/>
      <family val="2"/>
      <scheme val="minor"/>
    </font>
    <font>
      <b/>
      <sz val="15"/>
      <color indexed="56"/>
      <name val="Calibri"/>
      <family val="2"/>
      <charset val="204"/>
      <scheme val="minor"/>
    </font>
    <font>
      <b/>
      <sz val="13"/>
      <color indexed="56"/>
      <name val="Calibri"/>
      <family val="2"/>
      <charset val="204"/>
      <scheme val="minor"/>
    </font>
    <font>
      <b/>
      <sz val="11"/>
      <color indexed="56"/>
      <name val="Calibri"/>
      <family val="2"/>
      <charset val="204"/>
      <scheme val="minor"/>
    </font>
    <font>
      <sz val="11"/>
      <color indexed="60"/>
      <name val="Calibri"/>
      <family val="2"/>
      <charset val="204"/>
      <scheme val="minor"/>
    </font>
    <font>
      <sz val="11"/>
      <color indexed="52"/>
      <name val="Calibri"/>
      <family val="2"/>
      <charset val="204"/>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8"/>
      <color theme="3"/>
      <name val="Cambria"/>
      <family val="2"/>
      <charset val="204"/>
      <scheme val="major"/>
    </font>
    <font>
      <sz val="11"/>
      <color indexed="8"/>
      <name val="Arial"/>
      <family val="2"/>
    </font>
    <font>
      <u/>
      <sz val="11"/>
      <color theme="10"/>
      <name val="Calibri"/>
      <family val="2"/>
      <charset val="204"/>
    </font>
    <font>
      <sz val="10"/>
      <name val="Courier New"/>
      <family val="3"/>
    </font>
    <font>
      <b/>
      <sz val="10"/>
      <name val="Helv"/>
    </font>
    <font>
      <b/>
      <sz val="18"/>
      <name val="Arial"/>
      <family val="2"/>
    </font>
    <font>
      <sz val="12"/>
      <color indexed="8"/>
      <name val="Arial"/>
      <family val="2"/>
      <charset val="204"/>
    </font>
    <font>
      <sz val="12"/>
      <name val="Arial MT"/>
    </font>
    <font>
      <u/>
      <sz val="11"/>
      <color theme="10"/>
      <name val="Calibri"/>
      <family val="2"/>
    </font>
    <font>
      <b/>
      <sz val="10"/>
      <color indexed="9"/>
      <name val="Arial"/>
      <family val="2"/>
    </font>
    <font>
      <sz val="8"/>
      <color indexed="12"/>
      <name val="Arial"/>
      <family val="2"/>
      <charset val="204"/>
    </font>
    <font>
      <u/>
      <sz val="10"/>
      <color theme="10"/>
      <name val="Arial"/>
      <family val="2"/>
      <charset val="204"/>
    </font>
    <font>
      <u/>
      <sz val="8.8000000000000007"/>
      <color theme="10"/>
      <name val="Arial"/>
      <family val="2"/>
    </font>
    <font>
      <sz val="10"/>
      <name val="Arial"/>
      <family val="2"/>
      <charset val="204"/>
    </font>
    <font>
      <sz val="8"/>
      <name val="Calibri"/>
      <family val="2"/>
      <scheme val="minor"/>
    </font>
    <font>
      <sz val="11"/>
      <color theme="9" tint="-0.249977111117893"/>
      <name val="Arial"/>
      <family val="2"/>
    </font>
    <font>
      <sz val="14"/>
      <color theme="9" tint="-0.249977111117893"/>
      <name val="Arial"/>
      <family val="2"/>
    </font>
    <font>
      <sz val="11"/>
      <name val="Arial"/>
      <family val="2"/>
    </font>
    <font>
      <b/>
      <u/>
      <sz val="18"/>
      <color theme="1" tint="4.9989318521683403E-2"/>
      <name val="Arial"/>
      <family val="2"/>
    </font>
    <font>
      <b/>
      <sz val="10"/>
      <color rgb="FF92D050"/>
      <name val="Arial"/>
      <family val="2"/>
      <charset val="204"/>
    </font>
    <font>
      <sz val="10"/>
      <color rgb="FF92D050"/>
      <name val="Arial"/>
      <family val="2"/>
      <charset val="204"/>
    </font>
    <font>
      <sz val="8"/>
      <color rgb="FF00B050"/>
      <name val="Arial"/>
      <family val="2"/>
      <charset val="204"/>
    </font>
    <font>
      <sz val="11"/>
      <color rgb="FF00B050"/>
      <name val="Calibri"/>
      <family val="2"/>
      <scheme val="minor"/>
    </font>
    <font>
      <sz val="10"/>
      <color rgb="FFE26B0A"/>
      <name val="Arial"/>
      <family val="2"/>
    </font>
    <font>
      <sz val="11"/>
      <color rgb="FFE26B0A"/>
      <name val="Arial"/>
      <family val="2"/>
    </font>
    <font>
      <sz val="14"/>
      <color rgb="FFE26B0A"/>
      <name val="Arial"/>
      <family val="2"/>
    </font>
    <font>
      <u/>
      <sz val="10"/>
      <color rgb="FFE26B0A"/>
      <name val="Arial"/>
      <family val="2"/>
    </font>
    <font>
      <sz val="24"/>
      <color rgb="FFFF6C30"/>
      <name val="Arial"/>
      <family val="2"/>
    </font>
    <font>
      <u/>
      <sz val="14"/>
      <color rgb="FFFF6C30"/>
      <name val="Arial"/>
      <family val="2"/>
    </font>
    <font>
      <sz val="11"/>
      <color rgb="FFFF6C30"/>
      <name val="Arial"/>
      <family val="2"/>
    </font>
    <font>
      <sz val="10"/>
      <color rgb="FFFF6C30"/>
      <name val="Arial"/>
      <family val="2"/>
    </font>
    <font>
      <sz val="18"/>
      <color rgb="FFFF6C30"/>
      <name val="Arial"/>
      <family val="2"/>
      <charset val="204"/>
    </font>
    <font>
      <b/>
      <sz val="10"/>
      <color rgb="FFFF6C30"/>
      <name val="Arial"/>
      <family val="2"/>
      <charset val="204"/>
    </font>
    <font>
      <sz val="14"/>
      <color rgb="FFFF6C30"/>
      <name val="Arial"/>
      <family val="2"/>
      <charset val="204"/>
    </font>
    <font>
      <sz val="12"/>
      <color rgb="FFFF6C30"/>
      <name val="Arial"/>
      <family val="2"/>
      <charset val="204"/>
    </font>
    <font>
      <sz val="10"/>
      <color rgb="FFFF6C30"/>
      <name val="Arial"/>
      <family val="2"/>
      <charset val="204"/>
    </font>
    <font>
      <sz val="10"/>
      <color rgb="FF990033"/>
      <name val="Arial"/>
      <family val="2"/>
      <charset val="204"/>
    </font>
    <font>
      <sz val="10"/>
      <color theme="1"/>
      <name val="Calibri"/>
      <family val="2"/>
      <scheme val="minor"/>
    </font>
    <font>
      <i/>
      <sz val="10"/>
      <color rgb="FF0000CC"/>
      <name val="Arial"/>
      <family val="2"/>
      <charset val="204"/>
    </font>
    <font>
      <b/>
      <i/>
      <sz val="10"/>
      <color rgb="FF0000CC"/>
      <name val="Arial"/>
      <family val="2"/>
      <charset val="204"/>
    </font>
    <font>
      <b/>
      <sz val="10"/>
      <color theme="1"/>
      <name val="Calibri"/>
      <family val="2"/>
      <scheme val="minor"/>
    </font>
    <font>
      <sz val="10"/>
      <color rgb="FF7030A0"/>
      <name val="Arial"/>
      <family val="2"/>
      <charset val="204"/>
    </font>
    <font>
      <b/>
      <sz val="10"/>
      <color rgb="FF7030A0"/>
      <name val="Arial"/>
      <family val="2"/>
      <charset val="204"/>
    </font>
    <font>
      <b/>
      <u/>
      <sz val="10"/>
      <name val="Arial"/>
      <family val="2"/>
    </font>
    <font>
      <sz val="10"/>
      <color rgb="FFFF0000"/>
      <name val="Arial"/>
      <family val="2"/>
      <charset val="204"/>
    </font>
    <font>
      <i/>
      <sz val="10"/>
      <name val="Arial"/>
      <family val="2"/>
    </font>
    <font>
      <vertAlign val="superscript"/>
      <sz val="10"/>
      <name val="Arial"/>
      <family val="2"/>
      <charset val="204"/>
    </font>
    <font>
      <b/>
      <vertAlign val="superscript"/>
      <sz val="10"/>
      <color rgb="FF333333"/>
      <name val="Arial"/>
      <family val="2"/>
      <charset val="204"/>
    </font>
    <font>
      <i/>
      <sz val="10"/>
      <color theme="0" tint="-0.34998626667073579"/>
      <name val="Arial"/>
      <family val="2"/>
    </font>
    <font>
      <sz val="11"/>
      <color theme="0" tint="-0.14999847407452621"/>
      <name val="Calibri"/>
      <family val="2"/>
      <scheme val="minor"/>
    </font>
    <font>
      <sz val="10"/>
      <color theme="0" tint="-0.14999847407452621"/>
      <name val="Arial"/>
      <family val="2"/>
    </font>
    <font>
      <sz val="10"/>
      <color theme="0" tint="-0.14999847407452621"/>
      <name val="Arial"/>
      <family val="2"/>
      <charset val="204"/>
    </font>
    <font>
      <b/>
      <sz val="11"/>
      <color theme="0" tint="-0.14999847407452621"/>
      <name val="Calibri"/>
      <family val="2"/>
      <charset val="204"/>
      <scheme val="minor"/>
    </font>
    <font>
      <sz val="11"/>
      <color theme="0" tint="-0.14999847407452621"/>
      <name val="Calibri"/>
      <family val="2"/>
      <charset val="204"/>
      <scheme val="minor"/>
    </font>
    <font>
      <sz val="10"/>
      <color theme="0" tint="-0.14999847407452621"/>
      <name val="Calibri"/>
      <family val="2"/>
      <scheme val="minor"/>
    </font>
    <font>
      <b/>
      <sz val="11"/>
      <color theme="0" tint="-0.14999847407452621"/>
      <name val="Calibri"/>
      <family val="2"/>
      <scheme val="minor"/>
    </font>
    <font>
      <b/>
      <sz val="18"/>
      <color rgb="FFFF6C30"/>
      <name val="Arial"/>
      <family val="2"/>
      <charset val="204"/>
    </font>
    <font>
      <sz val="8"/>
      <color rgb="FF000000"/>
      <name val="Tahoma"/>
      <family val="2"/>
      <charset val="204"/>
    </font>
  </fonts>
  <fills count="8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indexed="31"/>
      </patternFill>
    </fill>
    <fill>
      <patternFill patternType="solid">
        <fgColor indexed="52"/>
      </patternFill>
    </fill>
    <fill>
      <patternFill patternType="solid">
        <fgColor indexed="45"/>
      </patternFill>
    </fill>
    <fill>
      <patternFill patternType="solid">
        <fgColor indexed="29"/>
      </patternFill>
    </fill>
    <fill>
      <patternFill patternType="solid">
        <fgColor indexed="42"/>
      </patternFill>
    </fill>
    <fill>
      <patternFill patternType="solid">
        <fgColor indexed="51"/>
      </patternFill>
    </fill>
    <fill>
      <patternFill patternType="solid">
        <fgColor indexed="46"/>
      </patternFill>
    </fill>
    <fill>
      <patternFill patternType="solid">
        <fgColor indexed="9"/>
      </patternFill>
    </fill>
    <fill>
      <patternFill patternType="solid">
        <fgColor indexed="27"/>
      </patternFill>
    </fill>
    <fill>
      <patternFill patternType="solid">
        <fgColor indexed="47"/>
      </patternFill>
    </fill>
    <fill>
      <patternFill patternType="solid">
        <fgColor indexed="60"/>
      </patternFill>
    </fill>
    <fill>
      <patternFill patternType="solid">
        <fgColor indexed="26"/>
      </patternFill>
    </fill>
    <fill>
      <patternFill patternType="solid">
        <fgColor indexed="22"/>
      </patternFill>
    </fill>
    <fill>
      <patternFill patternType="solid">
        <fgColor indexed="44"/>
      </patternFill>
    </fill>
    <fill>
      <patternFill patternType="solid">
        <fgColor indexed="63"/>
      </patternFill>
    </fill>
    <fill>
      <patternFill patternType="solid">
        <fgColor indexed="11"/>
      </patternFill>
    </fill>
    <fill>
      <patternFill patternType="solid">
        <fgColor indexed="23"/>
      </patternFill>
    </fill>
    <fill>
      <patternFill patternType="solid">
        <fgColor indexed="43"/>
      </patternFill>
    </fill>
    <fill>
      <patternFill patternType="solid">
        <fgColor indexed="30"/>
      </patternFill>
    </fill>
    <fill>
      <patternFill patternType="solid">
        <fgColor indexed="36"/>
      </patternFill>
    </fill>
    <fill>
      <patternFill patternType="solid">
        <fgColor indexed="61"/>
      </patternFill>
    </fill>
    <fill>
      <patternFill patternType="solid">
        <fgColor indexed="49"/>
      </patternFill>
    </fill>
    <fill>
      <patternFill patternType="solid">
        <fgColor indexed="62"/>
      </patternFill>
    </fill>
    <fill>
      <patternFill patternType="solid">
        <fgColor indexed="38"/>
      </patternFill>
    </fill>
    <fill>
      <patternFill patternType="solid">
        <fgColor indexed="10"/>
      </patternFill>
    </fill>
    <fill>
      <patternFill patternType="solid">
        <fgColor indexed="57"/>
      </patternFill>
    </fill>
    <fill>
      <patternFill patternType="solid">
        <fgColor indexed="40"/>
      </patternFill>
    </fill>
    <fill>
      <patternFill patternType="solid">
        <fgColor indexed="53"/>
      </patternFill>
    </fill>
    <fill>
      <patternFill patternType="solid">
        <fgColor indexed="15"/>
      </patternFill>
    </fill>
    <fill>
      <patternFill patternType="solid">
        <fgColor indexed="22"/>
        <bgColor indexed="64"/>
      </patternFill>
    </fill>
    <fill>
      <patternFill patternType="solid">
        <fgColor indexed="35"/>
      </patternFill>
    </fill>
    <fill>
      <patternFill patternType="solid">
        <fgColor indexed="55"/>
      </patternFill>
    </fill>
    <fill>
      <patternFill patternType="solid">
        <fgColor indexed="43"/>
        <bgColor indexed="64"/>
      </patternFill>
    </fill>
    <fill>
      <patternFill patternType="solid">
        <fgColor indexed="65"/>
        <bgColor indexed="64"/>
      </patternFill>
    </fill>
    <fill>
      <patternFill patternType="solid">
        <fgColor indexed="27"/>
        <bgColor indexed="64"/>
      </patternFill>
    </fill>
    <fill>
      <patternFill patternType="lightGray"/>
    </fill>
    <fill>
      <patternFill patternType="gray0625"/>
    </fill>
    <fill>
      <patternFill patternType="solid">
        <fgColor indexed="26"/>
        <bgColor indexed="64"/>
      </patternFill>
    </fill>
    <fill>
      <patternFill patternType="solid">
        <fgColor indexed="13"/>
      </patternFill>
    </fill>
    <fill>
      <patternFill patternType="solid">
        <fgColor indexed="9"/>
        <bgColor indexed="9"/>
      </patternFill>
    </fill>
    <fill>
      <patternFill patternType="darkVertical"/>
    </fill>
    <fill>
      <patternFill patternType="solid">
        <fgColor indexed="60"/>
        <bgColor indexed="64"/>
      </patternFill>
    </fill>
    <fill>
      <patternFill patternType="solid">
        <fgColor indexed="12"/>
      </patternFill>
    </fill>
    <fill>
      <patternFill patternType="solid">
        <fgColor indexed="54"/>
      </patternFill>
    </fill>
    <fill>
      <patternFill patternType="solid">
        <fgColor theme="4"/>
        <bgColor theme="4"/>
      </patternFill>
    </fill>
    <fill>
      <patternFill patternType="solid">
        <fgColor theme="3" tint="0.79998168889431442"/>
        <bgColor indexed="64"/>
      </patternFill>
    </fill>
    <fill>
      <patternFill patternType="solid">
        <fgColor indexed="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8" tint="0.39997558519241921"/>
        <bgColor indexed="65"/>
      </patternFill>
    </fill>
    <fill>
      <patternFill patternType="solid">
        <fgColor theme="9"/>
      </patternFill>
    </fill>
    <fill>
      <patternFill patternType="solid">
        <fgColor indexed="14"/>
      </patternFill>
    </fill>
    <fill>
      <patternFill patternType="solid">
        <fgColor indexed="62"/>
        <bgColor indexed="62"/>
      </patternFill>
    </fill>
  </fills>
  <borders count="187">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style="medium">
        <color auto="1"/>
      </left>
      <right style="thin">
        <color auto="1"/>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double">
        <color indexed="8"/>
      </left>
      <right style="double">
        <color indexed="8"/>
      </right>
      <top style="double">
        <color indexed="8"/>
      </top>
      <bottom style="double">
        <color indexed="8"/>
      </bottom>
      <diagonal/>
    </border>
    <border>
      <left style="medium">
        <color auto="1"/>
      </left>
      <right style="thin">
        <color auto="1"/>
      </right>
      <top/>
      <bottom style="dotted">
        <color auto="1"/>
      </bottom>
      <diagonal/>
    </border>
    <border>
      <left/>
      <right/>
      <top style="thin">
        <color auto="1"/>
      </top>
      <bottom/>
      <diagonal/>
    </border>
    <border>
      <left style="thin">
        <color auto="1"/>
      </left>
      <right style="thin">
        <color auto="1"/>
      </right>
      <top style="thin">
        <color auto="1"/>
      </top>
      <bottom style="dotted">
        <color auto="1"/>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right/>
      <top style="double">
        <color auto="1"/>
      </top>
      <bottom style="double">
        <color auto="1"/>
      </bottom>
      <diagonal/>
    </border>
    <border>
      <left/>
      <right/>
      <top style="medium">
        <color auto="1"/>
      </top>
      <bottom style="medium">
        <color auto="1"/>
      </bottom>
      <diagonal/>
    </border>
    <border>
      <left/>
      <right/>
      <top/>
      <bottom style="medium">
        <color auto="1"/>
      </bottom>
      <diagonal/>
    </border>
    <border>
      <left/>
      <right/>
      <top/>
      <bottom style="thick">
        <color indexed="62"/>
      </bottom>
      <diagonal/>
    </border>
    <border>
      <left/>
      <right/>
      <top/>
      <bottom style="thick">
        <color indexed="38"/>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double">
        <color indexed="0"/>
      </top>
      <bottom/>
      <diagonal/>
    </border>
    <border>
      <left/>
      <right/>
      <top style="thin">
        <color indexed="38"/>
      </top>
      <bottom style="double">
        <color indexed="38"/>
      </bottom>
      <diagonal/>
    </border>
    <border>
      <left style="thin">
        <color indexed="8"/>
      </left>
      <right style="thin">
        <color indexed="8"/>
      </right>
      <top style="double">
        <color indexed="8"/>
      </top>
      <bottom style="thin">
        <color indexed="8"/>
      </bottom>
      <diagonal/>
    </border>
    <border>
      <left/>
      <right/>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top/>
      <bottom style="thick">
        <color indexed="49"/>
      </bottom>
      <diagonal/>
    </border>
    <border>
      <left/>
      <right/>
      <top/>
      <bottom style="medium">
        <color indexed="49"/>
      </bottom>
      <diagonal/>
    </border>
    <border>
      <left/>
      <right/>
      <top style="thin">
        <color theme="4"/>
      </top>
      <bottom/>
      <diagonal/>
    </border>
    <border>
      <left/>
      <right/>
      <top style="thin">
        <color indexed="49"/>
      </top>
      <bottom style="double">
        <color indexed="49"/>
      </bottom>
      <diagonal/>
    </border>
    <border>
      <left style="hair">
        <color auto="1"/>
      </left>
      <right style="hair">
        <color auto="1"/>
      </right>
      <top style="double">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auto="1"/>
      </left>
      <right style="thin">
        <color auto="1"/>
      </right>
      <top/>
      <bottom style="hair">
        <color auto="1"/>
      </bottom>
      <diagonal/>
    </border>
    <border>
      <left/>
      <right/>
      <top style="thin">
        <color theme="9" tint="-0.249977111117893"/>
      </top>
      <bottom style="thin">
        <color theme="9" tint="-0.249977111117893"/>
      </bottom>
      <diagonal/>
    </border>
    <border>
      <left/>
      <right/>
      <top style="thin">
        <color theme="9" tint="-0.249977111117893"/>
      </top>
      <bottom/>
      <diagonal/>
    </border>
    <border>
      <left style="thin">
        <color indexed="64"/>
      </left>
      <right style="thin">
        <color indexed="64"/>
      </right>
      <top style="thin">
        <color indexed="64"/>
      </top>
      <bottom style="dotted">
        <color indexed="64"/>
      </bottom>
      <diagonal/>
    </border>
    <border>
      <left/>
      <right/>
      <top style="double">
        <color indexed="64"/>
      </top>
      <bottom style="double">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auto="1"/>
      </top>
      <bottom style="double">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8"/>
      </left>
      <right style="double">
        <color indexed="8"/>
      </right>
      <top style="double">
        <color indexed="8"/>
      </top>
      <bottom style="double">
        <color indexed="8"/>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double">
        <color indexed="0"/>
      </top>
      <bottom/>
      <diagonal/>
    </border>
    <border>
      <left style="thin">
        <color indexed="8"/>
      </left>
      <right style="thin">
        <color indexed="8"/>
      </right>
      <top style="double">
        <color indexed="8"/>
      </top>
      <bottom style="thin">
        <color indexed="8"/>
      </bottom>
      <diagonal/>
    </border>
    <border>
      <left/>
      <right/>
      <top style="thin">
        <color indexed="49"/>
      </top>
      <bottom style="double">
        <color indexed="49"/>
      </bottom>
      <diagonal/>
    </border>
    <border>
      <left style="hair">
        <color auto="1"/>
      </left>
      <right style="hair">
        <color auto="1"/>
      </right>
      <top style="double">
        <color auto="1"/>
      </top>
      <bottom style="thin">
        <color auto="1"/>
      </bottom>
      <diagonal/>
    </border>
    <border>
      <left style="hair">
        <color auto="1"/>
      </left>
      <right style="hair">
        <color auto="1"/>
      </right>
      <top style="thin">
        <color auto="1"/>
      </top>
      <bottom style="double">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hair">
        <color auto="1"/>
      </left>
      <right style="hair">
        <color auto="1"/>
      </right>
      <top style="thin">
        <color auto="1"/>
      </top>
      <bottom style="thin">
        <color auto="1"/>
      </bottom>
      <diagonal/>
    </border>
    <border>
      <left/>
      <right/>
      <top style="thin">
        <color indexed="8"/>
      </top>
      <bottom style="double">
        <color indexed="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49"/>
      </top>
      <bottom style="double">
        <color indexed="49"/>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thin">
        <color indexed="62"/>
      </top>
      <bottom/>
      <diagonal/>
    </border>
    <border>
      <left style="thin">
        <color indexed="64"/>
      </left>
      <right style="thin">
        <color indexed="64"/>
      </right>
      <top style="thin">
        <color indexed="64"/>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8"/>
      </left>
      <right style="thin">
        <color indexed="8"/>
      </right>
      <top style="thin">
        <color indexed="8"/>
      </top>
      <bottom style="thin">
        <color indexed="8"/>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thin">
        <color indexed="8"/>
      </left>
      <right style="thin">
        <color indexed="8"/>
      </right>
      <top style="thin">
        <color indexed="8"/>
      </top>
      <bottom style="thin">
        <color indexed="8"/>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thin">
        <color indexed="8"/>
      </left>
      <right style="thin">
        <color indexed="8"/>
      </right>
      <top style="thin">
        <color indexed="8"/>
      </top>
      <bottom style="thin">
        <color indexed="8"/>
      </bottom>
      <diagonal/>
    </border>
    <border>
      <left/>
      <right/>
      <top style="thin">
        <color indexed="8"/>
      </top>
      <bottom style="double">
        <color indexed="8"/>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2"/>
      </top>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dotted">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38"/>
      </top>
      <bottom style="double">
        <color indexed="38"/>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38"/>
      </top>
      <bottom style="double">
        <color indexed="38"/>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style="hair">
        <color auto="1"/>
      </left>
      <right style="hair">
        <color auto="1"/>
      </right>
      <top style="thin">
        <color auto="1"/>
      </top>
      <bottom style="double">
        <color auto="1"/>
      </bottom>
      <diagonal/>
    </border>
    <border>
      <left style="hair">
        <color auto="1"/>
      </left>
      <right style="hair">
        <color auto="1"/>
      </right>
      <top style="thin">
        <color auto="1"/>
      </top>
      <bottom style="thin">
        <color auto="1"/>
      </bottom>
      <diagonal/>
    </border>
    <border>
      <left/>
      <right/>
      <top style="thin">
        <color auto="1"/>
      </top>
      <bottom style="double">
        <color auto="1"/>
      </bottom>
      <diagonal/>
    </border>
    <border>
      <left style="thin">
        <color auto="1"/>
      </left>
      <right style="thin">
        <color auto="1"/>
      </right>
      <top style="thin">
        <color auto="1"/>
      </top>
      <bottom style="dotted">
        <color auto="1"/>
      </bottom>
      <diagonal/>
    </border>
    <border>
      <left/>
      <right/>
      <top/>
      <bottom style="medium">
        <color rgb="FFFF6C30"/>
      </bottom>
      <diagonal/>
    </border>
    <border>
      <left/>
      <right/>
      <top/>
      <bottom style="thin">
        <color rgb="FFFF6C30"/>
      </bottom>
      <diagonal/>
    </border>
    <border>
      <left/>
      <right/>
      <top style="thin">
        <color rgb="FFFF6C30"/>
      </top>
      <bottom style="double">
        <color rgb="FFFF6C30"/>
      </bottom>
      <diagonal/>
    </border>
    <border>
      <left/>
      <right/>
      <top style="thin">
        <color rgb="FFFF6C30"/>
      </top>
      <bottom style="thin">
        <color rgb="FFFF6C30"/>
      </bottom>
      <diagonal/>
    </border>
    <border>
      <left/>
      <right/>
      <top style="thin">
        <color rgb="FFFF6C30"/>
      </top>
      <bottom style="medium">
        <color rgb="FFFF6C30"/>
      </bottom>
      <diagonal/>
    </border>
    <border>
      <left/>
      <right/>
      <top style="thin">
        <color rgb="FFFF6C30"/>
      </top>
      <bottom/>
      <diagonal/>
    </border>
  </borders>
  <cellStyleXfs count="47287">
    <xf numFmtId="0" fontId="0" fillId="0" borderId="0"/>
    <xf numFmtId="0" fontId="11" fillId="0" borderId="0"/>
    <xf numFmtId="0" fontId="11" fillId="0" borderId="0"/>
    <xf numFmtId="9" fontId="11" fillId="0" borderId="0" applyFont="0" applyFill="0" applyBorder="0" applyAlignment="0" applyProtection="0"/>
    <xf numFmtId="0" fontId="13" fillId="0" borderId="0">
      <protection locked="0"/>
    </xf>
    <xf numFmtId="0" fontId="13" fillId="0" borderId="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6" fillId="0" borderId="0"/>
    <xf numFmtId="0" fontId="16" fillId="0" borderId="0"/>
    <xf numFmtId="0" fontId="16"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4" fillId="0" borderId="0"/>
    <xf numFmtId="0" fontId="15" fillId="0" borderId="0"/>
    <xf numFmtId="0" fontId="14" fillId="0" borderId="0"/>
    <xf numFmtId="0" fontId="14"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5" fillId="0" borderId="0"/>
    <xf numFmtId="0" fontId="14" fillId="0" borderId="0"/>
    <xf numFmtId="0" fontId="14" fillId="0" borderId="0"/>
    <xf numFmtId="0" fontId="14" fillId="0" borderId="0"/>
    <xf numFmtId="0" fontId="15" fillId="0" borderId="0"/>
    <xf numFmtId="0" fontId="15" fillId="0" borderId="0"/>
    <xf numFmtId="0" fontId="14"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4"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5" fillId="0" borderId="0"/>
    <xf numFmtId="0" fontId="15" fillId="0" borderId="0"/>
    <xf numFmtId="0" fontId="15" fillId="0" borderId="0"/>
    <xf numFmtId="0" fontId="15" fillId="0" borderId="0"/>
    <xf numFmtId="0" fontId="17" fillId="0" borderId="10">
      <protection locked="0"/>
    </xf>
    <xf numFmtId="0" fontId="18" fillId="0" borderId="10">
      <protection locked="0"/>
    </xf>
    <xf numFmtId="0" fontId="18"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8" fillId="0" borderId="10">
      <protection locked="0"/>
    </xf>
    <xf numFmtId="0" fontId="17" fillId="0" borderId="1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19" fillId="0" borderId="0">
      <protection locked="0"/>
    </xf>
    <xf numFmtId="0" fontId="20" fillId="0" borderId="0">
      <protection locked="0"/>
    </xf>
    <xf numFmtId="0" fontId="20"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20" fillId="0" borderId="0">
      <protection locked="0"/>
    </xf>
    <xf numFmtId="0" fontId="19" fillId="0" borderId="0">
      <protection locked="0"/>
    </xf>
    <xf numFmtId="0" fontId="19" fillId="0" borderId="0">
      <protection locked="0"/>
    </xf>
    <xf numFmtId="0" fontId="20" fillId="0" borderId="0">
      <protection locked="0"/>
    </xf>
    <xf numFmtId="0" fontId="20"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20" fillId="0" borderId="0">
      <protection locked="0"/>
    </xf>
    <xf numFmtId="0" fontId="19" fillId="0" borderId="0">
      <protection locked="0"/>
    </xf>
    <xf numFmtId="0" fontId="17" fillId="0" borderId="10">
      <protection locked="0"/>
    </xf>
    <xf numFmtId="0" fontId="18" fillId="0" borderId="10">
      <protection locked="0"/>
    </xf>
    <xf numFmtId="0" fontId="18"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7" fillId="0" borderId="10">
      <protection locked="0"/>
    </xf>
    <xf numFmtId="0" fontId="18" fillId="0" borderId="10">
      <protection locked="0"/>
    </xf>
    <xf numFmtId="0" fontId="17" fillId="0" borderId="10">
      <protection locked="0"/>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0" fontId="21" fillId="0" borderId="0">
      <alignment horizontal="center"/>
    </xf>
    <xf numFmtId="178" fontId="22" fillId="0" borderId="0">
      <alignment horizontal="center"/>
    </xf>
    <xf numFmtId="0" fontId="23" fillId="0" borderId="0">
      <protection locked="0"/>
    </xf>
    <xf numFmtId="179" fontId="24" fillId="21" borderId="11" applyFont="0" applyFill="0" applyBorder="0" applyAlignment="0">
      <alignment horizontal="center" vertical="center" wrapText="1"/>
    </xf>
    <xf numFmtId="0" fontId="23" fillId="0" borderId="0">
      <protection locked="0"/>
    </xf>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6" fillId="22" borderId="0" applyNumberFormat="0" applyBorder="0" applyAlignment="0" applyProtection="0"/>
    <xf numFmtId="0" fontId="25" fillId="23" borderId="0" applyNumberFormat="0" applyBorder="0" applyAlignment="0" applyProtection="0"/>
    <xf numFmtId="0" fontId="26"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6" fillId="24" borderId="0" applyNumberFormat="0" applyBorder="0" applyAlignment="0" applyProtection="0"/>
    <xf numFmtId="0" fontId="25" fillId="25" borderId="0" applyNumberFormat="0" applyBorder="0" applyAlignment="0" applyProtection="0"/>
    <xf numFmtId="0" fontId="26"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6" fillId="26" borderId="0" applyNumberFormat="0" applyBorder="0" applyAlignment="0" applyProtection="0"/>
    <xf numFmtId="0" fontId="25" fillId="27" borderId="0" applyNumberFormat="0" applyBorder="0" applyAlignment="0" applyProtection="0"/>
    <xf numFmtId="0" fontId="26"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6" fillId="28" borderId="0" applyNumberFormat="0" applyBorder="0" applyAlignment="0" applyProtection="0"/>
    <xf numFmtId="0" fontId="25" fillId="29" borderId="0" applyNumberFormat="0" applyBorder="0" applyAlignment="0" applyProtection="0"/>
    <xf numFmtId="0" fontId="26"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6" fillId="31" borderId="0" applyNumberFormat="0" applyBorder="0" applyAlignment="0" applyProtection="0"/>
    <xf numFmtId="0" fontId="25" fillId="32" borderId="0" applyNumberFormat="0" applyBorder="0" applyAlignment="0" applyProtection="0"/>
    <xf numFmtId="0" fontId="26" fillId="3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5" fillId="29"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7" fillId="3"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3" borderId="0" applyNumberFormat="0" applyBorder="0" applyAlignment="0" applyProtection="0"/>
    <xf numFmtId="0" fontId="25" fillId="22" borderId="0" applyNumberFormat="0" applyBorder="0" applyAlignment="0" applyProtection="0"/>
    <xf numFmtId="0" fontId="27" fillId="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9"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7" fillId="24" borderId="0" applyNumberFormat="0" applyBorder="0" applyAlignment="0" applyProtection="0"/>
    <xf numFmtId="0" fontId="25" fillId="31" borderId="0" applyNumberFormat="0" applyBorder="0" applyAlignment="0" applyProtection="0"/>
    <xf numFmtId="0" fontId="27"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7" fillId="5" borderId="0" applyNumberFormat="0" applyBorder="0" applyAlignment="0" applyProtection="0"/>
    <xf numFmtId="0" fontId="25" fillId="24" borderId="0" applyNumberFormat="0" applyBorder="0" applyAlignment="0" applyProtection="0"/>
    <xf numFmtId="0" fontId="27" fillId="24" borderId="0" applyNumberFormat="0" applyBorder="0" applyAlignment="0" applyProtection="0"/>
    <xf numFmtId="0" fontId="27" fillId="5" borderId="0" applyNumberFormat="0" applyBorder="0" applyAlignment="0" applyProtection="0"/>
    <xf numFmtId="0" fontId="25" fillId="24" borderId="0" applyNumberFormat="0" applyBorder="0" applyAlignment="0" applyProtection="0"/>
    <xf numFmtId="0" fontId="27" fillId="5"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31"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7"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7" fillId="26" borderId="0" applyNumberFormat="0" applyBorder="0" applyAlignment="0" applyProtection="0"/>
    <xf numFmtId="0" fontId="25" fillId="33" borderId="0" applyNumberFormat="0" applyBorder="0" applyAlignment="0" applyProtection="0"/>
    <xf numFmtId="0" fontId="27"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7" fillId="7" borderId="0" applyNumberFormat="0" applyBorder="0" applyAlignment="0" applyProtection="0"/>
    <xf numFmtId="0" fontId="25" fillId="26" borderId="0" applyNumberFormat="0" applyBorder="0" applyAlignment="0" applyProtection="0"/>
    <xf numFmtId="0" fontId="27" fillId="26" borderId="0" applyNumberFormat="0" applyBorder="0" applyAlignment="0" applyProtection="0"/>
    <xf numFmtId="0" fontId="27" fillId="7" borderId="0" applyNumberFormat="0" applyBorder="0" applyAlignment="0" applyProtection="0"/>
    <xf numFmtId="0" fontId="25" fillId="26" borderId="0" applyNumberFormat="0" applyBorder="0" applyAlignment="0" applyProtection="0"/>
    <xf numFmtId="0" fontId="27" fillId="7"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33"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7"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5" fillId="29" borderId="0" applyNumberFormat="0" applyBorder="0" applyAlignment="0" applyProtection="0"/>
    <xf numFmtId="0" fontId="27"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0"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7" fillId="10" borderId="0" applyNumberFormat="0" applyBorder="0" applyAlignment="0" applyProtection="0"/>
    <xf numFmtId="0" fontId="25" fillId="28" borderId="0" applyNumberFormat="0" applyBorder="0" applyAlignment="0" applyProtection="0"/>
    <xf numFmtId="0" fontId="27" fillId="10"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7"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34" borderId="0" applyNumberFormat="0" applyBorder="0" applyAlignment="0" applyProtection="0"/>
    <xf numFmtId="0" fontId="25" fillId="31" borderId="0" applyNumberFormat="0" applyBorder="0" applyAlignment="0" applyProtection="0"/>
    <xf numFmtId="0" fontId="27"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7" fillId="1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35" borderId="0" applyNumberFormat="0" applyBorder="0" applyAlignment="0" applyProtection="0"/>
    <xf numFmtId="0" fontId="25" fillId="30" borderId="0" applyNumberFormat="0" applyBorder="0" applyAlignment="0" applyProtection="0"/>
    <xf numFmtId="0" fontId="26" fillId="3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6" fillId="25" borderId="0" applyNumberFormat="0" applyBorder="0" applyAlignment="0" applyProtection="0"/>
    <xf numFmtId="0" fontId="25" fillId="36" borderId="0" applyNumberFormat="0" applyBorder="0" applyAlignment="0" applyProtection="0"/>
    <xf numFmtId="0" fontId="26" fillId="2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6" fillId="37" borderId="0" applyNumberFormat="0" applyBorder="0" applyAlignment="0" applyProtection="0"/>
    <xf numFmtId="0" fontId="25" fillId="27" borderId="0" applyNumberFormat="0" applyBorder="0" applyAlignment="0" applyProtection="0"/>
    <xf numFmtId="0" fontId="26"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6" fillId="28" borderId="0" applyNumberFormat="0" applyBorder="0" applyAlignment="0" applyProtection="0"/>
    <xf numFmtId="0" fontId="25" fillId="38" borderId="0" applyNumberFormat="0" applyBorder="0" applyAlignment="0" applyProtection="0"/>
    <xf numFmtId="0" fontId="26" fillId="28"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6" fillId="35" borderId="0" applyNumberFormat="0" applyBorder="0" applyAlignment="0" applyProtection="0"/>
    <xf numFmtId="0" fontId="25" fillId="30" borderId="0" applyNumberFormat="0" applyBorder="0" applyAlignment="0" applyProtection="0"/>
    <xf numFmtId="0" fontId="26"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6" fillId="27" borderId="0" applyNumberFormat="0" applyBorder="0" applyAlignment="0" applyProtection="0"/>
    <xf numFmtId="0" fontId="25" fillId="33" borderId="0" applyNumberFormat="0" applyBorder="0" applyAlignment="0" applyProtection="0"/>
    <xf numFmtId="0" fontId="26"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35" borderId="0" applyNumberFormat="0" applyBorder="0" applyAlignment="0" applyProtection="0"/>
    <xf numFmtId="0" fontId="25" fillId="34" borderId="0" applyNumberFormat="0" applyBorder="0" applyAlignment="0" applyProtection="0"/>
    <xf numFmtId="0" fontId="27"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7"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7" fillId="37" borderId="0" applyNumberFormat="0" applyBorder="0" applyAlignment="0" applyProtection="0"/>
    <xf numFmtId="0" fontId="25" fillId="39" borderId="0" applyNumberFormat="0" applyBorder="0" applyAlignment="0" applyProtection="0"/>
    <xf numFmtId="0" fontId="27"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7" fillId="8" borderId="0" applyNumberFormat="0" applyBorder="0" applyAlignment="0" applyProtection="0"/>
    <xf numFmtId="0" fontId="25" fillId="37" borderId="0" applyNumberFormat="0" applyBorder="0" applyAlignment="0" applyProtection="0"/>
    <xf numFmtId="0" fontId="27" fillId="37" borderId="0" applyNumberFormat="0" applyBorder="0" applyAlignment="0" applyProtection="0"/>
    <xf numFmtId="0" fontId="27" fillId="8" borderId="0" applyNumberFormat="0" applyBorder="0" applyAlignment="0" applyProtection="0"/>
    <xf numFmtId="0" fontId="25" fillId="37" borderId="0" applyNumberFormat="0" applyBorder="0" applyAlignment="0" applyProtection="0"/>
    <xf numFmtId="0" fontId="27" fillId="8"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7"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28" borderId="0" applyNumberFormat="0" applyBorder="0" applyAlignment="0" applyProtection="0"/>
    <xf numFmtId="0" fontId="25" fillId="34" borderId="0" applyNumberFormat="0" applyBorder="0" applyAlignment="0" applyProtection="0"/>
    <xf numFmtId="0" fontId="27"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4"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7" fillId="11"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35" borderId="0" applyNumberFormat="0" applyBorder="0" applyAlignment="0" applyProtection="0"/>
    <xf numFmtId="0" fontId="25" fillId="35" borderId="0" applyNumberFormat="0" applyBorder="0" applyAlignment="0" applyProtection="0"/>
    <xf numFmtId="0" fontId="27"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1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1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7" fillId="1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27" borderId="0" applyNumberFormat="0" applyBorder="0" applyAlignment="0" applyProtection="0"/>
    <xf numFmtId="0" fontId="25" fillId="31" borderId="0" applyNumberFormat="0" applyBorder="0" applyAlignment="0" applyProtection="0"/>
    <xf numFmtId="0" fontId="27"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1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1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1"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1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8" fillId="40" borderId="0" applyNumberFormat="0" applyBorder="0" applyAlignment="0" applyProtection="0"/>
    <xf numFmtId="0" fontId="28" fillId="30" borderId="0" applyNumberFormat="0" applyBorder="0" applyAlignment="0" applyProtection="0"/>
    <xf numFmtId="0" fontId="29" fillId="40" borderId="0" applyNumberFormat="0" applyBorder="0" applyAlignment="0" applyProtection="0"/>
    <xf numFmtId="0" fontId="28" fillId="25" borderId="0" applyNumberFormat="0" applyBorder="0" applyAlignment="0" applyProtection="0"/>
    <xf numFmtId="0" fontId="28" fillId="36" borderId="0" applyNumberFormat="0" applyBorder="0" applyAlignment="0" applyProtection="0"/>
    <xf numFmtId="0" fontId="29" fillId="25" borderId="0" applyNumberFormat="0" applyBorder="0" applyAlignment="0" applyProtection="0"/>
    <xf numFmtId="0" fontId="28" fillId="37" borderId="0" applyNumberFormat="0" applyBorder="0" applyAlignment="0" applyProtection="0"/>
    <xf numFmtId="0" fontId="28" fillId="27" borderId="0" applyNumberFormat="0" applyBorder="0" applyAlignment="0" applyProtection="0"/>
    <xf numFmtId="0" fontId="29" fillId="37"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9" fillId="41" borderId="0" applyNumberFormat="0" applyBorder="0" applyAlignment="0" applyProtection="0"/>
    <xf numFmtId="0" fontId="28" fillId="43" borderId="0" applyNumberFormat="0" applyBorder="0" applyAlignment="0" applyProtection="0"/>
    <xf numFmtId="0" fontId="28" fillId="30" borderId="0" applyNumberFormat="0" applyBorder="0" applyAlignment="0" applyProtection="0"/>
    <xf numFmtId="0" fontId="29" fillId="43" borderId="0" applyNumberFormat="0" applyBorder="0" applyAlignment="0" applyProtection="0"/>
    <xf numFmtId="0" fontId="28" fillId="23" borderId="0" applyNumberFormat="0" applyBorder="0" applyAlignment="0" applyProtection="0"/>
    <xf numFmtId="0" fontId="28" fillId="25" borderId="0" applyNumberFormat="0" applyBorder="0" applyAlignment="0" applyProtection="0"/>
    <xf numFmtId="0" fontId="29" fillId="23"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0" fillId="40" borderId="0" applyNumberFormat="0" applyBorder="0" applyAlignment="0" applyProtection="0"/>
    <xf numFmtId="0" fontId="28" fillId="43" borderId="0" applyNumberFormat="0" applyBorder="0" applyAlignment="0" applyProtection="0"/>
    <xf numFmtId="0" fontId="30"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30" fillId="25" borderId="0" applyNumberFormat="0" applyBorder="0" applyAlignment="0" applyProtection="0"/>
    <xf numFmtId="0" fontId="28" fillId="25" borderId="0" applyNumberFormat="0" applyBorder="0" applyAlignment="0" applyProtection="0"/>
    <xf numFmtId="0" fontId="30"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30" fillId="37" borderId="0" applyNumberFormat="0" applyBorder="0" applyAlignment="0" applyProtection="0"/>
    <xf numFmtId="0" fontId="28" fillId="39" borderId="0" applyNumberFormat="0" applyBorder="0" applyAlignment="0" applyProtection="0"/>
    <xf numFmtId="0" fontId="30"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30" fillId="37" borderId="0" applyNumberFormat="0" applyBorder="0" applyAlignment="0" applyProtection="0"/>
    <xf numFmtId="0" fontId="30" fillId="9"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30"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28" fillId="34" borderId="0" applyNumberFormat="0" applyBorder="0" applyAlignment="0" applyProtection="0"/>
    <xf numFmtId="0" fontId="30"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30" fillId="12"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43" borderId="0" applyNumberFormat="0" applyBorder="0" applyAlignment="0" applyProtection="0"/>
    <xf numFmtId="0" fontId="28" fillId="43" borderId="0" applyNumberFormat="0" applyBorder="0" applyAlignment="0" applyProtection="0"/>
    <xf numFmtId="0" fontId="30"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0" fillId="23" borderId="0" applyNumberFormat="0" applyBorder="0" applyAlignment="0" applyProtection="0"/>
    <xf numFmtId="0" fontId="28" fillId="31" borderId="0" applyNumberFormat="0" applyBorder="0" applyAlignment="0" applyProtection="0"/>
    <xf numFmtId="0" fontId="30"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0"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1" fillId="0" borderId="0" applyFont="0" applyFill="0" applyBorder="0">
      <alignment horizontal="center"/>
    </xf>
    <xf numFmtId="0" fontId="32" fillId="0" borderId="0">
      <alignment horizontal="right"/>
    </xf>
    <xf numFmtId="0" fontId="28" fillId="44" borderId="0" applyNumberFormat="0" applyBorder="0" applyAlignment="0" applyProtection="0"/>
    <xf numFmtId="0" fontId="28" fillId="45" borderId="0" applyNumberFormat="0" applyBorder="0" applyAlignment="0" applyProtection="0"/>
    <xf numFmtId="0" fontId="29" fillId="44" borderId="0" applyNumberFormat="0" applyBorder="0" applyAlignment="0" applyProtection="0"/>
    <xf numFmtId="0" fontId="28" fillId="46" borderId="0" applyNumberFormat="0" applyBorder="0" applyAlignment="0" applyProtection="0"/>
    <xf numFmtId="0" fontId="28" fillId="36" borderId="0" applyNumberFormat="0" applyBorder="0" applyAlignment="0" applyProtection="0"/>
    <xf numFmtId="0" fontId="29"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9" fillId="47" borderId="0" applyNumberFormat="0" applyBorder="0" applyAlignment="0" applyProtection="0"/>
    <xf numFmtId="0" fontId="28" fillId="41" borderId="0" applyNumberFormat="0" applyBorder="0" applyAlignment="0" applyProtection="0"/>
    <xf numFmtId="0" fontId="28" fillId="39" borderId="0" applyNumberFormat="0" applyBorder="0" applyAlignment="0" applyProtection="0"/>
    <xf numFmtId="0" fontId="29" fillId="41" borderId="0" applyNumberFormat="0" applyBorder="0" applyAlignment="0" applyProtection="0"/>
    <xf numFmtId="0" fontId="28" fillId="43" borderId="0" applyNumberFormat="0" applyBorder="0" applyAlignment="0" applyProtection="0"/>
    <xf numFmtId="0" fontId="28" fillId="45" borderId="0" applyNumberFormat="0" applyBorder="0" applyAlignment="0" applyProtection="0"/>
    <xf numFmtId="0" fontId="29" fillId="43"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9" fillId="49" borderId="0" applyNumberFormat="0" applyBorder="0" applyAlignment="0" applyProtection="0"/>
    <xf numFmtId="0" fontId="33" fillId="0" borderId="0" applyNumberFormat="0" applyFill="0" applyBorder="0" applyAlignment="0" applyProtection="0">
      <alignment vertical="top"/>
      <protection locked="0"/>
    </xf>
    <xf numFmtId="0" fontId="34" fillId="0" borderId="0">
      <alignment horizontal="center" wrapText="1"/>
      <protection locked="0"/>
    </xf>
    <xf numFmtId="0" fontId="35" fillId="51" borderId="0"/>
    <xf numFmtId="0" fontId="36" fillId="24" borderId="0" applyNumberFormat="0" applyBorder="0" applyAlignment="0" applyProtection="0"/>
    <xf numFmtId="0" fontId="36" fillId="52" borderId="0" applyNumberFormat="0" applyBorder="0" applyAlignment="0" applyProtection="0"/>
    <xf numFmtId="0" fontId="37" fillId="24" borderId="0" applyNumberFormat="0" applyBorder="0" applyAlignment="0" applyProtection="0"/>
    <xf numFmtId="0" fontId="38" fillId="0" borderId="0" applyNumberFormat="0" applyFill="0" applyBorder="0" applyAlignment="0" applyProtection="0"/>
    <xf numFmtId="38" fontId="11" fillId="0" borderId="0" applyFont="0" applyFill="0" applyBorder="0" applyAlignment="0" applyProtection="0"/>
    <xf numFmtId="40" fontId="11" fillId="0" borderId="0" applyFont="0" applyFill="0" applyBorder="0" applyAlignment="0" applyProtection="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0" fontId="39" fillId="0" borderId="0" applyFill="0" applyBorder="0" applyAlignment="0"/>
    <xf numFmtId="180" fontId="40" fillId="0" borderId="0" applyFill="0" applyBorder="0" applyAlignment="0"/>
    <xf numFmtId="0" fontId="39" fillId="0" borderId="0" applyFill="0" applyBorder="0" applyAlignment="0"/>
    <xf numFmtId="181" fontId="41" fillId="0" borderId="0" applyFill="0" applyBorder="0" applyAlignment="0"/>
    <xf numFmtId="175" fontId="41" fillId="0" borderId="0" applyFill="0" applyBorder="0" applyAlignment="0"/>
    <xf numFmtId="182" fontId="42" fillId="0" borderId="0" applyFill="0" applyBorder="0" applyAlignment="0"/>
    <xf numFmtId="183" fontId="42"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4" fillId="29" borderId="13" applyNumberFormat="0" applyAlignment="0" applyProtection="0"/>
    <xf numFmtId="0" fontId="45" fillId="0" borderId="0" applyFill="0" applyBorder="0" applyProtection="0">
      <alignment horizontal="center"/>
      <protection locked="0"/>
    </xf>
    <xf numFmtId="0" fontId="46" fillId="53" borderId="14" applyNumberFormat="0" applyAlignment="0" applyProtection="0"/>
    <xf numFmtId="0" fontId="46" fillId="42" borderId="15" applyNumberFormat="0" applyAlignment="0" applyProtection="0"/>
    <xf numFmtId="0" fontId="47" fillId="53" borderId="14" applyNumberFormat="0" applyAlignment="0" applyProtection="0"/>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11" fillId="0" borderId="16" applyFont="0" applyFill="0" applyBorder="0" applyProtection="0">
      <alignment horizontal="center"/>
      <protection locked="0"/>
    </xf>
    <xf numFmtId="0" fontId="48" fillId="0" borderId="7">
      <alignment horizontal="center"/>
    </xf>
    <xf numFmtId="184" fontId="4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187" fontId="1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6"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37" fontId="1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186" fontId="21" fillId="0" borderId="0" applyFont="0" applyFill="0" applyBorder="0" applyAlignment="0" applyProtection="0"/>
    <xf numFmtId="3" fontId="11" fillId="0" borderId="0" applyFont="0" applyFill="0" applyBorder="0" applyAlignment="0" applyProtection="0"/>
    <xf numFmtId="0" fontId="49" fillId="0" borderId="0"/>
    <xf numFmtId="0" fontId="15" fillId="0" borderId="0"/>
    <xf numFmtId="3" fontId="11"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3" fontId="11" fillId="0" borderId="0" applyFont="0" applyFill="0" applyBorder="0" applyAlignment="0" applyProtection="0"/>
    <xf numFmtId="0" fontId="49" fillId="0" borderId="0"/>
    <xf numFmtId="0" fontId="15" fillId="0" borderId="0"/>
    <xf numFmtId="0" fontId="50" fillId="0" borderId="0" applyFill="0" applyBorder="0" applyAlignment="0" applyProtection="0">
      <protection locked="0"/>
    </xf>
    <xf numFmtId="0" fontId="51" fillId="0" borderId="0">
      <alignment horizontal="left" vertical="center" indent="1"/>
    </xf>
    <xf numFmtId="0" fontId="52" fillId="0" borderId="0" applyNumberFormat="0" applyAlignment="0">
      <alignment horizontal="left"/>
    </xf>
    <xf numFmtId="0" fontId="52" fillId="0" borderId="0" applyNumberFormat="0" applyAlignment="0">
      <alignment horizontal="left"/>
    </xf>
    <xf numFmtId="0" fontId="53" fillId="0" borderId="0" applyNumberFormat="0" applyAlignment="0">
      <alignment horizontal="left"/>
    </xf>
    <xf numFmtId="0" fontId="54" fillId="0" borderId="0" applyFill="0" applyBorder="0" applyProtection="0"/>
    <xf numFmtId="0" fontId="54" fillId="0" borderId="17" applyFill="0" applyProtection="0"/>
    <xf numFmtId="0" fontId="54" fillId="0" borderId="17" applyFill="0" applyProtection="0"/>
    <xf numFmtId="0" fontId="54" fillId="0" borderId="10" applyFill="0" applyProtection="0"/>
    <xf numFmtId="188" fontId="54" fillId="0" borderId="0" applyFill="0" applyBorder="0" applyProtection="0"/>
    <xf numFmtId="181" fontId="4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7" fontId="55" fillId="0" borderId="18" applyFont="0" applyFill="0" applyBorder="0"/>
    <xf numFmtId="37" fontId="56" fillId="0" borderId="18" applyFont="0" applyFill="0" applyBorder="0">
      <protection locked="0"/>
    </xf>
    <xf numFmtId="37" fontId="57" fillId="51" borderId="6" applyFill="0" applyBorder="0" applyProtection="0"/>
    <xf numFmtId="37" fontId="57" fillId="51" borderId="6" applyFill="0" applyBorder="0" applyProtection="0"/>
    <xf numFmtId="37" fontId="56" fillId="0" borderId="18" applyFill="0" applyBorder="0">
      <protection locked="0"/>
    </xf>
    <xf numFmtId="189" fontId="12"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0" fontId="58" fillId="0" borderId="0"/>
    <xf numFmtId="0" fontId="58" fillId="0" borderId="19"/>
    <xf numFmtId="0" fontId="59" fillId="0" borderId="0" applyFont="0" applyFill="0" applyBorder="0" applyAlignment="0" applyProtection="0"/>
    <xf numFmtId="0" fontId="59" fillId="0" borderId="0" applyFont="0" applyFill="0" applyBorder="0" applyAlignment="0" applyProtection="0"/>
    <xf numFmtId="191" fontId="12" fillId="0" borderId="0" applyFont="0" applyFill="0" applyBorder="0" applyAlignment="0" applyProtection="0"/>
    <xf numFmtId="14" fontId="11" fillId="0" borderId="0" applyFont="0" applyFill="0" applyBorder="0" applyAlignment="0" applyProtection="0"/>
    <xf numFmtId="14" fontId="11" fillId="0" borderId="0" applyFont="0" applyFill="0" applyBorder="0" applyAlignment="0" applyProtection="0"/>
    <xf numFmtId="14" fontId="11" fillId="0" borderId="0" applyFont="0" applyFill="0" applyBorder="0" applyAlignment="0" applyProtection="0"/>
    <xf numFmtId="15" fontId="60" fillId="0" borderId="20" applyFont="0" applyFill="0" applyBorder="0" applyAlignment="0">
      <alignment horizontal="centerContinuous"/>
    </xf>
    <xf numFmtId="0" fontId="60" fillId="0" borderId="20" applyFont="0" applyFill="0" applyBorder="0" applyAlignment="0">
      <alignment horizontal="centerContinuous"/>
    </xf>
    <xf numFmtId="14" fontId="61" fillId="0" borderId="0" applyFill="0" applyBorder="0" applyAlignment="0"/>
    <xf numFmtId="0" fontId="54" fillId="0" borderId="0" applyFill="0" applyBorder="0" applyProtection="0"/>
    <xf numFmtId="0" fontId="54" fillId="0" borderId="17" applyFill="0" applyProtection="0"/>
    <xf numFmtId="0" fontId="54" fillId="0" borderId="17" applyFill="0" applyProtection="0"/>
    <xf numFmtId="0" fontId="54" fillId="0" borderId="10" applyFill="0" applyProtection="0"/>
    <xf numFmtId="193" fontId="54" fillId="0" borderId="0" applyFill="0" applyBorder="0" applyProtection="0"/>
    <xf numFmtId="38" fontId="62" fillId="0" borderId="21">
      <alignment vertical="center"/>
    </xf>
    <xf numFmtId="43" fontId="11" fillId="0" borderId="0" applyFont="0" applyFill="0" applyBorder="0" applyAlignment="0" applyProtection="0"/>
    <xf numFmtId="0" fontId="17" fillId="0" borderId="0">
      <protection locked="0"/>
    </xf>
    <xf numFmtId="0" fontId="19" fillId="0" borderId="0">
      <protection locked="0"/>
    </xf>
    <xf numFmtId="0" fontId="19" fillId="0" borderId="0">
      <protection locked="0"/>
    </xf>
    <xf numFmtId="184" fontId="41" fillId="0" borderId="0" applyFill="0" applyBorder="0" applyAlignment="0"/>
    <xf numFmtId="181" fontId="41"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63" fillId="0" borderId="0" applyNumberFormat="0" applyAlignment="0">
      <alignment horizontal="left"/>
    </xf>
    <xf numFmtId="0" fontId="63" fillId="0" borderId="0" applyNumberFormat="0" applyAlignment="0">
      <alignment horizontal="left"/>
    </xf>
    <xf numFmtId="0" fontId="64" fillId="0" borderId="0" applyNumberFormat="0" applyAlignment="0">
      <alignment horizontal="left"/>
    </xf>
    <xf numFmtId="194" fontId="22"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1" fillId="0" borderId="0" applyFont="0" applyFill="0" applyBorder="0" applyAlignment="0" applyProtection="0"/>
    <xf numFmtId="194" fontId="22" fillId="0" borderId="0" applyFont="0" applyFill="0" applyBorder="0" applyAlignment="0" applyProtection="0"/>
    <xf numFmtId="195" fontId="11" fillId="0" borderId="0" applyFont="0" applyFill="0" applyBorder="0" applyAlignment="0" applyProtection="0"/>
    <xf numFmtId="0" fontId="16" fillId="0" borderId="0"/>
    <xf numFmtId="0" fontId="65"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0">
      <protection locked="0"/>
    </xf>
    <xf numFmtId="196" fontId="69" fillId="54" borderId="11" applyFont="0" applyBorder="0">
      <protection locked="0"/>
    </xf>
    <xf numFmtId="0" fontId="17" fillId="0" borderId="0">
      <protection locked="0"/>
    </xf>
    <xf numFmtId="197" fontId="12"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2" fontId="11" fillId="0" borderId="0" applyFont="0" applyFill="0" applyBorder="0" applyAlignment="0" applyProtection="0"/>
    <xf numFmtId="0" fontId="70" fillId="26" borderId="0" applyNumberFormat="0" applyBorder="0" applyAlignment="0" applyProtection="0"/>
    <xf numFmtId="0" fontId="71" fillId="27" borderId="0" applyNumberFormat="0" applyBorder="0" applyAlignment="0" applyProtection="0"/>
    <xf numFmtId="0" fontId="72" fillId="26" borderId="0" applyNumberFormat="0" applyBorder="0" applyAlignment="0" applyProtection="0"/>
    <xf numFmtId="38" fontId="73" fillId="51" borderId="0" applyNumberFormat="0" applyBorder="0" applyAlignment="0" applyProtection="0"/>
    <xf numFmtId="0" fontId="74" fillId="55" borderId="0"/>
    <xf numFmtId="0" fontId="75" fillId="0" borderId="22" applyNumberFormat="0" applyAlignment="0" applyProtection="0">
      <alignment horizontal="left" vertical="center"/>
    </xf>
    <xf numFmtId="0" fontId="75" fillId="0" borderId="22" applyNumberFormat="0" applyAlignment="0" applyProtection="0">
      <alignment horizontal="left" vertical="center"/>
    </xf>
    <xf numFmtId="0" fontId="76" fillId="0" borderId="22" applyNumberFormat="0" applyAlignment="0" applyProtection="0">
      <alignment horizontal="left" vertical="center"/>
    </xf>
    <xf numFmtId="0" fontId="75" fillId="0" borderId="9">
      <alignment horizontal="left" vertical="center"/>
    </xf>
    <xf numFmtId="0" fontId="75" fillId="0" borderId="9">
      <alignment horizontal="left" vertical="center"/>
    </xf>
    <xf numFmtId="0" fontId="76" fillId="0" borderId="9">
      <alignment horizontal="left" vertical="center"/>
    </xf>
    <xf numFmtId="14" fontId="77" fillId="56" borderId="23">
      <alignment horizontal="center" vertical="center" wrapText="1"/>
    </xf>
    <xf numFmtId="0" fontId="78" fillId="0" borderId="24" applyNumberFormat="0" applyFill="0" applyAlignment="0" applyProtection="0"/>
    <xf numFmtId="0" fontId="79" fillId="0" borderId="0" applyNumberFormat="0" applyFont="0" applyFill="0" applyAlignment="0" applyProtection="0"/>
    <xf numFmtId="0" fontId="80" fillId="0" borderId="25" applyNumberFormat="0" applyFill="0" applyAlignment="0" applyProtection="0"/>
    <xf numFmtId="0" fontId="81" fillId="0" borderId="26" applyNumberFormat="0" applyFill="0" applyAlignment="0" applyProtection="0"/>
    <xf numFmtId="0" fontId="82" fillId="0" borderId="0" applyNumberFormat="0" applyFont="0" applyFill="0" applyAlignment="0" applyProtection="0"/>
    <xf numFmtId="0" fontId="83" fillId="0" borderId="27" applyNumberFormat="0" applyFill="0" applyAlignment="0" applyProtection="0"/>
    <xf numFmtId="0" fontId="84" fillId="0" borderId="28" applyNumberFormat="0" applyFill="0" applyAlignment="0" applyProtection="0"/>
    <xf numFmtId="0" fontId="85" fillId="0" borderId="29" applyNumberFormat="0" applyFill="0" applyAlignment="0" applyProtection="0"/>
    <xf numFmtId="0" fontId="86" fillId="0" borderId="28" applyNumberFormat="0" applyFill="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45" fillId="0" borderId="0" applyFill="0" applyAlignment="0" applyProtection="0">
      <protection locked="0"/>
    </xf>
    <xf numFmtId="0" fontId="45" fillId="0" borderId="8" applyFill="0" applyAlignment="0" applyProtection="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7" fillId="0" borderId="23">
      <alignment horizontal="center"/>
    </xf>
    <xf numFmtId="0" fontId="87" fillId="0" borderId="0">
      <alignment horizontal="center"/>
    </xf>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8" fillId="57"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89" fillId="58"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198"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22" fillId="0" borderId="0"/>
    <xf numFmtId="10" fontId="73" fillId="59" borderId="6" applyNumberFormat="0" applyBorder="0" applyAlignment="0" applyProtection="0"/>
    <xf numFmtId="10" fontId="73" fillId="59" borderId="6" applyNumberFormat="0" applyBorder="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3" fillId="25" borderId="13" applyNumberFormat="0" applyAlignment="0" applyProtection="0"/>
    <xf numFmtId="0" fontId="93" fillId="25" borderId="13" applyNumberFormat="0" applyAlignment="0" applyProtection="0"/>
    <xf numFmtId="0" fontId="93" fillId="25" borderId="13" applyNumberFormat="0" applyAlignment="0" applyProtection="0"/>
    <xf numFmtId="0" fontId="94" fillId="0" borderId="0" applyNumberFormat="0" applyFill="0" applyBorder="0" applyAlignment="0" applyProtection="0">
      <alignment vertical="top"/>
      <protection locked="0"/>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5" fillId="0" borderId="0">
      <alignment vertical="center"/>
    </xf>
    <xf numFmtId="0" fontId="96" fillId="60" borderId="19"/>
    <xf numFmtId="184" fontId="41" fillId="0" borderId="0" applyFill="0" applyBorder="0" applyAlignment="0"/>
    <xf numFmtId="181" fontId="41"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97" fillId="0" borderId="30" applyNumberFormat="0" applyFill="0" applyAlignment="0" applyProtection="0"/>
    <xf numFmtId="0" fontId="98" fillId="0" borderId="31" applyNumberFormat="0" applyFill="0" applyAlignment="0" applyProtection="0"/>
    <xf numFmtId="0" fontId="99" fillId="0" borderId="30" applyNumberFormat="0" applyFill="0" applyAlignment="0" applyProtection="0"/>
    <xf numFmtId="199" fontId="11" fillId="0" borderId="0" applyFont="0" applyFill="0" applyBorder="0" applyAlignment="0" applyProtection="0"/>
    <xf numFmtId="200" fontId="11" fillId="0" borderId="0" applyFont="0" applyFill="0" applyBorder="0" applyAlignment="0" applyProtection="0"/>
    <xf numFmtId="182" fontId="100" fillId="0" borderId="0" applyFont="0" applyFill="0" applyBorder="0" applyAlignment="0" applyProtection="0"/>
    <xf numFmtId="192" fontId="100" fillId="0" borderId="0" applyFont="0" applyFill="0" applyBorder="0" applyAlignment="0" applyProtection="0"/>
    <xf numFmtId="201" fontId="62" fillId="0" borderId="0" applyFont="0" applyFill="0" applyBorder="0" applyAlignment="0" applyProtection="0"/>
    <xf numFmtId="202" fontId="62"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166" fontId="11" fillId="0" borderId="0" applyFont="0" applyFill="0" applyBorder="0" applyAlignment="0" applyProtection="0"/>
    <xf numFmtId="168" fontId="11" fillId="0" borderId="0" applyFont="0" applyFill="0" applyBorder="0" applyAlignment="0" applyProtection="0"/>
    <xf numFmtId="0" fontId="17" fillId="0" borderId="0">
      <protection locked="0"/>
    </xf>
    <xf numFmtId="0" fontId="101" fillId="39" borderId="0" applyNumberFormat="0" applyBorder="0" applyAlignment="0" applyProtection="0"/>
    <xf numFmtId="0" fontId="102" fillId="33" borderId="0" applyNumberFormat="0" applyBorder="0" applyAlignment="0" applyProtection="0"/>
    <xf numFmtId="0" fontId="103" fillId="39" borderId="0" applyNumberFormat="0" applyBorder="0" applyAlignment="0" applyProtection="0"/>
    <xf numFmtId="0" fontId="35" fillId="51" borderId="0">
      <protection locked="0"/>
    </xf>
    <xf numFmtId="37" fontId="104" fillId="0" borderId="0"/>
    <xf numFmtId="205" fontId="100" fillId="61"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1" fillId="0" borderId="0" applyNumberFormat="0" applyFill="0" applyBorder="0" applyAlignment="0" applyProtection="0"/>
    <xf numFmtId="0" fontId="12"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7"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0" borderId="0"/>
    <xf numFmtId="0" fontId="10" fillId="0" borderId="0"/>
    <xf numFmtId="0" fontId="12" fillId="0" borderId="0"/>
    <xf numFmtId="37" fontId="11" fillId="0" borderId="0"/>
    <xf numFmtId="0" fontId="12" fillId="0" borderId="0"/>
    <xf numFmtId="0" fontId="12" fillId="0" borderId="0"/>
    <xf numFmtId="0" fontId="12" fillId="0" borderId="0"/>
    <xf numFmtId="0" fontId="11" fillId="0" borderId="0" applyNumberFormat="0" applyFill="0" applyBorder="0" applyAlignment="0" applyProtection="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5" fillId="0" borderId="0"/>
    <xf numFmtId="0" fontId="25" fillId="0" borderId="0"/>
    <xf numFmtId="0" fontId="25"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2" fillId="0" borderId="0"/>
    <xf numFmtId="0" fontId="11" fillId="0" borderId="0" applyNumberFormat="0" applyFill="0" applyBorder="0" applyAlignment="0" applyProtection="0"/>
    <xf numFmtId="0" fontId="105" fillId="0" borderId="0"/>
    <xf numFmtId="0" fontId="12" fillId="0" borderId="0"/>
    <xf numFmtId="0" fontId="11" fillId="0" borderId="0" applyNumberFormat="0" applyFill="0" applyBorder="0" applyAlignment="0" applyProtection="0"/>
    <xf numFmtId="0" fontId="10" fillId="0" borderId="0"/>
    <xf numFmtId="0" fontId="11" fillId="0" borderId="0" applyNumberFormat="0" applyFill="0" applyBorder="0" applyAlignment="0" applyProtection="0"/>
    <xf numFmtId="0" fontId="27" fillId="0" borderId="0"/>
    <xf numFmtId="0" fontId="11" fillId="0" borderId="0" applyNumberFormat="0" applyFill="0" applyBorder="0" applyAlignment="0" applyProtection="0"/>
    <xf numFmtId="0" fontId="11" fillId="0" borderId="0" applyNumberFormat="0" applyFill="0" applyBorder="0" applyAlignment="0" applyProtection="0"/>
    <xf numFmtId="0" fontId="15" fillId="0" borderId="0"/>
    <xf numFmtId="0" fontId="22" fillId="33" borderId="13" applyNumberFormat="0" applyFont="0" applyAlignment="0" applyProtection="0"/>
    <xf numFmtId="0" fontId="22" fillId="33" borderId="13" applyNumberFormat="0" applyFont="0" applyAlignment="0" applyProtection="0"/>
    <xf numFmtId="0" fontId="73" fillId="33" borderId="13" applyNumberFormat="0" applyFont="0" applyAlignment="0" applyProtection="0"/>
    <xf numFmtId="0" fontId="73" fillId="33" borderId="13" applyNumberFormat="0" applyFont="0" applyAlignment="0" applyProtection="0"/>
    <xf numFmtId="0" fontId="22" fillId="33" borderId="13" applyNumberFormat="0" applyFont="0" applyAlignment="0" applyProtection="0"/>
    <xf numFmtId="0" fontId="11" fillId="33" borderId="12" applyNumberFormat="0" applyFont="0" applyAlignment="0" applyProtection="0"/>
    <xf numFmtId="0" fontId="26" fillId="33" borderId="13" applyNumberFormat="0" applyFont="0" applyAlignment="0" applyProtection="0"/>
    <xf numFmtId="0" fontId="26" fillId="33" borderId="13" applyNumberFormat="0" applyFont="0" applyAlignment="0" applyProtection="0"/>
    <xf numFmtId="0" fontId="26" fillId="33" borderId="13" applyNumberFormat="0" applyFont="0" applyAlignment="0" applyProtection="0"/>
    <xf numFmtId="0" fontId="11" fillId="33" borderId="13" applyNumberFormat="0" applyFon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7" fillId="29" borderId="19" applyNumberFormat="0" applyAlignment="0" applyProtection="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9" fillId="21" borderId="0"/>
    <xf numFmtId="14" fontId="34" fillId="0" borderId="0">
      <alignment horizontal="center" wrapText="1"/>
      <protection locked="0"/>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9" fontId="54" fillId="0" borderId="0" applyFont="0" applyFill="0" applyBorder="0" applyAlignment="0" applyProtection="0"/>
    <xf numFmtId="10" fontId="54" fillId="0" borderId="0" applyFont="0" applyFill="0" applyBorder="0" applyAlignment="0" applyProtection="0"/>
    <xf numFmtId="183" fontId="42" fillId="0" borderId="0" applyFont="0" applyFill="0" applyBorder="0" applyAlignment="0" applyProtection="0"/>
    <xf numFmtId="207" fontId="41" fillId="0" borderId="0" applyFont="0" applyFill="0" applyBorder="0" applyAlignment="0" applyProtection="0"/>
    <xf numFmtId="1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211"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5" fillId="0" borderId="0" applyFont="0" applyFill="0" applyBorder="0" applyAlignment="0" applyProtection="0"/>
    <xf numFmtId="212" fontId="11" fillId="0" borderId="0" applyFont="0" applyFill="0" applyBorder="0" applyAlignment="0" applyProtection="0"/>
    <xf numFmtId="43" fontId="11" fillId="0" borderId="0" applyFont="0" applyFill="0" applyBorder="0" applyAlignment="0" applyProtection="0"/>
    <xf numFmtId="0" fontId="17" fillId="0" borderId="0">
      <protection locked="0"/>
    </xf>
    <xf numFmtId="184" fontId="41" fillId="0" borderId="0" applyFill="0" applyBorder="0" applyAlignment="0"/>
    <xf numFmtId="181" fontId="41" fillId="0" borderId="0" applyFill="0" applyBorder="0" applyAlignment="0"/>
    <xf numFmtId="184" fontId="41" fillId="0" borderId="0" applyFill="0" applyBorder="0" applyAlignment="0"/>
    <xf numFmtId="185" fontId="42" fillId="0" borderId="0" applyFill="0" applyBorder="0" applyAlignment="0"/>
    <xf numFmtId="181" fontId="41" fillId="0" borderId="0" applyFill="0" applyBorder="0" applyAlignment="0"/>
    <xf numFmtId="0" fontId="110" fillId="62" borderId="0" applyNumberFormat="0" applyFont="0" applyBorder="0" applyAlignment="0">
      <alignment horizontal="center"/>
    </xf>
    <xf numFmtId="0" fontId="58" fillId="0" borderId="0"/>
    <xf numFmtId="14" fontId="111" fillId="0" borderId="0" applyNumberFormat="0" applyFill="0" applyBorder="0" applyAlignment="0" applyProtection="0">
      <alignment horizontal="left"/>
    </xf>
    <xf numFmtId="38" fontId="111" fillId="0" borderId="0"/>
    <xf numFmtId="38" fontId="62" fillId="0" borderId="0" applyFont="0" applyFill="0" applyBorder="0" applyAlignment="0" applyProtection="0"/>
    <xf numFmtId="40" fontId="62" fillId="0" borderId="0" applyFont="0" applyFill="0" applyBorder="0" applyAlignment="0" applyProtection="0"/>
    <xf numFmtId="0" fontId="110" fillId="1" borderId="9" applyNumberFormat="0" applyFont="0" applyAlignment="0">
      <alignment horizontal="center"/>
    </xf>
    <xf numFmtId="0" fontId="32" fillId="0" borderId="0" applyNumberFormat="0" applyFill="0" applyBorder="0" applyAlignment="0" applyProtection="0">
      <alignment horizontal="center"/>
    </xf>
    <xf numFmtId="0" fontId="105" fillId="0" borderId="0"/>
    <xf numFmtId="0" fontId="105" fillId="0" borderId="0"/>
    <xf numFmtId="0" fontId="105" fillId="0" borderId="0"/>
    <xf numFmtId="0" fontId="32" fillId="0" borderId="0" applyNumberFormat="0" applyFill="0" applyBorder="0" applyAlignment="0" applyProtection="0">
      <alignment horizontal="center"/>
    </xf>
    <xf numFmtId="0" fontId="112" fillId="0" borderId="0" applyNumberFormat="0" applyFill="0" applyBorder="0" applyAlignment="0">
      <alignment horizontal="center"/>
    </xf>
    <xf numFmtId="0" fontId="113" fillId="0" borderId="0"/>
    <xf numFmtId="0" fontId="15" fillId="0" borderId="0"/>
    <xf numFmtId="2" fontId="114" fillId="63" borderId="33" applyProtection="0">
      <alignment horizontal="right"/>
    </xf>
    <xf numFmtId="40" fontId="115" fillId="0" borderId="0" applyBorder="0">
      <alignment horizontal="right"/>
    </xf>
    <xf numFmtId="0" fontId="58" fillId="0" borderId="19"/>
    <xf numFmtId="49" fontId="12" fillId="0" borderId="0" applyFont="0" applyFill="0" applyBorder="0" applyAlignment="0" applyProtection="0"/>
    <xf numFmtId="49" fontId="61" fillId="0" borderId="0" applyFill="0" applyBorder="0" applyAlignment="0"/>
    <xf numFmtId="213" fontId="42" fillId="0" borderId="0" applyFill="0" applyBorder="0" applyAlignment="0"/>
    <xf numFmtId="214" fontId="42" fillId="0" borderId="0" applyFill="0" applyBorder="0" applyAlignment="0"/>
    <xf numFmtId="0" fontId="116" fillId="0" borderId="0" applyFill="0" applyBorder="0" applyProtection="0">
      <alignment horizontal="left" vertical="top"/>
    </xf>
    <xf numFmtId="0" fontId="117" fillId="64" borderId="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20"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1" fillId="0" borderId="35" applyNumberFormat="0" applyFont="0" applyBorder="0" applyAlignment="0" applyProtection="0"/>
    <xf numFmtId="0" fontId="107" fillId="0" borderId="36" applyNumberFormat="0" applyFill="0" applyAlignment="0" applyProtection="0"/>
    <xf numFmtId="0" fontId="96" fillId="0" borderId="37"/>
    <xf numFmtId="0" fontId="96" fillId="0" borderId="19"/>
    <xf numFmtId="0" fontId="42"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8"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6" fontId="11" fillId="0" borderId="0" applyFont="0" applyFill="0" applyBorder="0" applyAlignment="0" applyProtection="0"/>
    <xf numFmtId="0" fontId="60" fillId="0" borderId="20" applyFont="0" applyFill="0" applyBorder="0" applyAlignment="0">
      <alignment horizontal="centerContinuous"/>
    </xf>
    <xf numFmtId="0" fontId="122" fillId="0" borderId="20" applyFont="0" applyFill="0" applyBorder="0" applyAlignment="0">
      <alignment horizontal="centerContinuous"/>
    </xf>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30" fillId="44" borderId="0" applyNumberFormat="0" applyBorder="0" applyAlignment="0" applyProtection="0"/>
    <xf numFmtId="0" fontId="28" fillId="43" borderId="0" applyNumberFormat="0" applyBorder="0" applyAlignment="0" applyProtection="0"/>
    <xf numFmtId="0" fontId="30"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30" fillId="46" borderId="0" applyNumberFormat="0" applyBorder="0" applyAlignment="0" applyProtection="0"/>
    <xf numFmtId="0" fontId="28" fillId="46" borderId="0" applyNumberFormat="0" applyBorder="0" applyAlignment="0" applyProtection="0"/>
    <xf numFmtId="0" fontId="30"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30" fillId="47" borderId="0" applyNumberFormat="0" applyBorder="0" applyAlignment="0" applyProtection="0"/>
    <xf numFmtId="0" fontId="28" fillId="47" borderId="0" applyNumberFormat="0" applyBorder="0" applyAlignment="0" applyProtection="0"/>
    <xf numFmtId="0" fontId="30"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30" fillId="41" borderId="0" applyNumberFormat="0" applyBorder="0" applyAlignment="0" applyProtection="0"/>
    <xf numFmtId="0" fontId="28" fillId="65" borderId="0" applyNumberFormat="0" applyBorder="0" applyAlignment="0" applyProtection="0"/>
    <xf numFmtId="0" fontId="30"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13" borderId="0" applyNumberFormat="0" applyBorder="0" applyAlignment="0" applyProtection="0"/>
    <xf numFmtId="0" fontId="28" fillId="43" borderId="0" applyNumberFormat="0" applyBorder="0" applyAlignment="0" applyProtection="0"/>
    <xf numFmtId="0" fontId="30" fillId="1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30" fillId="49" borderId="0" applyNumberFormat="0" applyBorder="0" applyAlignment="0" applyProtection="0"/>
    <xf numFmtId="0" fontId="28" fillId="49" borderId="0" applyNumberFormat="0" applyBorder="0" applyAlignment="0" applyProtection="0"/>
    <xf numFmtId="0" fontId="30"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123" fillId="0" borderId="38">
      <alignment horizontal="center"/>
    </xf>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92" fillId="31" borderId="1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24" fillId="34" borderId="4" applyNumberFormat="0" applyAlignment="0" applyProtection="0"/>
    <xf numFmtId="0" fontId="106" fillId="29" borderId="32" applyNumberFormat="0" applyAlignment="0" applyProtection="0"/>
    <xf numFmtId="0" fontId="124" fillId="34" borderId="4"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125" fillId="34" borderId="3" applyNumberFormat="0" applyAlignment="0" applyProtection="0"/>
    <xf numFmtId="0" fontId="43" fillId="29" borderId="12" applyNumberFormat="0" applyAlignment="0" applyProtection="0"/>
    <xf numFmtId="0" fontId="125" fillId="34" borderId="3"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43" fillId="34" borderId="12" applyNumberFormat="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198" fontId="48" fillId="0" borderId="6">
      <alignment horizontal="center" vertical="center"/>
    </xf>
    <xf numFmtId="0" fontId="48" fillId="0" borderId="6">
      <alignment horizontal="center" vertical="center"/>
    </xf>
    <xf numFmtId="0" fontId="21" fillId="0" borderId="39" applyNumberFormat="0" applyFill="0" applyBorder="0" applyProtection="0">
      <alignment horizontal="right" vertical="center"/>
    </xf>
    <xf numFmtId="0" fontId="21" fillId="0" borderId="39" applyNumberFormat="0" applyFill="0" applyBorder="0" applyProtection="0">
      <alignment horizontal="right" vertical="center"/>
    </xf>
    <xf numFmtId="14" fontId="127" fillId="0" borderId="40" applyBorder="0">
      <alignment horizontal="center" vertical="center"/>
    </xf>
    <xf numFmtId="14" fontId="16" fillId="0" borderId="0">
      <alignment vertical="center"/>
    </xf>
    <xf numFmtId="44" fontId="22" fillId="0" borderId="0" applyFont="0" applyFill="0" applyBorder="0" applyAlignment="0" applyProtection="0"/>
    <xf numFmtId="168" fontId="11" fillId="0" borderId="0" applyFont="0" applyFill="0" applyBorder="0" applyAlignment="0" applyProtection="0"/>
    <xf numFmtId="44" fontId="22" fillId="0" borderId="0" applyFont="0" applyFill="0" applyBorder="0" applyAlignment="0" applyProtection="0"/>
    <xf numFmtId="44" fontId="25"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68" fontId="11" fillId="0" borderId="0" applyFont="0" applyFill="0" applyBorder="0" applyAlignment="0" applyProtection="0"/>
    <xf numFmtId="0" fontId="11" fillId="0" borderId="0" applyFont="0" applyFill="0" applyBorder="0" applyAlignment="0" applyProtection="0"/>
    <xf numFmtId="168" fontId="1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2" fillId="0" borderId="0" applyFont="0" applyFill="0" applyBorder="0" applyAlignment="0" applyProtection="0"/>
    <xf numFmtId="9" fontId="128" fillId="0" borderId="6" applyBorder="0">
      <alignment horizontal="right" indent="1"/>
    </xf>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129" fillId="0" borderId="1" applyNumberFormat="0" applyFill="0" applyAlignment="0" applyProtection="0"/>
    <xf numFmtId="0" fontId="78" fillId="0" borderId="24" applyNumberFormat="0" applyFill="0" applyAlignment="0" applyProtection="0"/>
    <xf numFmtId="0" fontId="130" fillId="0" borderId="41" applyNumberFormat="0" applyFill="0" applyAlignment="0" applyProtection="0"/>
    <xf numFmtId="0" fontId="78" fillId="0" borderId="24" applyNumberFormat="0" applyFill="0" applyAlignment="0" applyProtection="0"/>
    <xf numFmtId="0" fontId="130" fillId="0" borderId="41"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131" fillId="0" borderId="41"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78" fillId="0" borderId="24"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132"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133" fillId="0" borderId="28" applyNumberFormat="0" applyFill="0" applyAlignment="0" applyProtection="0"/>
    <xf numFmtId="0" fontId="84" fillId="0" borderId="28" applyNumberFormat="0" applyFill="0" applyAlignment="0" applyProtection="0"/>
    <xf numFmtId="0" fontId="133" fillId="0" borderId="28" applyNumberFormat="0" applyFill="0" applyAlignment="0" applyProtection="0"/>
    <xf numFmtId="0" fontId="73" fillId="0" borderId="0" applyNumberFormat="0" applyFill="0" applyAlignment="0" applyProtection="0"/>
    <xf numFmtId="0" fontId="134" fillId="0" borderId="42"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135" fillId="0" borderId="42"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136" fillId="0" borderId="2" applyNumberFormat="0" applyFill="0" applyAlignment="0" applyProtection="0"/>
    <xf numFmtId="0" fontId="84" fillId="0" borderId="28" applyNumberFormat="0" applyFill="0" applyAlignment="0" applyProtection="0"/>
    <xf numFmtId="0" fontId="137" fillId="0" borderId="42"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28"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35"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48" fillId="0" borderId="6">
      <alignment horizontal="center" vertical="center"/>
    </xf>
    <xf numFmtId="0" fontId="138" fillId="66" borderId="43" applyBorder="0">
      <alignment horizontal="center" vertical="center"/>
    </xf>
    <xf numFmtId="176" fontId="128" fillId="67" borderId="40" applyBorder="0">
      <alignment horizontal="right" indent="1"/>
    </xf>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4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0" fontId="107" fillId="0" borderId="34" applyNumberFormat="0" applyFill="0" applyAlignment="0" applyProtection="0"/>
    <xf numFmtId="3" fontId="60" fillId="68" borderId="45" applyFill="0">
      <alignment vertical="center"/>
    </xf>
    <xf numFmtId="0" fontId="11" fillId="0" borderId="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0" fontId="46" fillId="53" borderId="14" applyNumberFormat="0" applyAlignment="0" applyProtection="0"/>
    <xf numFmtId="217" fontId="139" fillId="0" borderId="40" applyBorder="0">
      <alignment horizontal="right" indent="1"/>
    </xf>
    <xf numFmtId="218" fontId="105" fillId="0" borderId="40" applyBorder="0">
      <alignment horizontal="right" indent="1"/>
    </xf>
    <xf numFmtId="217" fontId="105" fillId="0" borderId="40">
      <alignment horizontal="right" indent="1"/>
    </xf>
    <xf numFmtId="3" fontId="140" fillId="0" borderId="39">
      <alignment horizontal="right" vertical="center" shrinkToFit="1"/>
      <protection locked="0"/>
    </xf>
    <xf numFmtId="219" fontId="105" fillId="0" borderId="40" applyFont="0" applyFill="0" applyBorder="0" applyAlignment="0">
      <alignment horizontal="right" indent="1"/>
    </xf>
    <xf numFmtId="219" fontId="105" fillId="0" borderId="40" applyBorder="0">
      <alignment horizontal="right" indent="1"/>
    </xf>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73" fillId="0" borderId="0" applyNumberFormat="0" applyFill="0" applyBorder="0" applyAlignment="0" applyProtection="0"/>
    <xf numFmtId="0" fontId="141"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42" fillId="0" borderId="0" applyNumberFormat="0" applyFill="0" applyBorder="0" applyAlignment="0" applyProtection="0"/>
    <xf numFmtId="0" fontId="118" fillId="0" borderId="0" applyNumberFormat="0" applyFill="0" applyBorder="0" applyAlignment="0" applyProtection="0"/>
    <xf numFmtId="0" fontId="143"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0" fontId="101" fillId="39" borderId="0" applyNumberFormat="0" applyBorder="0" applyAlignment="0" applyProtection="0"/>
    <xf numFmtId="198"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11" fillId="0" borderId="0"/>
    <xf numFmtId="198" fontId="11" fillId="0" borderId="0"/>
    <xf numFmtId="0" fontId="1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11" fillId="0" borderId="0"/>
    <xf numFmtId="198" fontId="11" fillId="0" borderId="0"/>
    <xf numFmtId="0" fontId="144" fillId="0" borderId="0"/>
    <xf numFmtId="0" fontId="22" fillId="0" borderId="0"/>
    <xf numFmtId="198" fontId="11" fillId="0" borderId="0"/>
    <xf numFmtId="198" fontId="11" fillId="0" borderId="0"/>
    <xf numFmtId="0" fontId="144" fillId="0" borderId="0"/>
    <xf numFmtId="198" fontId="11" fillId="0" borderId="0"/>
    <xf numFmtId="198" fontId="11" fillId="0" borderId="0"/>
    <xf numFmtId="198" fontId="11" fillId="0" borderId="0"/>
    <xf numFmtId="198" fontId="11" fillId="0" borderId="0"/>
    <xf numFmtId="198" fontId="22" fillId="0" borderId="0"/>
    <xf numFmtId="0" fontId="22" fillId="0" borderId="0"/>
    <xf numFmtId="220" fontId="22" fillId="0" borderId="0"/>
    <xf numFmtId="0" fontId="73" fillId="0" borderId="0"/>
    <xf numFmtId="0" fontId="22" fillId="0" borderId="0"/>
    <xf numFmtId="198" fontId="73" fillId="0" borderId="0"/>
    <xf numFmtId="0" fontId="22" fillId="0" borderId="0"/>
    <xf numFmtId="0" fontId="22" fillId="0" borderId="0"/>
    <xf numFmtId="0" fontId="144" fillId="0" borderId="0"/>
    <xf numFmtId="0" fontId="144" fillId="0" borderId="0"/>
    <xf numFmtId="0" fontId="10" fillId="0" borderId="0"/>
    <xf numFmtId="0" fontId="144" fillId="0" borderId="0"/>
    <xf numFmtId="0" fontId="11" fillId="0" borderId="0"/>
    <xf numFmtId="0" fontId="11"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0" fontId="22" fillId="0" borderId="0"/>
    <xf numFmtId="0" fontId="144" fillId="0" borderId="0"/>
    <xf numFmtId="0" fontId="144" fillId="0" borderId="0"/>
    <xf numFmtId="198" fontId="11" fillId="0" borderId="0"/>
    <xf numFmtId="0" fontId="26" fillId="0" borderId="0"/>
    <xf numFmtId="0" fontId="2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144" fillId="0" borderId="0"/>
    <xf numFmtId="198"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22" fillId="0" borderId="0"/>
    <xf numFmtId="0"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2" fillId="0" borderId="0"/>
    <xf numFmtId="0" fontId="27"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0" fontId="144" fillId="0" borderId="0"/>
    <xf numFmtId="198" fontId="11" fillId="0" borderId="0"/>
    <xf numFmtId="0" fontId="144" fillId="0" borderId="0"/>
    <xf numFmtId="0" fontId="144" fillId="0" borderId="0"/>
    <xf numFmtId="198" fontId="11" fillId="0" borderId="0"/>
    <xf numFmtId="0" fontId="73" fillId="0" borderId="0">
      <alignment horizontal="left"/>
    </xf>
    <xf numFmtId="0" fontId="73" fillId="0" borderId="0">
      <alignment horizontal="left"/>
    </xf>
    <xf numFmtId="0" fontId="73" fillId="0" borderId="0">
      <alignment horizontal="left"/>
    </xf>
    <xf numFmtId="0" fontId="73" fillId="0" borderId="0"/>
    <xf numFmtId="0" fontId="27" fillId="0" borderId="0"/>
    <xf numFmtId="0" fontId="73" fillId="0" borderId="0"/>
    <xf numFmtId="0" fontId="73" fillId="0" borderId="0">
      <alignment horizontal="left"/>
    </xf>
    <xf numFmtId="0" fontId="27" fillId="0" borderId="0"/>
    <xf numFmtId="0" fontId="27" fillId="0" borderId="0"/>
    <xf numFmtId="198" fontId="12" fillId="0" borderId="0">
      <alignment vertical="center"/>
    </xf>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27" fillId="0" borderId="0"/>
    <xf numFmtId="0" fontId="105" fillId="0" borderId="0"/>
    <xf numFmtId="0" fontId="27" fillId="0" borderId="0"/>
    <xf numFmtId="0" fontId="7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73" fillId="0" borderId="0">
      <alignment horizontal="left"/>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 fillId="0" borderId="0"/>
    <xf numFmtId="0" fontId="27" fillId="0" borderId="0"/>
    <xf numFmtId="0" fontId="27" fillId="0" borderId="0"/>
    <xf numFmtId="0" fontId="27" fillId="0" borderId="0"/>
    <xf numFmtId="0" fontId="105" fillId="0" borderId="0"/>
    <xf numFmtId="0" fontId="27" fillId="0" borderId="0"/>
    <xf numFmtId="0" fontId="27" fillId="0" borderId="0"/>
    <xf numFmtId="0" fontId="27" fillId="0" borderId="0"/>
    <xf numFmtId="0" fontId="27" fillId="0" borderId="0"/>
    <xf numFmtId="0" fontId="27" fillId="0" borderId="0"/>
    <xf numFmtId="0" fontId="27" fillId="0" borderId="0"/>
    <xf numFmtId="0" fontId="73" fillId="0" borderId="0">
      <alignment horizontal="left"/>
    </xf>
    <xf numFmtId="0" fontId="21" fillId="0" borderId="0"/>
    <xf numFmtId="0" fontId="11" fillId="0" borderId="0"/>
    <xf numFmtId="0" fontId="22" fillId="0" borderId="0"/>
    <xf numFmtId="0" fontId="1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3" fillId="0" borderId="0">
      <alignment horizontal="left"/>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5" fillId="0" borderId="0"/>
    <xf numFmtId="0" fontId="27" fillId="0" borderId="0"/>
    <xf numFmtId="0" fontId="27" fillId="0" borderId="0"/>
    <xf numFmtId="0" fontId="22" fillId="0" borderId="0"/>
    <xf numFmtId="0" fontId="22" fillId="0" borderId="0"/>
    <xf numFmtId="0" fontId="73" fillId="0" borderId="0"/>
    <xf numFmtId="0" fontId="27" fillId="0" borderId="0"/>
    <xf numFmtId="0" fontId="73" fillId="0" borderId="0">
      <alignment horizontal="left"/>
    </xf>
    <xf numFmtId="0" fontId="105" fillId="0" borderId="0"/>
    <xf numFmtId="0" fontId="22" fillId="0" borderId="0"/>
    <xf numFmtId="0" fontId="21"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2" fillId="0" borderId="0"/>
    <xf numFmtId="0" fontId="73"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3" fillId="0" borderId="0">
      <alignment horizontal="left"/>
    </xf>
    <xf numFmtId="0" fontId="27" fillId="0" borderId="0"/>
    <xf numFmtId="0" fontId="21"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73" fillId="0" borderId="0"/>
    <xf numFmtId="198" fontId="2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7" fillId="0" borderId="0"/>
    <xf numFmtId="0" fontId="25" fillId="0" borderId="0"/>
    <xf numFmtId="0" fontId="73" fillId="0" borderId="0"/>
    <xf numFmtId="0" fontId="22" fillId="0" borderId="0"/>
    <xf numFmtId="0" fontId="27" fillId="0" borderId="0"/>
    <xf numFmtId="0" fontId="21" fillId="0" borderId="0"/>
    <xf numFmtId="0" fontId="73" fillId="0" borderId="0">
      <alignment horizontal="left"/>
    </xf>
    <xf numFmtId="0" fontId="73" fillId="0" borderId="0"/>
    <xf numFmtId="198" fontId="22" fillId="0" borderId="0"/>
    <xf numFmtId="0" fontId="27" fillId="0" borderId="0"/>
    <xf numFmtId="220" fontId="73" fillId="0" borderId="0"/>
    <xf numFmtId="0" fontId="22" fillId="0" borderId="0"/>
    <xf numFmtId="0" fontId="73" fillId="0" borderId="0"/>
    <xf numFmtId="0" fontId="73" fillId="0" borderId="0"/>
    <xf numFmtId="0" fontId="21" fillId="0" borderId="0"/>
    <xf numFmtId="0" fontId="27" fillId="0" borderId="0"/>
    <xf numFmtId="0" fontId="105" fillId="0" borderId="0"/>
    <xf numFmtId="0" fontId="145" fillId="0" borderId="0"/>
    <xf numFmtId="0" fontId="21" fillId="0" borderId="0"/>
    <xf numFmtId="0" fontId="146" fillId="0" borderId="0"/>
    <xf numFmtId="0" fontId="21" fillId="0" borderId="0"/>
    <xf numFmtId="0" fontId="147" fillId="0" borderId="0"/>
    <xf numFmtId="0" fontId="21" fillId="0" borderId="0"/>
    <xf numFmtId="0" fontId="73" fillId="0" borderId="0"/>
    <xf numFmtId="0" fontId="21"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73" fillId="0" borderId="0">
      <alignment horizontal="left"/>
    </xf>
    <xf numFmtId="0" fontId="22" fillId="0" borderId="0"/>
    <xf numFmtId="0" fontId="11" fillId="0" borderId="0"/>
    <xf numFmtId="0" fontId="22" fillId="0" borderId="0"/>
    <xf numFmtId="0" fontId="11" fillId="0" borderId="0"/>
    <xf numFmtId="0" fontId="22" fillId="0" borderId="0"/>
    <xf numFmtId="0" fontId="27" fillId="0" borderId="0"/>
    <xf numFmtId="0" fontId="22" fillId="0" borderId="0"/>
    <xf numFmtId="0" fontId="22" fillId="0" borderId="0"/>
    <xf numFmtId="0" fontId="22" fillId="0" borderId="0"/>
    <xf numFmtId="0" fontId="22" fillId="0" borderId="0"/>
    <xf numFmtId="0" fontId="73" fillId="0" borderId="0"/>
    <xf numFmtId="0" fontId="22" fillId="0" borderId="0"/>
    <xf numFmtId="0" fontId="73" fillId="0" borderId="0"/>
    <xf numFmtId="0" fontId="22" fillId="0" borderId="0"/>
    <xf numFmtId="0" fontId="73" fillId="0" borderId="0"/>
    <xf numFmtId="0" fontId="22" fillId="0" borderId="0"/>
    <xf numFmtId="0" fontId="27" fillId="0" borderId="0"/>
    <xf numFmtId="0" fontId="22" fillId="0" borderId="0"/>
    <xf numFmtId="0" fontId="27" fillId="0" borderId="0"/>
    <xf numFmtId="0" fontId="22" fillId="0" borderId="0"/>
    <xf numFmtId="0" fontId="22" fillId="0" borderId="0"/>
    <xf numFmtId="0" fontId="73" fillId="0" borderId="0"/>
    <xf numFmtId="0" fontId="73" fillId="0" borderId="0"/>
    <xf numFmtId="0" fontId="73" fillId="0" borderId="0"/>
    <xf numFmtId="0" fontId="22" fillId="0" borderId="0"/>
    <xf numFmtId="0" fontId="25"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73" fillId="0" borderId="0"/>
    <xf numFmtId="0" fontId="25"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7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73" fillId="0" borderId="0"/>
    <xf numFmtId="0" fontId="73" fillId="0" borderId="0"/>
    <xf numFmtId="0" fontId="22" fillId="0" borderId="0"/>
    <xf numFmtId="0" fontId="22" fillId="0" borderId="0"/>
    <xf numFmtId="0" fontId="22" fillId="0" borderId="0"/>
    <xf numFmtId="0" fontId="22" fillId="0" borderId="0"/>
    <xf numFmtId="0" fontId="22" fillId="0" borderId="0"/>
    <xf numFmtId="0" fontId="73"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7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11" fillId="0" borderId="0"/>
    <xf numFmtId="0" fontId="25" fillId="0" borderId="0"/>
    <xf numFmtId="0" fontId="73" fillId="0" borderId="0"/>
    <xf numFmtId="0" fontId="105" fillId="0" borderId="0"/>
    <xf numFmtId="0" fontId="21" fillId="0" borderId="0"/>
    <xf numFmtId="0" fontId="27" fillId="0" borderId="0"/>
    <xf numFmtId="0" fontId="21" fillId="0" borderId="0"/>
    <xf numFmtId="0" fontId="105" fillId="0" borderId="0"/>
    <xf numFmtId="0" fontId="11" fillId="0" borderId="0"/>
    <xf numFmtId="0" fontId="10" fillId="0" borderId="0"/>
    <xf numFmtId="0" fontId="21" fillId="0" borderId="0"/>
    <xf numFmtId="0" fontId="11" fillId="0" borderId="0"/>
    <xf numFmtId="0" fontId="11" fillId="0" borderId="0"/>
    <xf numFmtId="0" fontId="27" fillId="0" borderId="0"/>
    <xf numFmtId="0" fontId="27" fillId="0" borderId="0"/>
    <xf numFmtId="0" fontId="27" fillId="0" borderId="0"/>
    <xf numFmtId="0" fontId="11" fillId="0" borderId="0"/>
    <xf numFmtId="0" fontId="73" fillId="0" borderId="0">
      <alignment horizontal="left"/>
    </xf>
    <xf numFmtId="0" fontId="21" fillId="0" borderId="0"/>
    <xf numFmtId="0" fontId="25" fillId="0" borderId="0"/>
    <xf numFmtId="0" fontId="10" fillId="0" borderId="0"/>
    <xf numFmtId="177" fontId="73" fillId="0" borderId="0"/>
    <xf numFmtId="0" fontId="25" fillId="0" borderId="0"/>
    <xf numFmtId="0" fontId="27" fillId="0" borderId="0"/>
    <xf numFmtId="0" fontId="21" fillId="0" borderId="0"/>
    <xf numFmtId="0" fontId="25" fillId="0" borderId="0"/>
    <xf numFmtId="0" fontId="105" fillId="0" borderId="0"/>
    <xf numFmtId="177" fontId="73" fillId="0" borderId="0"/>
    <xf numFmtId="0" fontId="25" fillId="0" borderId="0"/>
    <xf numFmtId="0" fontId="105" fillId="0" borderId="0"/>
    <xf numFmtId="0" fontId="27" fillId="0" borderId="0"/>
    <xf numFmtId="0" fontId="73" fillId="0" borderId="0"/>
    <xf numFmtId="0" fontId="25" fillId="0" borderId="0"/>
    <xf numFmtId="0" fontId="73" fillId="0" borderId="0"/>
    <xf numFmtId="0" fontId="22" fillId="0" borderId="0"/>
    <xf numFmtId="0" fontId="25" fillId="0" borderId="0"/>
    <xf numFmtId="0" fontId="105" fillId="0" borderId="0"/>
    <xf numFmtId="0" fontId="27" fillId="0" borderId="0"/>
    <xf numFmtId="0" fontId="25"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11"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11" fillId="0" borderId="0"/>
    <xf numFmtId="198" fontId="11"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25"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11" fillId="0" borderId="0"/>
    <xf numFmtId="198" fontId="25" fillId="0" borderId="0"/>
    <xf numFmtId="0" fontId="25" fillId="0" borderId="0"/>
    <xf numFmtId="198" fontId="25" fillId="0" borderId="0"/>
    <xf numFmtId="0" fontId="144" fillId="0" borderId="0"/>
    <xf numFmtId="198" fontId="25" fillId="0" borderId="0"/>
    <xf numFmtId="0" fontId="1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26" fillId="0" borderId="0"/>
    <xf numFmtId="0" fontId="26" fillId="0" borderId="0"/>
    <xf numFmtId="0" fontId="26" fillId="0" borderId="0"/>
    <xf numFmtId="0" fontId="144" fillId="0" borderId="0"/>
    <xf numFmtId="0" fontId="11" fillId="0" borderId="0"/>
    <xf numFmtId="0" fontId="11" fillId="0" borderId="0"/>
    <xf numFmtId="0" fontId="11" fillId="0" borderId="0"/>
    <xf numFmtId="0" fontId="11" fillId="0" borderId="0"/>
    <xf numFmtId="0" fontId="73" fillId="0" borderId="0"/>
    <xf numFmtId="198" fontId="25" fillId="0" borderId="0"/>
    <xf numFmtId="0" fontId="22" fillId="0" borderId="0"/>
    <xf numFmtId="198" fontId="25" fillId="0" borderId="0"/>
    <xf numFmtId="198" fontId="25" fillId="0" borderId="0"/>
    <xf numFmtId="198" fontId="25" fillId="0" borderId="0"/>
    <xf numFmtId="0" fontId="73" fillId="0" borderId="0">
      <alignment horizontal="left"/>
    </xf>
    <xf numFmtId="0" fontId="27" fillId="0" borderId="0"/>
    <xf numFmtId="0" fontId="27" fillId="0" borderId="0"/>
    <xf numFmtId="0" fontId="11" fillId="0" borderId="0"/>
    <xf numFmtId="0" fontId="144" fillId="0" borderId="0"/>
    <xf numFmtId="198" fontId="25" fillId="0" borderId="0"/>
    <xf numFmtId="0" fontId="22" fillId="0" borderId="0"/>
    <xf numFmtId="0" fontId="22" fillId="0" borderId="0"/>
    <xf numFmtId="0" fontId="21" fillId="0" borderId="0"/>
    <xf numFmtId="0" fontId="22" fillId="0" borderId="0"/>
    <xf numFmtId="198" fontId="25" fillId="0" borderId="0"/>
    <xf numFmtId="0" fontId="22" fillId="0" borderId="0"/>
    <xf numFmtId="198" fontId="25" fillId="0" borderId="0"/>
    <xf numFmtId="0" fontId="73" fillId="0" borderId="0"/>
    <xf numFmtId="0" fontId="145" fillId="0" borderId="0"/>
    <xf numFmtId="0" fontId="25" fillId="0" borderId="0"/>
    <xf numFmtId="0" fontId="105" fillId="0" borderId="0"/>
    <xf numFmtId="0" fontId="27" fillId="0" borderId="0"/>
    <xf numFmtId="0" fontId="25" fillId="0" borderId="0"/>
    <xf numFmtId="0" fontId="73" fillId="0" borderId="0">
      <alignment horizontal="left"/>
    </xf>
    <xf numFmtId="220" fontId="148" fillId="0" borderId="0"/>
    <xf numFmtId="0" fontId="25" fillId="0" borderId="0"/>
    <xf numFmtId="0" fontId="10"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11" fillId="0" borderId="0"/>
    <xf numFmtId="0" fontId="27" fillId="0" borderId="0"/>
    <xf numFmtId="0" fontId="25" fillId="0" borderId="0"/>
    <xf numFmtId="0" fontId="25"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5"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1" fillId="0" borderId="0"/>
    <xf numFmtId="0" fontId="22"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25" fillId="0" borderId="0"/>
    <xf numFmtId="0" fontId="22" fillId="0" borderId="0"/>
    <xf numFmtId="0" fontId="27" fillId="0" borderId="0"/>
    <xf numFmtId="0" fontId="25" fillId="0" borderId="0"/>
    <xf numFmtId="0" fontId="25"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148" fillId="0" borderId="0"/>
    <xf numFmtId="0" fontId="73" fillId="0" borderId="0"/>
    <xf numFmtId="0" fontId="148" fillId="0" borderId="0"/>
    <xf numFmtId="0" fontId="27" fillId="0" borderId="0"/>
    <xf numFmtId="0" fontId="27" fillId="0" borderId="0"/>
    <xf numFmtId="0" fontId="22" fillId="0" borderId="0"/>
    <xf numFmtId="0" fontId="73"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7" fillId="0" borderId="0"/>
    <xf numFmtId="0" fontId="27" fillId="0" borderId="0"/>
    <xf numFmtId="0" fontId="25" fillId="0" borderId="0"/>
    <xf numFmtId="0" fontId="21" fillId="0" borderId="0"/>
    <xf numFmtId="0" fontId="27" fillId="0" borderId="0"/>
    <xf numFmtId="0" fontId="25" fillId="0" borderId="0"/>
    <xf numFmtId="0" fontId="25" fillId="0" borderId="0"/>
    <xf numFmtId="0" fontId="27" fillId="0" borderId="0"/>
    <xf numFmtId="0" fontId="25" fillId="0" borderId="0"/>
    <xf numFmtId="0" fontId="73" fillId="0" borderId="0">
      <alignment horizontal="left"/>
    </xf>
    <xf numFmtId="0" fontId="27" fillId="0" borderId="0"/>
    <xf numFmtId="0" fontId="25" fillId="0" borderId="0"/>
    <xf numFmtId="0" fontId="25" fillId="0" borderId="0"/>
    <xf numFmtId="0" fontId="27" fillId="0" borderId="0"/>
    <xf numFmtId="0" fontId="25" fillId="0" borderId="0"/>
    <xf numFmtId="0" fontId="73" fillId="0" borderId="0">
      <alignment horizontal="left"/>
    </xf>
    <xf numFmtId="0" fontId="144" fillId="0" borderId="0"/>
    <xf numFmtId="0" fontId="27" fillId="0" borderId="0"/>
    <xf numFmtId="0" fontId="25" fillId="0" borderId="0"/>
    <xf numFmtId="0" fontId="144" fillId="0" borderId="0"/>
    <xf numFmtId="0" fontId="25" fillId="0" borderId="0"/>
    <xf numFmtId="0" fontId="144" fillId="0" borderId="0"/>
    <xf numFmtId="0" fontId="144" fillId="0" borderId="0"/>
    <xf numFmtId="0" fontId="144" fillId="0" borderId="0"/>
    <xf numFmtId="0" fontId="73" fillId="0" borderId="0">
      <alignment horizontal="left"/>
    </xf>
    <xf numFmtId="0" fontId="27" fillId="0" borderId="0"/>
    <xf numFmtId="0" fontId="25" fillId="0" borderId="0"/>
    <xf numFmtId="0" fontId="25" fillId="0" borderId="0"/>
    <xf numFmtId="0" fontId="25" fillId="0" borderId="0"/>
    <xf numFmtId="0" fontId="25" fillId="0" borderId="0"/>
    <xf numFmtId="0" fontId="25" fillId="0" borderId="0"/>
    <xf numFmtId="19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198" fontId="22" fillId="0" borderId="0"/>
    <xf numFmtId="0" fontId="22" fillId="0" borderId="0"/>
    <xf numFmtId="0" fontId="22" fillId="0" borderId="0"/>
    <xf numFmtId="0" fontId="22" fillId="0" borderId="0"/>
    <xf numFmtId="0" fontId="22" fillId="0" borderId="0"/>
    <xf numFmtId="0" fontId="7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7" fillId="0" borderId="0"/>
    <xf numFmtId="0" fontId="25" fillId="0" borderId="0"/>
    <xf numFmtId="0" fontId="25" fillId="0" borderId="0"/>
    <xf numFmtId="0" fontId="25" fillId="0" borderId="0"/>
    <xf numFmtId="0" fontId="25" fillId="0" borderId="0"/>
    <xf numFmtId="0" fontId="25" fillId="0" borderId="0"/>
    <xf numFmtId="0" fontId="73" fillId="0" borderId="0">
      <alignment horizontal="left"/>
    </xf>
    <xf numFmtId="0" fontId="27" fillId="0" borderId="0"/>
    <xf numFmtId="0" fontId="25" fillId="0" borderId="0"/>
    <xf numFmtId="0" fontId="25" fillId="0" borderId="0"/>
    <xf numFmtId="0" fontId="25" fillId="0" borderId="0"/>
    <xf numFmtId="0" fontId="25" fillId="0" borderId="0"/>
    <xf numFmtId="0" fontId="25" fillId="0" borderId="0"/>
    <xf numFmtId="0" fontId="73" fillId="0" borderId="0">
      <alignment horizontal="left"/>
    </xf>
    <xf numFmtId="0" fontId="27" fillId="0" borderId="0"/>
    <xf numFmtId="0" fontId="25" fillId="0" borderId="0"/>
    <xf numFmtId="0" fontId="25" fillId="0" borderId="0"/>
    <xf numFmtId="0" fontId="25" fillId="0" borderId="0"/>
    <xf numFmtId="0" fontId="25" fillId="0" borderId="0"/>
    <xf numFmtId="0" fontId="25"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44" fillId="0" borderId="0"/>
    <xf numFmtId="0" fontId="10" fillId="0" borderId="0"/>
    <xf numFmtId="0" fontId="10" fillId="0" borderId="0"/>
    <xf numFmtId="0" fontId="10" fillId="0" borderId="0"/>
    <xf numFmtId="0" fontId="10" fillId="0" borderId="0"/>
    <xf numFmtId="0" fontId="25" fillId="0" borderId="0"/>
    <xf numFmtId="0" fontId="144" fillId="0" borderId="0"/>
    <xf numFmtId="0" fontId="25" fillId="0" borderId="0"/>
    <xf numFmtId="0" fontId="10" fillId="0" borderId="0"/>
    <xf numFmtId="0" fontId="10" fillId="0" borderId="0"/>
    <xf numFmtId="0" fontId="10" fillId="0" borderId="0"/>
    <xf numFmtId="0" fontId="10" fillId="0" borderId="0"/>
    <xf numFmtId="0" fontId="25" fillId="0" borderId="0"/>
    <xf numFmtId="0" fontId="10" fillId="0" borderId="0"/>
    <xf numFmtId="0" fontId="10" fillId="0" borderId="0"/>
    <xf numFmtId="0" fontId="10" fillId="0" borderId="0"/>
    <xf numFmtId="0" fontId="10" fillId="0" borderId="0"/>
    <xf numFmtId="0" fontId="25" fillId="0" borderId="0"/>
    <xf numFmtId="0" fontId="25"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0" fillId="0" borderId="0"/>
    <xf numFmtId="0" fontId="10" fillId="0" borderId="0"/>
    <xf numFmtId="0" fontId="144" fillId="0" borderId="0"/>
    <xf numFmtId="0" fontId="10" fillId="0" borderId="0"/>
    <xf numFmtId="0" fontId="10" fillId="0" borderId="0"/>
    <xf numFmtId="0" fontId="27" fillId="0" borderId="0"/>
    <xf numFmtId="0" fontId="144" fillId="0" borderId="0"/>
    <xf numFmtId="0" fontId="22" fillId="0" borderId="0"/>
    <xf numFmtId="0" fontId="147" fillId="0" borderId="0"/>
    <xf numFmtId="0" fontId="22" fillId="0" borderId="0"/>
    <xf numFmtId="0" fontId="10" fillId="0" borderId="0"/>
    <xf numFmtId="0" fontId="10" fillId="0" borderId="0"/>
    <xf numFmtId="0" fontId="10" fillId="0" borderId="0"/>
    <xf numFmtId="0" fontId="10" fillId="0" borderId="0"/>
    <xf numFmtId="0" fontId="149" fillId="0" borderId="0"/>
    <xf numFmtId="0" fontId="27" fillId="0" borderId="0"/>
    <xf numFmtId="0" fontId="22" fillId="0" borderId="0"/>
    <xf numFmtId="0" fontId="27" fillId="0" borderId="0"/>
    <xf numFmtId="0" fontId="10" fillId="0" borderId="0"/>
    <xf numFmtId="0" fontId="10" fillId="0" borderId="0"/>
    <xf numFmtId="0" fontId="27" fillId="0" borderId="0"/>
    <xf numFmtId="0" fontId="27" fillId="0" borderId="0"/>
    <xf numFmtId="0" fontId="144" fillId="0" borderId="0"/>
    <xf numFmtId="0" fontId="10" fillId="0" borderId="0"/>
    <xf numFmtId="0" fontId="27" fillId="0" borderId="0"/>
    <xf numFmtId="0" fontId="144" fillId="0" borderId="0"/>
    <xf numFmtId="0" fontId="27" fillId="0" borderId="0"/>
    <xf numFmtId="0" fontId="27" fillId="0" borderId="0"/>
    <xf numFmtId="0" fontId="144" fillId="0" borderId="0"/>
    <xf numFmtId="0" fontId="27" fillId="0" borderId="0"/>
    <xf numFmtId="0" fontId="144" fillId="0" borderId="0"/>
    <xf numFmtId="0" fontId="10" fillId="0" borderId="0"/>
    <xf numFmtId="0" fontId="10" fillId="0" borderId="0"/>
    <xf numFmtId="0" fontId="10" fillId="0" borderId="0"/>
    <xf numFmtId="0" fontId="10" fillId="0" borderId="0"/>
    <xf numFmtId="0" fontId="144"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144" fillId="0" borderId="0"/>
    <xf numFmtId="0" fontId="27" fillId="0" borderId="0"/>
    <xf numFmtId="0" fontId="144" fillId="0" borderId="0"/>
    <xf numFmtId="0" fontId="144"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0" fillId="0" borderId="0"/>
    <xf numFmtId="0" fontId="144" fillId="0" borderId="0"/>
    <xf numFmtId="0" fontId="144" fillId="0" borderId="0"/>
    <xf numFmtId="0" fontId="10" fillId="0" borderId="0"/>
    <xf numFmtId="0" fontId="144" fillId="0" borderId="0"/>
    <xf numFmtId="0" fontId="144" fillId="0" borderId="0"/>
    <xf numFmtId="0" fontId="10" fillId="0" borderId="0"/>
    <xf numFmtId="0" fontId="144" fillId="0" borderId="0"/>
    <xf numFmtId="0" fontId="16" fillId="0" borderId="46" applyNumberFormat="0">
      <alignment vertical="center" wrapText="1"/>
    </xf>
    <xf numFmtId="221" fontId="73" fillId="0" borderId="0">
      <alignment vertical="center"/>
    </xf>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150" fillId="68" borderId="47" applyFill="0">
      <alignment horizontal="center" vertical="center" wrapText="1"/>
    </xf>
    <xf numFmtId="3" fontId="150" fillId="68" borderId="48" applyFill="0">
      <alignment wrapText="1"/>
    </xf>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0" fontId="25" fillId="33" borderId="13" applyNumberFormat="0" applyFont="0" applyAlignment="0" applyProtection="0"/>
    <xf numFmtId="0" fontId="25" fillId="33" borderId="13" applyNumberFormat="0" applyFont="0" applyAlignment="0" applyProtection="0"/>
    <xf numFmtId="0" fontId="22" fillId="33" borderId="13" applyNumberFormat="0" applyFont="0" applyAlignment="0" applyProtection="0"/>
    <xf numFmtId="0" fontId="25" fillId="33" borderId="13" applyNumberFormat="0" applyFont="0" applyAlignment="0" applyProtection="0"/>
    <xf numFmtId="0" fontId="25"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0" fontId="22" fillId="33" borderId="13" applyNumberFormat="0" applyFont="0" applyAlignment="0" applyProtection="0"/>
    <xf numFmtId="9" fontId="27"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7" fillId="0" borderId="0" applyFont="0" applyFill="0" applyBorder="0" applyAlignment="0" applyProtection="0"/>
    <xf numFmtId="9" fontId="144"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149"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51" fillId="0" borderId="0" applyFont="0" applyFill="0" applyBorder="0" applyAlignment="0" applyProtection="0"/>
    <xf numFmtId="9" fontId="15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105" fillId="0" borderId="0" applyFont="0" applyFill="0" applyBorder="0" applyAlignment="0" applyProtection="0"/>
    <xf numFmtId="9" fontId="25" fillId="0" borderId="0" applyFont="0" applyFill="0" applyBorder="0" applyAlignment="0" applyProtection="0"/>
    <xf numFmtId="9" fontId="73" fillId="0" borderId="0" applyFont="0" applyFill="0" applyBorder="0" applyAlignment="0" applyProtection="0"/>
    <xf numFmtId="0" fontId="73" fillId="0" borderId="0"/>
    <xf numFmtId="9" fontId="27"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73" fillId="0" borderId="0"/>
    <xf numFmtId="9" fontId="2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73" fillId="0" borderId="0" applyFont="0" applyFill="0" applyBorder="0" applyAlignment="0" applyProtection="0"/>
    <xf numFmtId="9" fontId="27" fillId="0" borderId="0" applyFont="0" applyFill="0" applyBorder="0" applyAlignment="0" applyProtection="0"/>
    <xf numFmtId="0" fontId="73" fillId="0" borderId="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12" fillId="0" borderId="0" applyFont="0" applyFill="0" applyBorder="0" applyAlignment="0" applyProtection="0">
      <alignment vertical="center"/>
    </xf>
    <xf numFmtId="9" fontId="21" fillId="0" borderId="0" applyFont="0" applyFill="0" applyBorder="0" applyAlignment="0" applyProtection="0"/>
    <xf numFmtId="9" fontId="11" fillId="0" borderId="0" applyFont="0" applyFill="0" applyBorder="0" applyAlignment="0" applyProtection="0"/>
    <xf numFmtId="9" fontId="73" fillId="0" borderId="0" applyFont="0" applyFill="0" applyBorder="0" applyAlignment="0" applyProtection="0"/>
    <xf numFmtId="9" fontId="22" fillId="0" borderId="0" applyFont="0" applyFill="0" applyBorder="0" applyAlignment="0" applyProtection="0"/>
    <xf numFmtId="9" fontId="11" fillId="0" borderId="0" applyFont="0" applyFill="0" applyBorder="0" applyAlignment="0" applyProtection="0"/>
    <xf numFmtId="9" fontId="22"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73"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7"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44"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1" fillId="0" borderId="0" applyFont="0" applyFill="0" applyBorder="0" applyAlignment="0" applyProtection="0"/>
    <xf numFmtId="9" fontId="22"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44" fillId="0" borderId="0" applyFont="0" applyFill="0" applyBorder="0" applyAlignment="0" applyProtection="0"/>
    <xf numFmtId="0" fontId="73" fillId="0" borderId="0"/>
    <xf numFmtId="9" fontId="22" fillId="0" borderId="0" applyFont="0" applyFill="0" applyBorder="0" applyAlignment="0" applyProtection="0"/>
    <xf numFmtId="0" fontId="73" fillId="0" borderId="0"/>
    <xf numFmtId="9" fontId="22"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73"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 fontId="153" fillId="0" borderId="39">
      <alignment vertical="center" shrinkToFit="1"/>
      <protection locked="0"/>
    </xf>
    <xf numFmtId="222" fontId="139" fillId="0" borderId="49" applyBorder="0"/>
    <xf numFmtId="222" fontId="105" fillId="0" borderId="49" applyBorder="0"/>
    <xf numFmtId="222" fontId="105" fillId="0" borderId="49" applyBorder="0">
      <alignment vertical="center"/>
    </xf>
    <xf numFmtId="3" fontId="153" fillId="0" borderId="39" applyFill="0" applyBorder="0" applyProtection="0">
      <alignment horizontal="right" vertical="center" indent="1" shrinkToFit="1"/>
      <protection locked="0"/>
    </xf>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97" fillId="0" borderId="30" applyNumberFormat="0" applyFill="0" applyAlignment="0" applyProtection="0"/>
    <xf numFmtId="0" fontId="150" fillId="68" borderId="45" applyNumberFormat="0" applyFill="0">
      <alignment horizontal="center" vertical="center" wrapText="1"/>
    </xf>
    <xf numFmtId="172" fontId="105" fillId="20" borderId="40" applyBorder="0">
      <alignment horizontal="right" indent="1"/>
    </xf>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54" fillId="0" borderId="0"/>
    <xf numFmtId="0" fontId="154" fillId="0" borderId="0"/>
    <xf numFmtId="0" fontId="154" fillId="0" borderId="0"/>
    <xf numFmtId="0" fontId="154" fillId="0" borderId="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55" fillId="0" borderId="0" applyNumberFormat="0" applyFill="0" applyBorder="0" applyAlignment="0" applyProtection="0"/>
    <xf numFmtId="0" fontId="98" fillId="0" borderId="0" applyNumberFormat="0" applyFill="0" applyBorder="0" applyAlignment="0" applyProtection="0"/>
    <xf numFmtId="0" fontId="155"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223" fontId="156" fillId="0" borderId="0" applyFont="0" applyFill="0" applyBorder="0" applyAlignment="0" applyProtection="0"/>
    <xf numFmtId="3" fontId="157" fillId="0" borderId="39" applyFont="0" applyBorder="0">
      <alignment horizontal="right"/>
      <protection locked="0"/>
    </xf>
    <xf numFmtId="224" fontId="156"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169" fontId="26" fillId="0" borderId="0" applyFont="0" applyFill="0" applyBorder="0" applyAlignment="0" applyProtection="0"/>
    <xf numFmtId="169" fontId="10" fillId="0" borderId="0" applyFont="0" applyFill="0" applyBorder="0" applyAlignment="0" applyProtection="0"/>
    <xf numFmtId="169" fontId="26" fillId="0" borderId="0" applyFont="0" applyFill="0" applyBorder="0" applyAlignment="0" applyProtection="0"/>
    <xf numFmtId="169" fontId="10" fillId="0" borderId="0" applyFont="0" applyFill="0" applyBorder="0" applyAlignment="0" applyProtection="0"/>
    <xf numFmtId="169" fontId="26" fillId="0" borderId="0" applyFont="0" applyFill="0" applyBorder="0" applyAlignment="0" applyProtection="0"/>
    <xf numFmtId="43" fontId="144" fillId="0" borderId="0" applyFont="0" applyFill="0" applyBorder="0" applyAlignment="0" applyProtection="0"/>
    <xf numFmtId="169" fontId="149" fillId="0" borderId="0" applyFont="0" applyFill="0" applyBorder="0" applyAlignment="0" applyProtection="0"/>
    <xf numFmtId="43" fontId="27" fillId="0" borderId="0" applyFont="0" applyFill="0" applyBorder="0" applyAlignment="0" applyProtection="0"/>
    <xf numFmtId="169" fontId="2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188" fontId="22" fillId="0" borderId="0" applyFont="0" applyFill="0" applyBorder="0" applyAlignment="0" applyProtection="0"/>
    <xf numFmtId="43" fontId="22" fillId="0" borderId="0" applyFont="0" applyFill="0" applyBorder="0" applyAlignment="0" applyProtection="0"/>
    <xf numFmtId="0" fontId="73" fillId="0" borderId="0"/>
    <xf numFmtId="43" fontId="21" fillId="0" borderId="0" applyFont="0" applyFill="0" applyBorder="0" applyAlignment="0" applyProtection="0"/>
    <xf numFmtId="169"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9"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0" fontId="73" fillId="0" borderId="0"/>
    <xf numFmtId="43" fontId="25" fillId="0" borderId="0" applyFont="0" applyFill="0" applyBorder="0" applyAlignment="0" applyProtection="0"/>
    <xf numFmtId="43" fontId="27"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0" fontId="73" fillId="0" borderId="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169" fontId="11" fillId="0" borderId="0" applyFont="0" applyFill="0" applyBorder="0" applyAlignment="0" applyProtection="0"/>
    <xf numFmtId="169" fontId="12" fillId="0" borderId="0" applyFont="0" applyFill="0" applyBorder="0" applyAlignment="0" applyProtection="0">
      <alignment vertical="center"/>
    </xf>
    <xf numFmtId="43" fontId="21" fillId="0" borderId="0" applyFont="0" applyFill="0" applyBorder="0" applyAlignment="0" applyProtection="0"/>
    <xf numFmtId="43" fontId="27" fillId="0" borderId="0" applyFont="0" applyFill="0" applyBorder="0" applyAlignment="0" applyProtection="0"/>
    <xf numFmtId="169" fontId="11" fillId="0" borderId="0" applyFont="0" applyFill="0" applyBorder="0" applyAlignment="0" applyProtection="0"/>
    <xf numFmtId="43" fontId="25" fillId="0" borderId="0" applyFont="0" applyFill="0" applyBorder="0" applyAlignment="0" applyProtection="0"/>
    <xf numFmtId="0" fontId="73" fillId="0" borderId="0"/>
    <xf numFmtId="43" fontId="27" fillId="0" borderId="0" applyFont="0" applyFill="0" applyBorder="0" applyAlignment="0" applyProtection="0"/>
    <xf numFmtId="169" fontId="11" fillId="0" borderId="0" applyFont="0" applyFill="0" applyBorder="0" applyAlignment="0" applyProtection="0"/>
    <xf numFmtId="43" fontId="144" fillId="0" borderId="0" applyFont="0" applyFill="0" applyBorder="0" applyAlignment="0" applyProtection="0"/>
    <xf numFmtId="0" fontId="73" fillId="0" borderId="0"/>
    <xf numFmtId="43" fontId="27" fillId="0" borderId="0" applyFont="0" applyFill="0" applyBorder="0" applyAlignment="0" applyProtection="0"/>
    <xf numFmtId="43" fontId="144" fillId="0" borderId="0" applyFont="0" applyFill="0" applyBorder="0" applyAlignment="0" applyProtection="0"/>
    <xf numFmtId="169" fontId="1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169" fontId="1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70" fillId="26" borderId="0" applyNumberFormat="0" applyBorder="0" applyAlignment="0" applyProtection="0"/>
    <xf numFmtId="0" fontId="17" fillId="0" borderId="0">
      <protection locked="0"/>
    </xf>
    <xf numFmtId="0" fontId="18" fillId="0" borderId="0">
      <protection locked="0"/>
    </xf>
    <xf numFmtId="0" fontId="18"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8" fillId="0" borderId="0">
      <protection locked="0"/>
    </xf>
    <xf numFmtId="0" fontId="17" fillId="0" borderId="0">
      <protection locked="0"/>
    </xf>
    <xf numFmtId="0" fontId="22" fillId="0" borderId="0"/>
    <xf numFmtId="43" fontId="10" fillId="0" borderId="0" applyFont="0" applyFill="0" applyBorder="0" applyAlignment="0" applyProtection="0"/>
    <xf numFmtId="9" fontId="10" fillId="0" borderId="0" applyFont="0" applyFill="0" applyBorder="0" applyAlignment="0" applyProtection="0"/>
    <xf numFmtId="0" fontId="158" fillId="0" borderId="0"/>
    <xf numFmtId="0" fontId="159" fillId="0" borderId="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22" fillId="0" borderId="0"/>
    <xf numFmtId="169" fontId="10" fillId="0" borderId="0" applyFont="0" applyFill="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8" fillId="40" borderId="0" applyNumberFormat="0" applyBorder="0" applyAlignment="0" applyProtection="0"/>
    <xf numFmtId="0" fontId="28" fillId="25"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23" borderId="0" applyNumberFormat="0" applyBorder="0" applyAlignment="0" applyProtection="0"/>
    <xf numFmtId="0" fontId="28" fillId="44"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1" borderId="0" applyNumberFormat="0" applyBorder="0" applyAlignment="0" applyProtection="0"/>
    <xf numFmtId="0" fontId="28" fillId="43" borderId="0" applyNumberFormat="0" applyBorder="0" applyAlignment="0" applyProtection="0"/>
    <xf numFmtId="0" fontId="28" fillId="49" borderId="0" applyNumberFormat="0" applyBorder="0" applyAlignment="0" applyProtection="0"/>
    <xf numFmtId="0" fontId="36" fillId="24" borderId="0" applyNumberFormat="0" applyBorder="0" applyAlignment="0" applyProtection="0"/>
    <xf numFmtId="230" fontId="42" fillId="0" borderId="0" applyFill="0" applyBorder="0" applyAlignment="0"/>
    <xf numFmtId="0" fontId="43" fillId="34" borderId="12" applyNumberFormat="0" applyAlignment="0" applyProtection="0"/>
    <xf numFmtId="0" fontId="46" fillId="53" borderId="14" applyNumberFormat="0" applyAlignment="0" applyProtection="0"/>
    <xf numFmtId="37" fontId="55" fillId="0" borderId="52" applyFont="0" applyFill="0" applyBorder="0"/>
    <xf numFmtId="37" fontId="56" fillId="0" borderId="52" applyFont="0" applyFill="0" applyBorder="0">
      <protection locked="0"/>
    </xf>
    <xf numFmtId="38" fontId="62" fillId="0" borderId="53">
      <alignment vertical="center"/>
    </xf>
    <xf numFmtId="230" fontId="42" fillId="0" borderId="0" applyFill="0" applyBorder="0" applyAlignment="0"/>
    <xf numFmtId="0" fontId="65" fillId="0" borderId="0" applyNumberFormat="0" applyFill="0" applyBorder="0" applyAlignment="0" applyProtection="0"/>
    <xf numFmtId="0" fontId="70" fillId="26" borderId="0" applyNumberFormat="0" applyBorder="0" applyAlignment="0" applyProtection="0"/>
    <xf numFmtId="0" fontId="75" fillId="0" borderId="54">
      <alignment horizontal="left" vertical="center"/>
    </xf>
    <xf numFmtId="14" fontId="77" fillId="56" borderId="55">
      <alignment horizontal="center" vertical="center" wrapText="1"/>
    </xf>
    <xf numFmtId="0" fontId="78" fillId="0" borderId="24" applyNumberFormat="0" applyFill="0" applyAlignment="0" applyProtection="0"/>
    <xf numFmtId="0" fontId="81" fillId="0" borderId="26" applyNumberFormat="0" applyFill="0" applyAlignment="0" applyProtection="0"/>
    <xf numFmtId="0" fontId="84" fillId="0" borderId="28" applyNumberFormat="0" applyFill="0" applyAlignment="0" applyProtection="0"/>
    <xf numFmtId="0" fontId="84" fillId="0" borderId="0" applyNumberFormat="0" applyFill="0" applyBorder="0" applyAlignment="0" applyProtection="0"/>
    <xf numFmtId="0" fontId="87" fillId="0" borderId="55">
      <alignment horizontal="center"/>
    </xf>
    <xf numFmtId="0" fontId="92" fillId="31" borderId="12" applyNumberFormat="0" applyAlignment="0" applyProtection="0"/>
    <xf numFmtId="230" fontId="42" fillId="0" borderId="0" applyFill="0" applyBorder="0" applyAlignment="0"/>
    <xf numFmtId="0" fontId="97" fillId="0" borderId="30" applyNumberFormat="0" applyFill="0" applyAlignment="0" applyProtection="0"/>
    <xf numFmtId="0" fontId="101" fillId="39" borderId="0" applyNumberFormat="0" applyBorder="0" applyAlignment="0" applyProtection="0"/>
    <xf numFmtId="0" fontId="22" fillId="33" borderId="13" applyNumberFormat="0" applyFont="0" applyAlignment="0" applyProtection="0"/>
    <xf numFmtId="0" fontId="106" fillId="34" borderId="32" applyNumberFormat="0" applyAlignment="0" applyProtection="0"/>
    <xf numFmtId="230" fontId="42" fillId="0" borderId="0" applyFill="0" applyBorder="0" applyAlignment="0"/>
    <xf numFmtId="0" fontId="110" fillId="1" borderId="54" applyNumberFormat="0" applyFont="0" applyAlignment="0">
      <alignment horizontal="center"/>
    </xf>
    <xf numFmtId="231" fontId="42" fillId="0" borderId="0" applyFill="0" applyBorder="0" applyAlignment="0"/>
    <xf numFmtId="232" fontId="42" fillId="0" borderId="0" applyFill="0" applyBorder="0" applyAlignment="0"/>
    <xf numFmtId="0" fontId="118" fillId="0" borderId="0" applyNumberFormat="0" applyFill="0" applyBorder="0" applyAlignment="0" applyProtection="0"/>
    <xf numFmtId="0" fontId="107" fillId="0" borderId="34" applyNumberFormat="0" applyFill="0" applyAlignment="0" applyProtection="0"/>
    <xf numFmtId="0" fontId="98" fillId="0" borderId="0" applyNumberFormat="0" applyFill="0" applyBorder="0" applyAlignment="0" applyProtection="0"/>
    <xf numFmtId="168" fontId="22"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1" fillId="0" borderId="0" applyFont="0" applyFill="0" applyBorder="0" applyAlignment="0" applyProtection="0"/>
    <xf numFmtId="0" fontId="75" fillId="0" borderId="54">
      <alignment horizontal="left" vertical="center"/>
    </xf>
    <xf numFmtId="169" fontId="10" fillId="0" borderId="0" applyFont="0" applyFill="0" applyBorder="0" applyAlignment="0" applyProtection="0"/>
    <xf numFmtId="0" fontId="76" fillId="0" borderId="54">
      <alignment horizontal="left" vertical="center"/>
    </xf>
    <xf numFmtId="198" fontId="48" fillId="0" borderId="56">
      <alignment horizontal="center" vertical="center"/>
    </xf>
    <xf numFmtId="0" fontId="48" fillId="0" borderId="56">
      <alignment horizontal="center" vertical="center"/>
    </xf>
    <xf numFmtId="168" fontId="22" fillId="0" borderId="0" applyFont="0" applyFill="0" applyBorder="0" applyAlignment="0" applyProtection="0"/>
    <xf numFmtId="168" fontId="25"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2" fillId="0" borderId="0" applyFont="0" applyFill="0" applyBorder="0" applyAlignment="0" applyProtection="0"/>
    <xf numFmtId="9" fontId="128" fillId="0" borderId="56" applyBorder="0">
      <alignment horizontal="right" indent="1"/>
    </xf>
    <xf numFmtId="0" fontId="48" fillId="0" borderId="56">
      <alignment horizontal="center" vertical="center"/>
    </xf>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1"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1"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73" fillId="0" borderId="0" applyFont="0" applyFill="0" applyBorder="0" applyAlignment="0" applyProtection="0"/>
    <xf numFmtId="169" fontId="73" fillId="0" borderId="0" applyFont="0" applyFill="0" applyBorder="0" applyAlignment="0" applyProtection="0"/>
    <xf numFmtId="169" fontId="105" fillId="0" borderId="0" applyFont="0" applyFill="0" applyBorder="0" applyAlignment="0" applyProtection="0"/>
    <xf numFmtId="169" fontId="73" fillId="0" borderId="0" applyFont="0" applyFill="0" applyBorder="0" applyAlignment="0" applyProtection="0"/>
    <xf numFmtId="169" fontId="73" fillId="0" borderId="0" applyFont="0" applyFill="0" applyBorder="0" applyAlignment="0" applyProtection="0"/>
    <xf numFmtId="169" fontId="21"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73"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13" fillId="0" borderId="0">
      <protection locked="0"/>
    </xf>
    <xf numFmtId="0" fontId="29" fillId="40" borderId="0" applyNumberFormat="0" applyBorder="0" applyAlignment="0" applyProtection="0"/>
    <xf numFmtId="0" fontId="29" fillId="25"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23" borderId="0" applyNumberFormat="0" applyBorder="0" applyAlignment="0" applyProtection="0"/>
    <xf numFmtId="0" fontId="29" fillId="44"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9" borderId="0" applyNumberFormat="0" applyBorder="0" applyAlignment="0" applyProtection="0"/>
    <xf numFmtId="0" fontId="37" fillId="24" borderId="0" applyNumberFormat="0" applyBorder="0" applyAlignment="0" applyProtection="0"/>
    <xf numFmtId="0" fontId="181" fillId="34" borderId="12" applyNumberFormat="0" applyAlignment="0" applyProtection="0"/>
    <xf numFmtId="0" fontId="47" fillId="53" borderId="14" applyNumberFormat="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0" fontId="67" fillId="0" borderId="0" applyNumberFormat="0" applyFill="0" applyBorder="0" applyAlignment="0" applyProtection="0"/>
    <xf numFmtId="0" fontId="72" fillId="26" borderId="0" applyNumberFormat="0" applyBorder="0" applyAlignment="0" applyProtection="0"/>
    <xf numFmtId="0" fontId="182" fillId="0" borderId="24" applyNumberFormat="0" applyFill="0" applyAlignment="0" applyProtection="0"/>
    <xf numFmtId="0" fontId="183" fillId="0" borderId="26" applyNumberFormat="0" applyFill="0" applyAlignment="0" applyProtection="0"/>
    <xf numFmtId="0" fontId="86" fillId="0" borderId="28" applyNumberFormat="0" applyFill="0" applyAlignment="0" applyProtection="0"/>
    <xf numFmtId="0" fontId="86" fillId="0" borderId="0" applyNumberFormat="0" applyFill="0" applyBorder="0" applyAlignment="0" applyProtection="0"/>
    <xf numFmtId="14" fontId="77" fillId="56" borderId="55">
      <alignment horizontal="center" vertical="center" wrapText="1"/>
    </xf>
    <xf numFmtId="0" fontId="180" fillId="31" borderId="12" applyNumberFormat="0" applyAlignment="0" applyProtection="0"/>
    <xf numFmtId="0" fontId="99" fillId="0" borderId="30" applyNumberFormat="0" applyFill="0" applyAlignment="0" applyProtection="0"/>
    <xf numFmtId="0" fontId="103" fillId="39" borderId="0" applyNumberFormat="0" applyBorder="0" applyAlignment="0" applyProtection="0"/>
    <xf numFmtId="0" fontId="11" fillId="33" borderId="13" applyNumberFormat="0" applyFont="0" applyAlignment="0" applyProtection="0"/>
    <xf numFmtId="0" fontId="184" fillId="34" borderId="32" applyNumberFormat="0" applyAlignment="0" applyProtection="0"/>
    <xf numFmtId="0" fontId="119" fillId="0" borderId="0" applyNumberFormat="0" applyFill="0" applyBorder="0" applyAlignment="0" applyProtection="0"/>
    <xf numFmtId="0" fontId="185" fillId="0" borderId="34" applyNumberFormat="0" applyFill="0" applyAlignment="0" applyProtection="0"/>
    <xf numFmtId="0" fontId="121" fillId="0" borderId="0" applyNumberFormat="0" applyFill="0" applyBorder="0" applyAlignment="0" applyProtection="0"/>
    <xf numFmtId="3" fontId="60" fillId="68" borderId="57" applyFill="0">
      <alignment vertical="center"/>
    </xf>
    <xf numFmtId="0" fontId="150" fillId="68" borderId="58" applyFill="0">
      <alignment horizontal="center" vertical="center" wrapText="1"/>
    </xf>
    <xf numFmtId="3" fontId="150" fillId="68" borderId="59" applyFill="0">
      <alignment wrapText="1"/>
    </xf>
    <xf numFmtId="0" fontId="150" fillId="68" borderId="57" applyNumberFormat="0" applyFill="0">
      <alignment horizontal="center" vertical="center" wrapText="1"/>
    </xf>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7"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7" fillId="0" borderId="0" applyFont="0" applyFill="0" applyBorder="0" applyAlignment="0" applyProtection="0"/>
    <xf numFmtId="169" fontId="25" fillId="0" borderId="0" applyFont="0" applyFill="0" applyBorder="0" applyAlignment="0" applyProtection="0"/>
    <xf numFmtId="169" fontId="144" fillId="0" borderId="0" applyFont="0" applyFill="0" applyBorder="0" applyAlignment="0" applyProtection="0"/>
    <xf numFmtId="169" fontId="27"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0"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2"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144" fillId="0" borderId="0" applyFont="0" applyFill="0" applyBorder="0" applyAlignment="0" applyProtection="0"/>
    <xf numFmtId="169" fontId="22" fillId="0" borderId="0" applyFont="0" applyFill="0" applyBorder="0" applyAlignment="0" applyProtection="0"/>
    <xf numFmtId="169" fontId="14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1"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15" fillId="0" borderId="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54" fillId="0" borderId="17" applyFill="0" applyProtection="0"/>
    <xf numFmtId="0" fontId="54" fillId="0" borderId="17" applyFill="0" applyProtection="0"/>
    <xf numFmtId="0" fontId="54" fillId="0" borderId="17" applyFill="0" applyProtection="0"/>
    <xf numFmtId="0" fontId="54" fillId="0" borderId="17" applyFill="0" applyProtection="0"/>
    <xf numFmtId="0" fontId="25" fillId="0" borderId="0"/>
    <xf numFmtId="0" fontId="25" fillId="0" borderId="0"/>
    <xf numFmtId="0" fontId="25" fillId="0" borderId="0"/>
    <xf numFmtId="0" fontId="186" fillId="0" borderId="0" applyNumberFormat="0" applyFill="0" applyBorder="0" applyAlignment="0" applyProtection="0">
      <alignment vertical="top"/>
      <protection locked="0"/>
    </xf>
    <xf numFmtId="0" fontId="25" fillId="0" borderId="0"/>
    <xf numFmtId="0" fontId="25" fillId="0" borderId="0"/>
    <xf numFmtId="0" fontId="22" fillId="0" borderId="0"/>
    <xf numFmtId="0" fontId="25" fillId="0" borderId="0"/>
    <xf numFmtId="0" fontId="25" fillId="0" borderId="0"/>
    <xf numFmtId="0" fontId="27" fillId="0" borderId="0"/>
    <xf numFmtId="0" fontId="25" fillId="0" borderId="0"/>
    <xf numFmtId="0" fontId="27" fillId="0" borderId="0"/>
    <xf numFmtId="0" fontId="11" fillId="0" borderId="0"/>
    <xf numFmtId="0" fontId="187" fillId="0" borderId="0"/>
    <xf numFmtId="0" fontId="11" fillId="0" borderId="0"/>
    <xf numFmtId="0" fontId="73"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187" fillId="0" borderId="0"/>
    <xf numFmtId="0" fontId="27" fillId="0" borderId="0"/>
    <xf numFmtId="0" fontId="27" fillId="0" borderId="0"/>
    <xf numFmtId="0" fontId="27" fillId="0" borderId="0"/>
    <xf numFmtId="0" fontId="27" fillId="0" borderId="0"/>
    <xf numFmtId="0" fontId="105" fillId="0" borderId="0"/>
    <xf numFmtId="0" fontId="105" fillId="0" borderId="0"/>
    <xf numFmtId="0" fontId="27" fillId="0" borderId="0"/>
    <xf numFmtId="0" fontId="25" fillId="0" borderId="0"/>
    <xf numFmtId="0" fontId="22" fillId="0" borderId="0"/>
    <xf numFmtId="0" fontId="25" fillId="0" borderId="0"/>
    <xf numFmtId="0" fontId="73" fillId="0" borderId="0"/>
    <xf numFmtId="0" fontId="11" fillId="0" borderId="0"/>
    <xf numFmtId="0" fontId="25" fillId="0" borderId="0"/>
    <xf numFmtId="0" fontId="22" fillId="0" borderId="0"/>
    <xf numFmtId="0" fontId="10" fillId="0" borderId="0"/>
    <xf numFmtId="0" fontId="25" fillId="0" borderId="0"/>
    <xf numFmtId="198" fontId="25" fillId="0" borderId="0"/>
    <xf numFmtId="198" fontId="25" fillId="0" borderId="0"/>
    <xf numFmtId="0" fontId="188" fillId="0" borderId="0"/>
    <xf numFmtId="198" fontId="25" fillId="0" borderId="0"/>
    <xf numFmtId="0" fontId="11" fillId="0" borderId="0"/>
    <xf numFmtId="0" fontId="27" fillId="0" borderId="0"/>
    <xf numFmtId="0" fontId="25" fillId="0" borderId="0"/>
    <xf numFmtId="0" fontId="11" fillId="0" borderId="0"/>
    <xf numFmtId="198"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9"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169" fontId="22" fillId="0" borderId="0" applyFont="0" applyFill="0" applyBorder="0" applyAlignment="0" applyProtection="0"/>
    <xf numFmtId="16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236" fontId="10" fillId="0" borderId="0" applyFont="0" applyFill="0" applyBorder="0" applyAlignment="0" applyProtection="0"/>
    <xf numFmtId="237" fontId="42" fillId="0" borderId="0" applyFill="0" applyBorder="0" applyAlignment="0"/>
    <xf numFmtId="0" fontId="43" fillId="34" borderId="61" applyNumberFormat="0" applyAlignment="0" applyProtection="0"/>
    <xf numFmtId="0" fontId="46" fillId="53" borderId="62" applyNumberFormat="0" applyAlignment="0" applyProtection="0"/>
    <xf numFmtId="37" fontId="57" fillId="51" borderId="60" applyFill="0" applyBorder="0" applyProtection="0"/>
    <xf numFmtId="38" fontId="62" fillId="0" borderId="63">
      <alignment vertical="center"/>
    </xf>
    <xf numFmtId="237" fontId="42" fillId="0" borderId="0" applyFill="0" applyBorder="0" applyAlignment="0"/>
    <xf numFmtId="0" fontId="75" fillId="0" borderId="64">
      <alignment horizontal="left" vertical="center"/>
    </xf>
    <xf numFmtId="14" fontId="77" fillId="56" borderId="55">
      <alignment horizontal="center" vertical="center" wrapText="1"/>
    </xf>
    <xf numFmtId="0" fontId="92" fillId="31" borderId="61" applyNumberFormat="0" applyAlignment="0" applyProtection="0"/>
    <xf numFmtId="10" fontId="73" fillId="59" borderId="60" applyNumberFormat="0" applyBorder="0" applyAlignment="0" applyProtection="0"/>
    <xf numFmtId="237" fontId="42" fillId="0" borderId="0" applyFill="0" applyBorder="0" applyAlignment="0"/>
    <xf numFmtId="0" fontId="22" fillId="33" borderId="65" applyNumberFormat="0" applyFont="0" applyAlignment="0" applyProtection="0"/>
    <xf numFmtId="0" fontId="106" fillId="34" borderId="66" applyNumberFormat="0" applyAlignment="0" applyProtection="0"/>
    <xf numFmtId="237" fontId="42" fillId="0" borderId="0" applyFill="0" applyBorder="0" applyAlignment="0"/>
    <xf numFmtId="0" fontId="110" fillId="1" borderId="64" applyNumberFormat="0" applyFont="0" applyAlignment="0">
      <alignment horizontal="center"/>
    </xf>
    <xf numFmtId="238" fontId="42" fillId="0" borderId="0" applyFill="0" applyBorder="0" applyAlignment="0"/>
    <xf numFmtId="239" fontId="42" fillId="0" borderId="0" applyFill="0" applyBorder="0" applyAlignment="0"/>
    <xf numFmtId="0" fontId="107" fillId="0" borderId="67" applyNumberFormat="0" applyFill="0" applyAlignment="0" applyProtection="0"/>
    <xf numFmtId="0" fontId="92" fillId="31" borderId="61" applyNumberFormat="0" applyAlignment="0" applyProtection="0"/>
    <xf numFmtId="0" fontId="106" fillId="34" borderId="66" applyNumberFormat="0" applyAlignment="0" applyProtection="0"/>
    <xf numFmtId="0" fontId="43" fillId="34" borderId="61" applyNumberFormat="0" applyAlignment="0" applyProtection="0"/>
    <xf numFmtId="235" fontId="22" fillId="0" borderId="0" applyFont="0" applyFill="0" applyBorder="0" applyAlignment="0" applyProtection="0"/>
    <xf numFmtId="0" fontId="107" fillId="0" borderId="67" applyNumberFormat="0" applyFill="0" applyAlignment="0" applyProtection="0"/>
    <xf numFmtId="0" fontId="46" fillId="53" borderId="62" applyNumberFormat="0" applyAlignment="0" applyProtection="0"/>
    <xf numFmtId="0" fontId="22" fillId="33" borderId="65" applyNumberFormat="0" applyFont="0" applyAlignment="0" applyProtection="0"/>
    <xf numFmtId="0" fontId="22" fillId="33" borderId="65" applyNumberFormat="0" applyFont="0" applyAlignment="0" applyProtection="0"/>
    <xf numFmtId="236" fontId="22"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1" fillId="0" borderId="0" applyFont="0" applyFill="0" applyBorder="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6" fillId="53" borderId="62" applyNumberFormat="0" applyAlignment="0" applyProtection="0"/>
    <xf numFmtId="37" fontId="57" fillId="51" borderId="60" applyFill="0" applyBorder="0" applyProtection="0"/>
    <xf numFmtId="0" fontId="75" fillId="0" borderId="64">
      <alignment horizontal="left" vertical="center"/>
    </xf>
    <xf numFmtId="10" fontId="73" fillId="59" borderId="60" applyNumberFormat="0" applyBorder="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22" fillId="33" borderId="65" applyNumberFormat="0" applyFont="0" applyAlignment="0" applyProtection="0"/>
    <xf numFmtId="0" fontId="22" fillId="33" borderId="65" applyNumberFormat="0" applyFont="0" applyAlignment="0" applyProtection="0"/>
    <xf numFmtId="0" fontId="73" fillId="33" borderId="65" applyNumberFormat="0" applyFont="0" applyAlignment="0" applyProtection="0"/>
    <xf numFmtId="0" fontId="73" fillId="33" borderId="65" applyNumberFormat="0" applyFont="0" applyAlignment="0" applyProtection="0"/>
    <xf numFmtId="0" fontId="106" fillId="34" borderId="66" applyNumberFormat="0" applyAlignment="0" applyProtection="0"/>
    <xf numFmtId="0" fontId="106" fillId="34" borderId="66" applyNumberFormat="0" applyAlignment="0" applyProtection="0"/>
    <xf numFmtId="0" fontId="107" fillId="0" borderId="67" applyNumberFormat="0" applyFill="0" applyAlignment="0" applyProtection="0"/>
    <xf numFmtId="0" fontId="107" fillId="0" borderId="67" applyNumberFormat="0" applyFill="0" applyAlignment="0" applyProtection="0"/>
    <xf numFmtId="0" fontId="22" fillId="33" borderId="65" applyNumberFormat="0" applyFont="0" applyAlignment="0" applyProtection="0"/>
    <xf numFmtId="0" fontId="22" fillId="33" borderId="65" applyNumberFormat="0" applyFont="0" applyAlignment="0" applyProtection="0"/>
    <xf numFmtId="236" fontId="10" fillId="0" borderId="0" applyFont="0" applyFill="0" applyBorder="0" applyAlignment="0" applyProtection="0"/>
    <xf numFmtId="0" fontId="44" fillId="29" borderId="65" applyNumberFormat="0" applyAlignment="0" applyProtection="0"/>
    <xf numFmtId="0" fontId="46" fillId="42" borderId="68" applyNumberFormat="0" applyAlignment="0" applyProtection="0"/>
    <xf numFmtId="0" fontId="76" fillId="0" borderId="64">
      <alignment horizontal="left" vertical="center"/>
    </xf>
    <xf numFmtId="0" fontId="93" fillId="25" borderId="65" applyNumberFormat="0" applyAlignment="0" applyProtection="0"/>
    <xf numFmtId="0" fontId="93" fillId="25" borderId="65" applyNumberFormat="0" applyAlignment="0" applyProtection="0"/>
    <xf numFmtId="0" fontId="93" fillId="25" borderId="65" applyNumberFormat="0" applyAlignment="0" applyProtection="0"/>
    <xf numFmtId="0" fontId="22" fillId="33" borderId="65" applyNumberFormat="0" applyFont="0" applyAlignment="0" applyProtection="0"/>
    <xf numFmtId="0" fontId="11" fillId="33" borderId="61" applyNumberFormat="0" applyFont="0" applyAlignment="0" applyProtection="0"/>
    <xf numFmtId="0" fontId="106" fillId="34" borderId="66" applyNumberFormat="0" applyAlignment="0" applyProtection="0"/>
    <xf numFmtId="0" fontId="107" fillId="29" borderId="69" applyNumberFormat="0" applyAlignment="0" applyProtection="0"/>
    <xf numFmtId="2" fontId="114" fillId="63" borderId="70" applyProtection="0">
      <alignment horizontal="right"/>
    </xf>
    <xf numFmtId="0" fontId="107" fillId="0" borderId="67" applyNumberFormat="0" applyFill="0" applyAlignment="0" applyProtection="0"/>
    <xf numFmtId="0" fontId="107" fillId="0" borderId="71" applyNumberFormat="0" applyFill="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92" fillId="31" borderId="61"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106" fillId="34" borderId="66"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0" fontId="43" fillId="34" borderId="61" applyNumberFormat="0" applyAlignment="0" applyProtection="0"/>
    <xf numFmtId="198" fontId="48" fillId="0" borderId="60">
      <alignment horizontal="center" vertical="center"/>
    </xf>
    <xf numFmtId="0" fontId="48" fillId="0" borderId="60">
      <alignment horizontal="center" vertical="center"/>
    </xf>
    <xf numFmtId="235" fontId="22" fillId="0" borderId="0" applyFont="0" applyFill="0" applyBorder="0" applyAlignment="0" applyProtection="0"/>
    <xf numFmtId="235" fontId="25" fillId="0" borderId="0" applyFont="0" applyFill="0" applyBorder="0" applyAlignment="0" applyProtection="0"/>
    <xf numFmtId="235" fontId="22" fillId="0" borderId="0" applyFont="0" applyFill="0" applyBorder="0" applyAlignment="0" applyProtection="0"/>
    <xf numFmtId="235" fontId="22" fillId="0" borderId="0" applyFont="0" applyFill="0" applyBorder="0" applyAlignment="0" applyProtection="0"/>
    <xf numFmtId="235" fontId="22" fillId="0" borderId="0" applyFont="0" applyFill="0" applyBorder="0" applyAlignment="0" applyProtection="0"/>
    <xf numFmtId="235" fontId="25" fillId="0" borderId="0" applyFont="0" applyFill="0" applyBorder="0" applyAlignment="0" applyProtection="0"/>
    <xf numFmtId="235" fontId="25" fillId="0" borderId="0" applyFont="0" applyFill="0" applyBorder="0" applyAlignment="0" applyProtection="0"/>
    <xf numFmtId="235" fontId="25" fillId="0" borderId="0" applyFont="0" applyFill="0" applyBorder="0" applyAlignment="0" applyProtection="0"/>
    <xf numFmtId="235" fontId="25" fillId="0" borderId="0" applyFont="0" applyFill="0" applyBorder="0" applyAlignment="0" applyProtection="0"/>
    <xf numFmtId="235" fontId="22" fillId="0" borderId="0" applyFont="0" applyFill="0" applyBorder="0" applyAlignment="0" applyProtection="0"/>
    <xf numFmtId="9" fontId="128" fillId="0" borderId="60" applyBorder="0">
      <alignment horizontal="right" indent="1"/>
    </xf>
    <xf numFmtId="0" fontId="48" fillId="0" borderId="60">
      <alignment horizontal="center" vertical="center"/>
    </xf>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46" fillId="53" borderId="62" applyNumberForma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0" fontId="22" fillId="33" borderId="65" applyNumberFormat="0" applyFont="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1"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1"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73" fillId="0" borderId="0" applyFont="0" applyFill="0" applyBorder="0" applyAlignment="0" applyProtection="0"/>
    <xf numFmtId="236" fontId="73" fillId="0" borderId="0" applyFont="0" applyFill="0" applyBorder="0" applyAlignment="0" applyProtection="0"/>
    <xf numFmtId="236" fontId="105" fillId="0" borderId="0" applyFont="0" applyFill="0" applyBorder="0" applyAlignment="0" applyProtection="0"/>
    <xf numFmtId="236" fontId="73" fillId="0" borderId="0" applyFont="0" applyFill="0" applyBorder="0" applyAlignment="0" applyProtection="0"/>
    <xf numFmtId="236" fontId="73" fillId="0" borderId="0" applyFont="0" applyFill="0" applyBorder="0" applyAlignment="0" applyProtection="0"/>
    <xf numFmtId="236" fontId="21" fillId="0" borderId="0" applyFont="0" applyFill="0" applyBorder="0" applyAlignment="0" applyProtection="0"/>
    <xf numFmtId="236" fontId="27"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27" fillId="0" borderId="0" applyFont="0" applyFill="0" applyBorder="0" applyAlignment="0" applyProtection="0"/>
    <xf numFmtId="236" fontId="73"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0" fontId="47" fillId="53" borderId="62" applyNumberFormat="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0" fontId="58" fillId="0" borderId="69"/>
    <xf numFmtId="0" fontId="96" fillId="60" borderId="69"/>
    <xf numFmtId="0" fontId="26" fillId="33" borderId="65" applyNumberFormat="0" applyFont="0" applyAlignment="0" applyProtection="0"/>
    <xf numFmtId="0" fontId="26" fillId="33" borderId="65" applyNumberFormat="0" applyFont="0" applyAlignment="0" applyProtection="0"/>
    <xf numFmtId="0" fontId="26" fillId="33" borderId="65" applyNumberFormat="0" applyFont="0" applyAlignment="0" applyProtection="0"/>
    <xf numFmtId="0" fontId="11" fillId="33" borderId="65" applyNumberFormat="0" applyFont="0" applyAlignment="0" applyProtection="0"/>
    <xf numFmtId="0" fontId="58" fillId="0" borderId="69"/>
    <xf numFmtId="0" fontId="11" fillId="0" borderId="72" applyNumberFormat="0" applyFont="0" applyBorder="0" applyAlignment="0" applyProtection="0"/>
    <xf numFmtId="0" fontId="96" fillId="0" borderId="73"/>
    <xf numFmtId="0" fontId="96" fillId="0" borderId="69"/>
    <xf numFmtId="0" fontId="92" fillId="31" borderId="61" applyNumberFormat="0" applyAlignment="0" applyProtection="0"/>
    <xf numFmtId="0" fontId="92" fillId="31" borderId="61" applyNumberFormat="0" applyAlignment="0" applyProtection="0"/>
    <xf numFmtId="0" fontId="106" fillId="29" borderId="66" applyNumberFormat="0" applyAlignment="0" applyProtection="0"/>
    <xf numFmtId="0" fontId="106" fillId="34" borderId="66" applyNumberFormat="0" applyAlignment="0" applyProtection="0"/>
    <xf numFmtId="0" fontId="106" fillId="34" borderId="66" applyNumberFormat="0" applyAlignment="0" applyProtection="0"/>
    <xf numFmtId="0" fontId="43" fillId="29" borderId="61" applyNumberFormat="0" applyAlignment="0" applyProtection="0"/>
    <xf numFmtId="0" fontId="43" fillId="34" borderId="61" applyNumberFormat="0" applyAlignment="0" applyProtection="0"/>
    <xf numFmtId="0" fontId="43" fillId="34" borderId="61" applyNumberFormat="0" applyAlignment="0" applyProtection="0"/>
    <xf numFmtId="0" fontId="107" fillId="0" borderId="74" applyNumberFormat="0" applyFill="0" applyAlignment="0" applyProtection="0"/>
    <xf numFmtId="0" fontId="107" fillId="0" borderId="67" applyNumberFormat="0" applyFill="0" applyAlignment="0" applyProtection="0"/>
    <xf numFmtId="0" fontId="107" fillId="0" borderId="67" applyNumberFormat="0" applyFill="0" applyAlignment="0" applyProtection="0"/>
    <xf numFmtId="3" fontId="60" fillId="68" borderId="75" applyFill="0">
      <alignment vertical="center"/>
    </xf>
    <xf numFmtId="0" fontId="46" fillId="53" borderId="62" applyNumberFormat="0" applyAlignment="0" applyProtection="0"/>
    <xf numFmtId="0" fontId="46" fillId="53" borderId="62" applyNumberFormat="0" applyAlignment="0" applyProtection="0"/>
    <xf numFmtId="0" fontId="150" fillId="68" borderId="76" applyFill="0">
      <alignment horizontal="center" vertical="center" wrapText="1"/>
    </xf>
    <xf numFmtId="0" fontId="25" fillId="33" borderId="65" applyNumberFormat="0" applyFont="0" applyAlignment="0" applyProtection="0"/>
    <xf numFmtId="0" fontId="25" fillId="33" borderId="65" applyNumberFormat="0" applyFont="0" applyAlignment="0" applyProtection="0"/>
    <xf numFmtId="0" fontId="150" fillId="68" borderId="75" applyNumberFormat="0" applyFill="0">
      <alignment horizontal="center" vertical="center" wrapText="1"/>
    </xf>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7"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7"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7"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1" fillId="0" borderId="0" applyFont="0" applyFill="0" applyBorder="0" applyAlignment="0" applyProtection="0"/>
    <xf numFmtId="236" fontId="22" fillId="0" borderId="0" applyFont="0" applyFill="0" applyBorder="0" applyAlignment="0" applyProtection="0"/>
    <xf numFmtId="236" fontId="27" fillId="0" borderId="0" applyFont="0" applyFill="0" applyBorder="0" applyAlignment="0" applyProtection="0"/>
    <xf numFmtId="0" fontId="27" fillId="0" borderId="0"/>
    <xf numFmtId="0" fontId="193" fillId="0" borderId="0" applyNumberFormat="0" applyFill="0" applyBorder="0" applyAlignment="0" applyProtection="0"/>
    <xf numFmtId="0" fontId="193" fillId="0" borderId="0" applyNumberFormat="0" applyFill="0" applyBorder="0" applyAlignment="0" applyProtection="0"/>
    <xf numFmtId="0" fontId="27" fillId="0" borderId="0"/>
    <xf numFmtId="9" fontId="27" fillId="0" borderId="0" applyFont="0" applyFill="0" applyBorder="0" applyAlignment="0" applyProtection="0"/>
    <xf numFmtId="0" fontId="48" fillId="0" borderId="82">
      <alignment horizontal="center" vertical="center"/>
    </xf>
    <xf numFmtId="9" fontId="128" fillId="0" borderId="82" applyBorder="0">
      <alignment horizontal="right" indent="1"/>
    </xf>
    <xf numFmtId="0" fontId="48" fillId="0" borderId="82">
      <alignment horizontal="center" vertical="center"/>
    </xf>
    <xf numFmtId="198" fontId="48" fillId="0" borderId="82">
      <alignment horizontal="center" vertical="center"/>
    </xf>
    <xf numFmtId="0" fontId="76" fillId="0" borderId="81">
      <alignment horizontal="left" vertical="center"/>
    </xf>
    <xf numFmtId="0" fontId="75" fillId="0" borderId="81">
      <alignment horizontal="left" vertical="center"/>
    </xf>
    <xf numFmtId="0" fontId="110" fillId="1" borderId="81" applyNumberFormat="0" applyFont="0" applyAlignment="0">
      <alignment horizontal="center"/>
    </xf>
    <xf numFmtId="0" fontId="92" fillId="31" borderId="61" applyNumberFormat="0" applyAlignment="0" applyProtection="0"/>
    <xf numFmtId="0" fontId="75" fillId="0" borderId="81">
      <alignment horizontal="left" vertical="center"/>
    </xf>
    <xf numFmtId="0" fontId="17" fillId="0" borderId="77">
      <protection locked="0"/>
    </xf>
    <xf numFmtId="0" fontId="18" fillId="0" borderId="77">
      <protection locked="0"/>
    </xf>
    <xf numFmtId="0" fontId="18"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8" fillId="0" borderId="77">
      <protection locked="0"/>
    </xf>
    <xf numFmtId="0" fontId="17" fillId="0" borderId="77">
      <protection locked="0"/>
    </xf>
    <xf numFmtId="0" fontId="18" fillId="0" borderId="77">
      <protection locked="0"/>
    </xf>
    <xf numFmtId="0" fontId="18"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7" fillId="0" borderId="77">
      <protection locked="0"/>
    </xf>
    <xf numFmtId="0" fontId="18" fillId="0" borderId="77">
      <protection locked="0"/>
    </xf>
    <xf numFmtId="0" fontId="9" fillId="22"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5" borderId="0" applyNumberFormat="0" applyBorder="0" applyAlignment="0" applyProtection="0"/>
    <xf numFmtId="0" fontId="9" fillId="2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24"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7" borderId="0" applyNumberFormat="0" applyBorder="0" applyAlignment="0" applyProtection="0"/>
    <xf numFmtId="0" fontId="9" fillId="2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0" borderId="0" applyNumberFormat="0" applyBorder="0" applyAlignment="0" applyProtection="0"/>
    <xf numFmtId="0" fontId="9" fillId="2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8"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8" borderId="0" applyNumberFormat="0" applyBorder="0" applyAlignment="0" applyProtection="0"/>
    <xf numFmtId="0" fontId="9" fillId="3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7"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54" fillId="0" borderId="77" applyFill="0" applyProtection="0"/>
    <xf numFmtId="37" fontId="55" fillId="0" borderId="78" applyFont="0" applyFill="0" applyBorder="0"/>
    <xf numFmtId="37" fontId="56" fillId="0" borderId="78" applyFont="0" applyFill="0" applyBorder="0">
      <protection locked="0"/>
    </xf>
    <xf numFmtId="0" fontId="54" fillId="0" borderId="77" applyFill="0" applyProtection="0"/>
    <xf numFmtId="0" fontId="9" fillId="0" borderId="0"/>
    <xf numFmtId="14" fontId="77" fillId="56" borderId="55">
      <alignment horizontal="center" vertical="center"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4" fontId="77" fillId="56" borderId="55">
      <alignment horizontal="center" vertical="center"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50" fillId="68" borderId="79" applyFill="0">
      <alignment wrapText="1"/>
    </xf>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78" applyFont="0" applyFill="0" applyBorder="0"/>
    <xf numFmtId="37" fontId="56" fillId="0" borderId="78" applyFont="0" applyFill="0" applyBorder="0">
      <protection locked="0"/>
    </xf>
    <xf numFmtId="0" fontId="75" fillId="0" borderId="64">
      <alignment horizontal="left" vertical="center"/>
    </xf>
    <xf numFmtId="0" fontId="92" fillId="31" borderId="61" applyNumberFormat="0" applyAlignment="0" applyProtection="0"/>
    <xf numFmtId="0" fontId="110" fillId="1" borderId="64" applyNumberFormat="0" applyFont="0" applyAlignment="0">
      <alignment horizontal="center"/>
    </xf>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0" fontId="75" fillId="0" borderId="64">
      <alignment horizontal="left" vertical="center"/>
    </xf>
    <xf numFmtId="43" fontId="10" fillId="0" borderId="0" applyFont="0" applyFill="0" applyBorder="0" applyAlignment="0" applyProtection="0"/>
    <xf numFmtId="0" fontId="76" fillId="0" borderId="64">
      <alignment horizontal="left" vertical="center"/>
    </xf>
    <xf numFmtId="198" fontId="48" fillId="0" borderId="60">
      <alignment horizontal="center" vertical="center"/>
    </xf>
    <xf numFmtId="0" fontId="48" fillId="0" borderId="60">
      <alignment horizontal="center" vertical="center"/>
    </xf>
    <xf numFmtId="9" fontId="128" fillId="0" borderId="60" applyBorder="0">
      <alignment horizontal="right" indent="1"/>
    </xf>
    <xf numFmtId="0" fontId="48" fillId="0" borderId="60">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3" fillId="0" borderId="80">
      <protection locked="0"/>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3" fontId="60" fillId="68" borderId="75" applyFill="0">
      <alignment vertical="center"/>
    </xf>
    <xf numFmtId="0" fontId="150" fillId="68" borderId="75" applyNumberFormat="0" applyFill="0">
      <alignment horizontal="center" vertical="center" wrapText="1"/>
    </xf>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22"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236"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37" fontId="57" fillId="51" borderId="82" applyFill="0" applyBorder="0" applyProtection="0"/>
    <xf numFmtId="10" fontId="73" fillId="59" borderId="82" applyNumberFormat="0" applyBorder="0" applyAlignment="0" applyProtection="0"/>
    <xf numFmtId="37" fontId="57" fillId="51" borderId="82" applyFill="0" applyBorder="0" applyProtection="0"/>
    <xf numFmtId="10" fontId="73" fillId="59" borderId="82" applyNumberFormat="0" applyBorder="0" applyAlignment="0" applyProtection="0"/>
    <xf numFmtId="198" fontId="48" fillId="0" borderId="82">
      <alignment horizontal="center" vertical="center"/>
    </xf>
    <xf numFmtId="0" fontId="48" fillId="0" borderId="82">
      <alignment horizontal="center" vertical="center"/>
    </xf>
    <xf numFmtId="9" fontId="128" fillId="0" borderId="82" applyBorder="0">
      <alignment horizontal="right" indent="1"/>
    </xf>
    <xf numFmtId="0" fontId="48" fillId="0" borderId="82">
      <alignment horizontal="center" vertical="center"/>
    </xf>
    <xf numFmtId="236" fontId="10" fillId="0" borderId="0" applyFont="0" applyFill="0" applyBorder="0" applyAlignment="0" applyProtection="0"/>
    <xf numFmtId="0" fontId="146" fillId="0" borderId="0"/>
    <xf numFmtId="43" fontId="146" fillId="0" borderId="0" applyFont="0" applyFill="0" applyBorder="0" applyAlignment="0" applyProtection="0"/>
    <xf numFmtId="0" fontId="8" fillId="0" borderId="0"/>
    <xf numFmtId="0" fontId="25" fillId="31" borderId="0" applyNumberFormat="0" applyBorder="0" applyAlignment="0" applyProtection="0"/>
    <xf numFmtId="0" fontId="25" fillId="39" borderId="0" applyNumberFormat="0" applyBorder="0" applyAlignment="0" applyProtection="0"/>
    <xf numFmtId="236" fontId="10" fillId="0" borderId="0" applyFont="0" applyFill="0" applyBorder="0" applyAlignment="0" applyProtection="0"/>
    <xf numFmtId="0" fontId="211" fillId="0" borderId="0" applyNumberFormat="0" applyFill="0" applyBorder="0" applyAlignment="0" applyProtection="0"/>
    <xf numFmtId="0" fontId="25" fillId="29" borderId="0" applyNumberFormat="0" applyBorder="0" applyAlignment="0" applyProtection="0"/>
    <xf numFmtId="0" fontId="28" fillId="34" borderId="0" applyNumberFormat="0" applyBorder="0" applyAlignment="0" applyProtection="0"/>
    <xf numFmtId="0" fontId="146" fillId="0" borderId="0"/>
    <xf numFmtId="0" fontId="28" fillId="31"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17" fillId="0" borderId="103">
      <protection locked="0"/>
    </xf>
    <xf numFmtId="0" fontId="17" fillId="0" borderId="103">
      <protection locked="0"/>
    </xf>
    <xf numFmtId="0" fontId="17" fillId="0" borderId="103">
      <protection locked="0"/>
    </xf>
    <xf numFmtId="0" fontId="17" fillId="0" borderId="103">
      <protection locked="0"/>
    </xf>
    <xf numFmtId="0" fontId="25" fillId="39"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14" fontId="77" fillId="56" borderId="55">
      <alignment horizontal="center" vertical="center" wrapText="1"/>
    </xf>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26" fillId="28" borderId="0" applyNumberFormat="0" applyBorder="0" applyAlignment="0" applyProtection="0"/>
    <xf numFmtId="0" fontId="26" fillId="35" borderId="0" applyNumberFormat="0" applyBorder="0" applyAlignment="0" applyProtection="0"/>
    <xf numFmtId="0" fontId="26" fillId="27"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25" fillId="39"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30" fillId="76" borderId="0" applyNumberFormat="0" applyBorder="0" applyAlignment="0" applyProtection="0"/>
    <xf numFmtId="0" fontId="28" fillId="43" borderId="0" applyNumberFormat="0" applyBorder="0" applyAlignment="0" applyProtection="0"/>
    <xf numFmtId="0" fontId="30" fillId="7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11" fillId="0" borderId="0" applyNumberFormat="0" applyFill="0" applyBorder="0" applyAlignment="0" applyProtection="0"/>
    <xf numFmtId="0" fontId="30" fillId="81" borderId="0" applyNumberFormat="0" applyBorder="0" applyAlignment="0" applyProtection="0"/>
    <xf numFmtId="0" fontId="28" fillId="31" borderId="0" applyNumberFormat="0" applyBorder="0" applyAlignment="0" applyProtection="0"/>
    <xf numFmtId="0" fontId="25" fillId="31" borderId="0" applyNumberFormat="0" applyBorder="0" applyAlignment="0" applyProtection="0"/>
    <xf numFmtId="0" fontId="181" fillId="34" borderId="87" applyNumberFormat="0" applyAlignment="0" applyProtection="0"/>
    <xf numFmtId="0" fontId="185" fillId="0" borderId="94" applyNumberFormat="0" applyFill="0" applyAlignment="0" applyProtection="0"/>
    <xf numFmtId="0" fontId="54" fillId="0" borderId="88" applyFill="0" applyProtection="0"/>
    <xf numFmtId="0" fontId="11" fillId="0" borderId="0" applyNumberFormat="0" applyFill="0" applyBorder="0" applyAlignment="0" applyProtection="0"/>
    <xf numFmtId="37" fontId="55" fillId="0" borderId="89" applyFont="0" applyFill="0" applyBorder="0"/>
    <xf numFmtId="37" fontId="56" fillId="0" borderId="89" applyFont="0" applyFill="0" applyBorder="0">
      <protection locked="0"/>
    </xf>
    <xf numFmtId="14" fontId="11" fillId="0" borderId="0" applyFont="0" applyFill="0" applyBorder="0" applyAlignment="0" applyProtection="0"/>
    <xf numFmtId="14" fontId="11" fillId="0" borderId="0" applyFont="0" applyFill="0" applyBorder="0" applyAlignment="0" applyProtection="0"/>
    <xf numFmtId="0" fontId="54" fillId="0" borderId="88" applyFill="0" applyProtection="0"/>
    <xf numFmtId="195" fontId="11" fillId="0" borderId="0" applyFont="0" applyFill="0" applyBorder="0" applyAlignment="0" applyProtection="0"/>
    <xf numFmtId="194" fontId="21" fillId="0" borderId="0" applyFont="0" applyFill="0" applyBorder="0" applyAlignment="0" applyProtection="0"/>
    <xf numFmtId="0" fontId="25" fillId="33"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75" fillId="0" borderId="90">
      <alignment horizontal="left" vertical="center"/>
    </xf>
    <xf numFmtId="14" fontId="77" fillId="56" borderId="55">
      <alignment horizontal="center" vertical="center" wrapText="1"/>
    </xf>
    <xf numFmtId="0" fontId="182" fillId="0" borderId="24" applyNumberFormat="0" applyFill="0" applyAlignment="0" applyProtection="0"/>
    <xf numFmtId="0" fontId="183" fillId="0" borderId="26" applyNumberFormat="0" applyFill="0" applyAlignment="0" applyProtection="0"/>
    <xf numFmtId="0" fontId="25" fillId="39" borderId="0" applyNumberFormat="0" applyBorder="0" applyAlignment="0" applyProtection="0"/>
    <xf numFmtId="0" fontId="25" fillId="29" borderId="0" applyNumberFormat="0" applyBorder="0" applyAlignment="0" applyProtection="0"/>
    <xf numFmtId="0" fontId="28" fillId="31" borderId="0" applyNumberFormat="0" applyBorder="0" applyAlignment="0" applyProtection="0"/>
    <xf numFmtId="0" fontId="28" fillId="43" borderId="0" applyNumberFormat="0" applyBorder="0" applyAlignment="0" applyProtection="0"/>
    <xf numFmtId="0" fontId="180" fillId="31" borderId="87" applyNumberFormat="0" applyAlignment="0" applyProtection="0"/>
    <xf numFmtId="0" fontId="58" fillId="0" borderId="0"/>
    <xf numFmtId="0" fontId="26" fillId="0" borderId="0"/>
    <xf numFmtId="0" fontId="26" fillId="33" borderId="91" applyNumberFormat="0" applyFont="0" applyAlignment="0" applyProtection="0"/>
    <xf numFmtId="0" fontId="184" fillId="34" borderId="92" applyNumberFormat="0" applyAlignment="0" applyProtection="0"/>
    <xf numFmtId="0" fontId="180" fillId="31" borderId="87" applyNumberFormat="0" applyAlignment="0" applyProtection="0"/>
    <xf numFmtId="0" fontId="28" fillId="34" borderId="0" applyNumberFormat="0" applyBorder="0" applyAlignment="0" applyProtection="0"/>
    <xf numFmtId="0" fontId="146" fillId="0" borderId="0"/>
    <xf numFmtId="0" fontId="28" fillId="39" borderId="0" applyNumberFormat="0" applyBorder="0" applyAlignment="0" applyProtection="0"/>
    <xf numFmtId="2" fontId="114" fillId="63" borderId="93" applyProtection="0">
      <alignment horizontal="right"/>
    </xf>
    <xf numFmtId="0" fontId="185" fillId="0" borderId="94" applyNumberFormat="0" applyFill="0" applyAlignment="0" applyProtection="0"/>
    <xf numFmtId="0" fontId="11" fillId="0" borderId="72" applyNumberFormat="0" applyFont="0" applyBorder="0" applyAlignment="0" applyProtection="0"/>
    <xf numFmtId="0" fontId="180" fillId="31" borderId="87" applyNumberFormat="0" applyAlignment="0" applyProtection="0"/>
    <xf numFmtId="0" fontId="28" fillId="31" borderId="0" applyNumberFormat="0" applyBorder="0" applyAlignment="0" applyProtection="0"/>
    <xf numFmtId="0" fontId="28" fillId="34" borderId="0" applyNumberFormat="0" applyBorder="0" applyAlignment="0" applyProtection="0"/>
    <xf numFmtId="0" fontId="25" fillId="39" borderId="0" applyNumberFormat="0" applyBorder="0" applyAlignment="0" applyProtection="0"/>
    <xf numFmtId="0" fontId="28" fillId="31" borderId="0" applyNumberFormat="0" applyBorder="0" applyAlignment="0" applyProtection="0"/>
    <xf numFmtId="0" fontId="30" fillId="75" borderId="0" applyNumberFormat="0" applyBorder="0" applyAlignment="0" applyProtection="0"/>
    <xf numFmtId="0" fontId="28" fillId="43" borderId="0" applyNumberFormat="0" applyBorder="0" applyAlignment="0" applyProtection="0"/>
    <xf numFmtId="0" fontId="30" fillId="77" borderId="0" applyNumberFormat="0" applyBorder="0" applyAlignment="0" applyProtection="0"/>
    <xf numFmtId="0" fontId="30" fillId="79" borderId="0" applyNumberFormat="0" applyBorder="0" applyAlignment="0" applyProtection="0"/>
    <xf numFmtId="0" fontId="30" fillId="80" borderId="0" applyNumberFormat="0" applyBorder="0" applyAlignment="0" applyProtection="0"/>
    <xf numFmtId="0" fontId="28" fillId="65" borderId="0" applyNumberFormat="0" applyBorder="0" applyAlignment="0" applyProtection="0"/>
    <xf numFmtId="0" fontId="30" fillId="13" borderId="0" applyNumberFormat="0" applyBorder="0" applyAlignment="0" applyProtection="0"/>
    <xf numFmtId="0" fontId="30" fillId="82" borderId="0" applyNumberFormat="0" applyBorder="0" applyAlignment="0" applyProtection="0"/>
    <xf numFmtId="0" fontId="92" fillId="31" borderId="87" applyNumberFormat="0" applyAlignment="0" applyProtection="0"/>
    <xf numFmtId="0" fontId="195" fillId="72" borderId="3" applyNumberFormat="0" applyAlignment="0" applyProtection="0"/>
    <xf numFmtId="0" fontId="106" fillId="29" borderId="92" applyNumberFormat="0" applyAlignment="0" applyProtection="0"/>
    <xf numFmtId="0" fontId="124" fillId="73" borderId="4" applyNumberFormat="0" applyAlignment="0" applyProtection="0"/>
    <xf numFmtId="0" fontId="106" fillId="29" borderId="92" applyNumberFormat="0" applyAlignment="0" applyProtection="0"/>
    <xf numFmtId="0" fontId="43" fillId="29" borderId="87" applyNumberFormat="0" applyAlignment="0" applyProtection="0"/>
    <xf numFmtId="0" fontId="196" fillId="73" borderId="3" applyNumberFormat="0" applyAlignment="0" applyProtection="0"/>
    <xf numFmtId="0" fontId="43" fillId="29" borderId="87" applyNumberFormat="0" applyAlignment="0" applyProtection="0"/>
    <xf numFmtId="0" fontId="197" fillId="0" borderId="1" applyNumberFormat="0" applyFill="0" applyAlignment="0" applyProtection="0"/>
    <xf numFmtId="0" fontId="130" fillId="0" borderId="41" applyNumberFormat="0" applyFill="0" applyAlignment="0" applyProtection="0"/>
    <xf numFmtId="0" fontId="198" fillId="0" borderId="83" applyNumberFormat="0" applyFill="0" applyAlignment="0" applyProtection="0"/>
    <xf numFmtId="0" fontId="132" fillId="0" borderId="26" applyNumberFormat="0" applyFill="0" applyAlignment="0" applyProtection="0"/>
    <xf numFmtId="0" fontId="135" fillId="0" borderId="42" applyNumberFormat="0" applyFill="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241" fontId="140" fillId="0" borderId="39">
      <alignment horizontal="right" vertical="center"/>
      <protection locked="0"/>
    </xf>
    <xf numFmtId="0" fontId="107" fillId="0" borderId="95" applyNumberFormat="0" applyFill="0" applyAlignment="0" applyProtection="0"/>
    <xf numFmtId="0" fontId="194" fillId="0" borderId="86" applyNumberFormat="0" applyFill="0" applyAlignment="0" applyProtection="0"/>
    <xf numFmtId="0" fontId="107" fillId="0" borderId="95" applyNumberFormat="0" applyFill="0" applyAlignment="0" applyProtection="0"/>
    <xf numFmtId="0" fontId="199" fillId="74" borderId="85" applyNumberFormat="0" applyAlignment="0" applyProtection="0"/>
    <xf numFmtId="0" fontId="141" fillId="0" borderId="0" applyNumberFormat="0" applyFill="0" applyBorder="0" applyAlignment="0" applyProtection="0"/>
    <xf numFmtId="0" fontId="200" fillId="71" borderId="0" applyNumberFormat="0" applyBorder="0" applyAlignment="0" applyProtection="0"/>
    <xf numFmtId="14" fontId="77" fillId="56" borderId="55">
      <alignment horizontal="center" vertical="center" wrapText="1"/>
    </xf>
    <xf numFmtId="0" fontId="28" fillId="31" borderId="0" applyNumberFormat="0" applyBorder="0" applyAlignment="0" applyProtection="0"/>
    <xf numFmtId="0" fontId="25" fillId="0" borderId="0"/>
    <xf numFmtId="0" fontId="144" fillId="0" borderId="0"/>
    <xf numFmtId="0" fontId="11" fillId="0" borderId="0"/>
    <xf numFmtId="0" fontId="25" fillId="31" borderId="0" applyNumberFormat="0" applyBorder="0" applyAlignment="0" applyProtection="0"/>
    <xf numFmtId="0" fontId="25" fillId="29" borderId="0" applyNumberFormat="0" applyBorder="0" applyAlignment="0" applyProtection="0"/>
    <xf numFmtId="0" fontId="185" fillId="0" borderId="94" applyNumberFormat="0" applyFill="0" applyAlignment="0" applyProtection="0"/>
    <xf numFmtId="0" fontId="58" fillId="0" borderId="104"/>
    <xf numFmtId="0" fontId="8" fillId="0" borderId="0"/>
    <xf numFmtId="0" fontId="25"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54" fillId="0" borderId="103" applyFill="0" applyProtection="0"/>
    <xf numFmtId="0" fontId="201" fillId="70" borderId="0" applyNumberFormat="0" applyBorder="0" applyAlignment="0" applyProtection="0"/>
    <xf numFmtId="3" fontId="150" fillId="68" borderId="96" applyFill="0">
      <alignment wrapText="1"/>
    </xf>
    <xf numFmtId="0" fontId="202" fillId="0" borderId="0" applyNumberFormat="0" applyFill="0" applyBorder="0" applyAlignment="0" applyProtection="0"/>
    <xf numFmtId="0" fontId="22" fillId="33" borderId="91" applyNumberFormat="0" applyFont="0" applyAlignment="0" applyProtection="0"/>
    <xf numFmtId="0" fontId="22" fillId="33" borderId="91" applyNumberFormat="0" applyFont="0" applyAlignment="0" applyProtection="0"/>
    <xf numFmtId="0" fontId="25" fillId="33" borderId="91" applyNumberFormat="0" applyFont="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5" fillId="33"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35" borderId="0" applyNumberFormat="0" applyBorder="0" applyAlignment="0" applyProtection="0"/>
    <xf numFmtId="0" fontId="203" fillId="0" borderId="84" applyNumberFormat="0" applyFill="0" applyAlignment="0" applyProtection="0"/>
    <xf numFmtId="0" fontId="17" fillId="0" borderId="103">
      <protection locked="0"/>
    </xf>
    <xf numFmtId="4" fontId="140" fillId="0" borderId="39">
      <alignment horizontal="right" vertical="center" shrinkToFit="1"/>
      <protection locked="0"/>
    </xf>
    <xf numFmtId="0" fontId="17" fillId="0" borderId="103">
      <protection locked="0"/>
    </xf>
    <xf numFmtId="0" fontId="155" fillId="0" borderId="0" applyNumberFormat="0" applyFill="0" applyBorder="0" applyAlignment="0" applyProtection="0"/>
    <xf numFmtId="0" fontId="17" fillId="0" borderId="103">
      <protection locked="0"/>
    </xf>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0" fontId="204" fillId="69" borderId="0" applyNumberFormat="0" applyBorder="0" applyAlignment="0" applyProtection="0"/>
    <xf numFmtId="0" fontId="13" fillId="0" borderId="102">
      <protection locked="0"/>
    </xf>
    <xf numFmtId="0" fontId="106" fillId="29" borderId="92" applyNumberFormat="0" applyAlignment="0" applyProtection="0"/>
    <xf numFmtId="0" fontId="43" fillId="29" borderId="87" applyNumberFormat="0" applyAlignment="0" applyProtection="0"/>
    <xf numFmtId="0" fontId="91" fillId="0" borderId="0" applyNumberFormat="0" applyFill="0" applyBorder="0" applyAlignment="0" applyProtection="0">
      <alignment vertical="top"/>
      <protection locked="0"/>
    </xf>
    <xf numFmtId="0" fontId="25" fillId="0" borderId="0"/>
    <xf numFmtId="0" fontId="96" fillId="0" borderId="104"/>
    <xf numFmtId="9" fontId="144" fillId="0" borderId="0" applyFont="0" applyFill="0" applyBorder="0" applyAlignment="0" applyProtection="0"/>
    <xf numFmtId="9" fontId="25" fillId="0" borderId="0" applyFont="0" applyFill="0" applyBorder="0" applyAlignment="0" applyProtection="0"/>
    <xf numFmtId="0" fontId="26" fillId="27" borderId="0" applyNumberFormat="0" applyBorder="0" applyAlignment="0" applyProtection="0"/>
    <xf numFmtId="0" fontId="26" fillId="28" borderId="0" applyNumberFormat="0" applyBorder="0" applyAlignment="0" applyProtection="0"/>
    <xf numFmtId="9" fontId="25" fillId="0" borderId="0" applyFont="0" applyFill="0" applyBorder="0" applyAlignment="0" applyProtection="0"/>
    <xf numFmtId="0" fontId="17" fillId="0" borderId="103">
      <protection locked="0"/>
    </xf>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9"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28" fillId="31" borderId="0" applyNumberFormat="0" applyBorder="0" applyAlignment="0" applyProtection="0"/>
    <xf numFmtId="0" fontId="28" fillId="43" borderId="0" applyNumberFormat="0" applyBorder="0" applyAlignment="0" applyProtection="0"/>
    <xf numFmtId="0" fontId="28" fillId="65" borderId="0" applyNumberFormat="0" applyBorder="0" applyAlignment="0" applyProtection="0"/>
    <xf numFmtId="0" fontId="106" fillId="29" borderId="92" applyNumberFormat="0" applyAlignment="0" applyProtection="0"/>
    <xf numFmtId="0" fontId="43" fillId="29" borderId="87" applyNumberFormat="0" applyAlignment="0" applyProtection="0"/>
    <xf numFmtId="0" fontId="25" fillId="0" borderId="0"/>
    <xf numFmtId="0" fontId="25" fillId="0" borderId="0"/>
    <xf numFmtId="0" fontId="28" fillId="34" borderId="0" applyNumberFormat="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34" borderId="0" applyNumberFormat="0" applyBorder="0" applyAlignment="0" applyProtection="0"/>
    <xf numFmtId="9" fontId="25" fillId="0" borderId="0" applyFont="0" applyFill="0" applyBorder="0" applyAlignment="0" applyProtection="0"/>
    <xf numFmtId="0" fontId="25" fillId="31" borderId="0" applyNumberFormat="0" applyBorder="0" applyAlignment="0" applyProtection="0"/>
    <xf numFmtId="0" fontId="17" fillId="0" borderId="103">
      <protection locked="0"/>
    </xf>
    <xf numFmtId="0" fontId="2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43" fontId="11" fillId="0" borderId="0" applyFont="0" applyFill="0" applyBorder="0" applyAlignment="0" applyProtection="0"/>
    <xf numFmtId="0" fontId="8" fillId="0" borderId="0"/>
    <xf numFmtId="0" fontId="8" fillId="0" borderId="0"/>
    <xf numFmtId="0" fontId="8" fillId="0" borderId="0"/>
    <xf numFmtId="0" fontId="25" fillId="33" borderId="91" applyNumberFormat="0" applyFont="0" applyAlignment="0" applyProtection="0"/>
    <xf numFmtId="0" fontId="8" fillId="26" borderId="0" applyNumberFormat="0" applyBorder="0" applyAlignment="0" applyProtection="0"/>
    <xf numFmtId="0" fontId="8" fillId="28" borderId="0" applyNumberFormat="0" applyBorder="0" applyAlignment="0" applyProtection="0"/>
    <xf numFmtId="0" fontId="8" fillId="34" borderId="0" applyNumberFormat="0" applyBorder="0" applyAlignment="0" applyProtection="0"/>
    <xf numFmtId="0" fontId="8" fillId="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17" fillId="0" borderId="103">
      <protection locked="0"/>
    </xf>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43" fillId="34" borderId="87" applyNumberFormat="0" applyAlignment="0" applyProtection="0"/>
    <xf numFmtId="0" fontId="28" fillId="39" borderId="0" applyNumberFormat="0" applyBorder="0" applyAlignment="0" applyProtection="0"/>
    <xf numFmtId="0" fontId="195" fillId="34" borderId="3" applyNumberFormat="0" applyAlignment="0" applyProtection="0"/>
    <xf numFmtId="0" fontId="207" fillId="0" borderId="26" applyNumberFormat="0" applyFill="0" applyAlignment="0" applyProtection="0"/>
    <xf numFmtId="0" fontId="208" fillId="0" borderId="0" applyNumberFormat="0" applyFill="0" applyBorder="0" applyAlignment="0" applyProtection="0"/>
    <xf numFmtId="0" fontId="194" fillId="0" borderId="94" applyNumberFormat="0" applyFill="0" applyAlignment="0" applyProtection="0"/>
    <xf numFmtId="0" fontId="199" fillId="74" borderId="85" applyNumberFormat="0" applyAlignment="0" applyProtection="0"/>
    <xf numFmtId="0" fontId="209" fillId="71" borderId="0" applyNumberFormat="0" applyBorder="0" applyAlignment="0" applyProtection="0"/>
    <xf numFmtId="0" fontId="25" fillId="0" borderId="0"/>
    <xf numFmtId="0" fontId="92" fillId="31" borderId="87" applyNumberFormat="0" applyAlignment="0" applyProtection="0"/>
    <xf numFmtId="0" fontId="11" fillId="0" borderId="0" applyNumberFormat="0" applyFill="0" applyBorder="0" applyAlignment="0" applyProtection="0"/>
    <xf numFmtId="0" fontId="22" fillId="33" borderId="91" applyNumberFormat="0" applyFont="0" applyAlignment="0" applyProtection="0"/>
    <xf numFmtId="0" fontId="106" fillId="34" borderId="92" applyNumberFormat="0" applyAlignment="0" applyProtection="0"/>
    <xf numFmtId="0" fontId="201" fillId="24" borderId="0" applyNumberFormat="0" applyBorder="0" applyAlignment="0" applyProtection="0"/>
    <xf numFmtId="0" fontId="8" fillId="2" borderId="5" applyNumberFormat="0" applyFont="0" applyAlignment="0" applyProtection="0"/>
    <xf numFmtId="0" fontId="210" fillId="0" borderId="30" applyNumberFormat="0" applyFill="0" applyAlignment="0" applyProtection="0"/>
    <xf numFmtId="0" fontId="25" fillId="29" borderId="0" applyNumberFormat="0" applyBorder="0" applyAlignment="0" applyProtection="0"/>
    <xf numFmtId="236" fontId="8" fillId="0" borderId="0" applyFont="0" applyFill="0" applyBorder="0" applyAlignment="0" applyProtection="0"/>
    <xf numFmtId="0" fontId="8" fillId="0" borderId="0"/>
    <xf numFmtId="0" fontId="204" fillId="26" borderId="0" applyNumberFormat="0" applyBorder="0" applyAlignment="0" applyProtection="0"/>
    <xf numFmtId="0" fontId="8"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144" fillId="0" borderId="0" applyFont="0" applyFill="0" applyBorder="0" applyAlignment="0" applyProtection="0"/>
    <xf numFmtId="9" fontId="25"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0" fontId="180" fillId="31" borderId="87" applyNumberFormat="0" applyAlignment="0" applyProtection="0"/>
    <xf numFmtId="0" fontId="180" fillId="31" borderId="87" applyNumberFormat="0" applyAlignment="0" applyProtection="0"/>
    <xf numFmtId="0" fontId="17" fillId="0" borderId="103">
      <protection locked="0"/>
    </xf>
    <xf numFmtId="0" fontId="17" fillId="0" borderId="103">
      <protection locked="0"/>
    </xf>
    <xf numFmtId="0" fontId="26" fillId="22" borderId="0" applyNumberFormat="0" applyBorder="0" applyAlignment="0" applyProtection="0"/>
    <xf numFmtId="0" fontId="17" fillId="0" borderId="103">
      <protection locked="0"/>
    </xf>
    <xf numFmtId="0" fontId="26" fillId="24" borderId="0" applyNumberFormat="0" applyBorder="0" applyAlignment="0" applyProtection="0"/>
    <xf numFmtId="0" fontId="26" fillId="26" borderId="0" applyNumberFormat="0" applyBorder="0" applyAlignment="0" applyProtection="0"/>
    <xf numFmtId="0" fontId="211" fillId="0" borderId="0" applyNumberFormat="0" applyFill="0" applyBorder="0" applyAlignment="0" applyProtection="0"/>
    <xf numFmtId="0" fontId="26" fillId="28" borderId="0" applyNumberFormat="0" applyBorder="0" applyAlignment="0" applyProtection="0"/>
    <xf numFmtId="0" fontId="26" fillId="31"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25" fillId="29"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25" fillId="31"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25" fillId="33"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25" fillId="29" borderId="0" applyNumberFormat="0" applyBorder="0" applyAlignment="0" applyProtection="0"/>
    <xf numFmtId="0" fontId="28" fillId="39"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182" fillId="0" borderId="24" applyNumberFormat="0" applyFill="0" applyAlignment="0" applyProtection="0"/>
    <xf numFmtId="0" fontId="26" fillId="28" borderId="0" applyNumberFormat="0" applyBorder="0" applyAlignment="0" applyProtection="0"/>
    <xf numFmtId="0" fontId="26" fillId="35" borderId="0" applyNumberFormat="0" applyBorder="0" applyAlignment="0" applyProtection="0"/>
    <xf numFmtId="0" fontId="211" fillId="0" borderId="0" applyNumberFormat="0" applyFill="0" applyBorder="0" applyAlignment="0" applyProtection="0"/>
    <xf numFmtId="0" fontId="26" fillId="27" borderId="0" applyNumberFormat="0" applyBorder="0" applyAlignment="0" applyProtection="0"/>
    <xf numFmtId="0" fontId="25" fillId="34"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25" fillId="39"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9" fillId="40" borderId="0" applyNumberFormat="0" applyBorder="0" applyAlignment="0" applyProtection="0"/>
    <xf numFmtId="0" fontId="29" fillId="25"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23"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211" fillId="0" borderId="0" applyNumberFormat="0" applyFill="0" applyBorder="0" applyAlignment="0" applyProtection="0"/>
    <xf numFmtId="0" fontId="28" fillId="31" borderId="0" applyNumberFormat="0" applyBorder="0" applyAlignment="0" applyProtection="0"/>
    <xf numFmtId="0" fontId="29" fillId="44"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9" borderId="0" applyNumberFormat="0" applyBorder="0" applyAlignment="0" applyProtection="0"/>
    <xf numFmtId="0" fontId="37" fillId="24" borderId="0" applyNumberFormat="0" applyBorder="0" applyAlignment="0" applyProtection="0"/>
    <xf numFmtId="0" fontId="181" fillId="34" borderId="87" applyNumberFormat="0" applyAlignment="0" applyProtection="0"/>
    <xf numFmtId="0" fontId="47" fillId="53" borderId="62" applyNumberFormat="0" applyAlignment="0" applyProtection="0"/>
    <xf numFmtId="0" fontId="67" fillId="0" borderId="0" applyNumberFormat="0" applyFill="0" applyBorder="0" applyAlignment="0" applyProtection="0"/>
    <xf numFmtId="0" fontId="72" fillId="26" borderId="0" applyNumberFormat="0" applyBorder="0" applyAlignment="0" applyProtection="0"/>
    <xf numFmtId="0" fontId="86" fillId="0" borderId="28" applyNumberFormat="0" applyFill="0" applyAlignment="0" applyProtection="0"/>
    <xf numFmtId="0" fontId="86" fillId="0" borderId="0" applyNumberFormat="0" applyFill="0" applyBorder="0" applyAlignment="0" applyProtection="0"/>
    <xf numFmtId="0" fontId="180" fillId="31" borderId="87" applyNumberFormat="0" applyAlignment="0" applyProtection="0"/>
    <xf numFmtId="0" fontId="99" fillId="0" borderId="30" applyNumberFormat="0" applyFill="0" applyAlignment="0" applyProtection="0"/>
    <xf numFmtId="0" fontId="103" fillId="39"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6" fillId="0" borderId="0"/>
    <xf numFmtId="0" fontId="11" fillId="0" borderId="0" applyNumberFormat="0" applyFill="0" applyBorder="0" applyAlignment="0" applyProtection="0"/>
    <xf numFmtId="0" fontId="25" fillId="31" borderId="0" applyNumberFormat="0" applyBorder="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184" fillId="34" borderId="92" applyNumberFormat="0" applyAlignment="0" applyProtection="0"/>
    <xf numFmtId="0" fontId="118" fillId="0" borderId="0" applyNumberFormat="0" applyFill="0" applyBorder="0" applyAlignment="0" applyProtection="0"/>
    <xf numFmtId="0" fontId="28" fillId="43" borderId="0" applyNumberFormat="0" applyBorder="0" applyAlignment="0" applyProtection="0"/>
    <xf numFmtId="0" fontId="28" fillId="65" borderId="0" applyNumberFormat="0" applyBorder="0" applyAlignment="0" applyProtection="0"/>
    <xf numFmtId="0" fontId="92" fillId="31" borderId="87" applyNumberFormat="0" applyAlignment="0" applyProtection="0"/>
    <xf numFmtId="0" fontId="106" fillId="29" borderId="92" applyNumberFormat="0" applyAlignment="0" applyProtection="0"/>
    <xf numFmtId="0" fontId="43" fillId="29" borderId="87" applyNumberFormat="0" applyAlignment="0" applyProtection="0"/>
    <xf numFmtId="0" fontId="130" fillId="0" borderId="41" applyNumberFormat="0" applyFill="0" applyAlignment="0" applyProtection="0"/>
    <xf numFmtId="0" fontId="132" fillId="0" borderId="26" applyNumberFormat="0" applyFill="0" applyAlignment="0" applyProtection="0"/>
    <xf numFmtId="0" fontId="135" fillId="0" borderId="42" applyNumberFormat="0" applyFill="0" applyAlignment="0" applyProtection="0"/>
    <xf numFmtId="0" fontId="135" fillId="0" borderId="0" applyNumberFormat="0" applyFill="0" applyBorder="0" applyAlignment="0" applyProtection="0"/>
    <xf numFmtId="0" fontId="107" fillId="0" borderId="95" applyNumberFormat="0" applyFill="0" applyAlignment="0" applyProtection="0"/>
    <xf numFmtId="0" fontId="141" fillId="0" borderId="0" applyNumberFormat="0" applyFill="0" applyBorder="0" applyAlignment="0" applyProtection="0"/>
    <xf numFmtId="0" fontId="144" fillId="0" borderId="0"/>
    <xf numFmtId="0" fontId="8" fillId="0" borderId="0"/>
    <xf numFmtId="0" fontId="144" fillId="0" borderId="0"/>
    <xf numFmtId="0" fontId="25" fillId="0" borderId="0"/>
    <xf numFmtId="0" fontId="22" fillId="0" borderId="0"/>
    <xf numFmtId="0" fontId="25" fillId="0" borderId="0"/>
    <xf numFmtId="0" fontId="11" fillId="0" borderId="0"/>
    <xf numFmtId="0" fontId="144" fillId="0" borderId="0"/>
    <xf numFmtId="0" fontId="144" fillId="0" borderId="0"/>
    <xf numFmtId="0" fontId="144" fillId="0" borderId="0"/>
    <xf numFmtId="0" fontId="11" fillId="0" borderId="0"/>
    <xf numFmtId="0" fontId="11" fillId="0" borderId="0"/>
    <xf numFmtId="0" fontId="180" fillId="31" borderId="87" applyNumberFormat="0" applyAlignment="0" applyProtection="0"/>
    <xf numFmtId="0" fontId="96" fillId="60" borderId="104"/>
    <xf numFmtId="0" fontId="183" fillId="0" borderId="26" applyNumberFormat="0" applyFill="0" applyAlignment="0" applyProtection="0"/>
    <xf numFmtId="0" fontId="182" fillId="0" borderId="24" applyNumberFormat="0" applyFill="0" applyAlignment="0" applyProtection="0"/>
    <xf numFmtId="14" fontId="77" fillId="56" borderId="55">
      <alignment horizontal="center" vertical="center" wrapText="1"/>
    </xf>
    <xf numFmtId="236" fontId="10" fillId="0" borderId="0" applyFont="0" applyFill="0" applyBorder="0" applyAlignment="0" applyProtection="0"/>
    <xf numFmtId="0" fontId="11" fillId="0" borderId="0" applyNumberFormat="0" applyFill="0" applyBorder="0" applyAlignment="0" applyProtection="0"/>
    <xf numFmtId="0" fontId="58" fillId="0" borderId="104"/>
    <xf numFmtId="0" fontId="25" fillId="33" borderId="91" applyNumberFormat="0" applyFont="0" applyAlignment="0" applyProtection="0"/>
    <xf numFmtId="0" fontId="25" fillId="33" borderId="91" applyNumberFormat="0" applyFont="0" applyAlignment="0" applyProtection="0"/>
    <xf numFmtId="0" fontId="146" fillId="0" borderId="0"/>
    <xf numFmtId="0" fontId="25" fillId="29" borderId="0" applyNumberFormat="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6" fillId="24" borderId="0" applyNumberFormat="0" applyBorder="0" applyAlignment="0" applyProtection="0"/>
    <xf numFmtId="0" fontId="25" fillId="29" borderId="0" applyNumberFormat="0" applyBorder="0" applyAlignment="0" applyProtection="0"/>
    <xf numFmtId="0" fontId="26" fillId="31" borderId="0" applyNumberFormat="0" applyBorder="0" applyAlignment="0" applyProtection="0"/>
    <xf numFmtId="0" fontId="26" fillId="28" borderId="0" applyNumberFormat="0" applyBorder="0" applyAlignment="0" applyProtection="0"/>
    <xf numFmtId="9" fontId="8" fillId="0" borderId="0" applyFont="0" applyFill="0" applyBorder="0" applyAlignment="0" applyProtection="0"/>
    <xf numFmtId="0" fontId="17" fillId="0" borderId="103">
      <protection locked="0"/>
    </xf>
    <xf numFmtId="0" fontId="211" fillId="0" borderId="0" applyNumberFormat="0" applyFill="0" applyBorder="0" applyAlignment="0" applyProtection="0"/>
    <xf numFmtId="43" fontId="8" fillId="0" borderId="0" applyFont="0" applyFill="0" applyBorder="0" applyAlignment="0" applyProtection="0"/>
    <xf numFmtId="0" fontId="146" fillId="0" borderId="0"/>
    <xf numFmtId="0" fontId="25" fillId="29" borderId="0" applyNumberFormat="0" applyBorder="0" applyAlignment="0" applyProtection="0"/>
    <xf numFmtId="0" fontId="25" fillId="34" borderId="0" applyNumberFormat="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8" fillId="2" borderId="5" applyNumberFormat="0" applyFont="0" applyAlignment="0" applyProtection="0"/>
    <xf numFmtId="0" fontId="8" fillId="0" borderId="0"/>
    <xf numFmtId="0" fontId="202" fillId="0" borderId="0" applyNumberFormat="0" applyFill="0" applyBorder="0" applyAlignment="0" applyProtection="0"/>
    <xf numFmtId="0" fontId="25" fillId="0" borderId="0"/>
    <xf numFmtId="0" fontId="208" fillId="0" borderId="28" applyNumberFormat="0" applyFill="0" applyAlignment="0" applyProtection="0"/>
    <xf numFmtId="0" fontId="206" fillId="0" borderId="24" applyNumberFormat="0" applyFill="0" applyAlignment="0" applyProtection="0"/>
    <xf numFmtId="0" fontId="144" fillId="0" borderId="0"/>
    <xf numFmtId="0" fontId="8" fillId="37" borderId="0" applyNumberFormat="0" applyBorder="0" applyAlignment="0" applyProtection="0"/>
    <xf numFmtId="0" fontId="8" fillId="35" borderId="0" applyNumberFormat="0" applyBorder="0" applyAlignment="0" applyProtection="0"/>
    <xf numFmtId="0" fontId="8" fillId="14" borderId="0" applyNumberFormat="0" applyBorder="0" applyAlignment="0" applyProtection="0"/>
    <xf numFmtId="0" fontId="8" fillId="24" borderId="0" applyNumberFormat="0" applyBorder="0" applyAlignment="0" applyProtection="0"/>
    <xf numFmtId="0" fontId="8" fillId="22" borderId="0" applyNumberFormat="0" applyBorder="0" applyAlignment="0" applyProtection="0"/>
    <xf numFmtId="0" fontId="8" fillId="0" borderId="0"/>
    <xf numFmtId="0" fontId="25" fillId="33" borderId="91" applyNumberFormat="0" applyFont="0" applyAlignment="0" applyProtection="0"/>
    <xf numFmtId="0" fontId="17" fillId="0" borderId="103">
      <protection locked="0"/>
    </xf>
    <xf numFmtId="236" fontId="10" fillId="0" borderId="0" applyFont="0" applyFill="0" applyBorder="0" applyAlignment="0" applyProtection="0"/>
    <xf numFmtId="0" fontId="146" fillId="0" borderId="0"/>
    <xf numFmtId="194" fontId="22" fillId="0" borderId="0" applyFont="0" applyFill="0" applyBorder="0" applyAlignment="0" applyProtection="0"/>
    <xf numFmtId="0" fontId="11" fillId="0" borderId="0" applyNumberFormat="0" applyFill="0" applyBorder="0" applyAlignment="0" applyProtection="0"/>
    <xf numFmtId="0" fontId="92" fillId="31" borderId="87" applyNumberFormat="0" applyAlignment="0" applyProtection="0"/>
    <xf numFmtId="0" fontId="106" fillId="34" borderId="92" applyNumberFormat="0" applyAlignment="0" applyProtection="0"/>
    <xf numFmtId="0" fontId="106" fillId="34" borderId="92" applyNumberFormat="0" applyAlignment="0" applyProtection="0"/>
    <xf numFmtId="0" fontId="43" fillId="34" borderId="87" applyNumberFormat="0" applyAlignment="0" applyProtection="0"/>
    <xf numFmtId="0" fontId="43" fillId="34" borderId="87" applyNumberFormat="0" applyAlignment="0" applyProtection="0"/>
    <xf numFmtId="0" fontId="107" fillId="0" borderId="94" applyNumberFormat="0" applyFill="0" applyAlignment="0" applyProtection="0"/>
    <xf numFmtId="0" fontId="107" fillId="0" borderId="94" applyNumberFormat="0" applyFill="0" applyAlignment="0" applyProtection="0"/>
    <xf numFmtId="0" fontId="144" fillId="0" borderId="0"/>
    <xf numFmtId="0" fontId="25" fillId="0" borderId="0"/>
    <xf numFmtId="0" fontId="28" fillId="34"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0" fillId="31" borderId="87" applyNumberFormat="0" applyAlignment="0" applyProtection="0"/>
    <xf numFmtId="0" fontId="8" fillId="0" borderId="0"/>
    <xf numFmtId="0" fontId="25" fillId="33" borderId="91" applyNumberFormat="0" applyFont="0" applyAlignment="0" applyProtection="0"/>
    <xf numFmtId="0" fontId="28" fillId="39" borderId="0" applyNumberFormat="0" applyBorder="0" applyAlignment="0" applyProtection="0"/>
    <xf numFmtId="0" fontId="26" fillId="37" borderId="0" applyNumberFormat="0" applyBorder="0" applyAlignment="0" applyProtection="0"/>
    <xf numFmtId="0" fontId="26" fillId="22" borderId="0" applyNumberFormat="0" applyBorder="0" applyAlignment="0" applyProtection="0"/>
    <xf numFmtId="0" fontId="17" fillId="0" borderId="103">
      <protection locked="0"/>
    </xf>
    <xf numFmtId="236" fontId="25" fillId="0" borderId="0" applyFont="0" applyFill="0" applyBorder="0" applyAlignment="0" applyProtection="0"/>
    <xf numFmtId="0" fontId="25" fillId="33" borderId="0" applyNumberFormat="0" applyBorder="0" applyAlignment="0" applyProtection="0"/>
    <xf numFmtId="9"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0" fontId="25" fillId="31" borderId="0" applyNumberFormat="0" applyBorder="0" applyAlignment="0" applyProtection="0"/>
    <xf numFmtId="236" fontId="8" fillId="0" borderId="0" applyFont="0" applyFill="0" applyBorder="0" applyAlignment="0" applyProtection="0"/>
    <xf numFmtId="0" fontId="8" fillId="0" borderId="0"/>
    <xf numFmtId="0" fontId="22" fillId="0" borderId="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22" fillId="0" borderId="0"/>
    <xf numFmtId="14" fontId="77" fillId="56" borderId="55">
      <alignment horizontal="center" vertical="center" wrapText="1"/>
    </xf>
    <xf numFmtId="0" fontId="28" fillId="39" borderId="0" applyNumberFormat="0" applyBorder="0" applyAlignment="0" applyProtection="0"/>
    <xf numFmtId="0" fontId="25" fillId="31" borderId="0" applyNumberFormat="0" applyBorder="0" applyAlignment="0" applyProtection="0"/>
    <xf numFmtId="0" fontId="17" fillId="0" borderId="103">
      <protection locked="0"/>
    </xf>
    <xf numFmtId="0" fontId="17" fillId="0" borderId="103">
      <protection locked="0"/>
    </xf>
    <xf numFmtId="0" fontId="17" fillId="0" borderId="103">
      <protection locked="0"/>
    </xf>
    <xf numFmtId="0" fontId="17" fillId="0" borderId="103">
      <protection locked="0"/>
    </xf>
    <xf numFmtId="0" fontId="25" fillId="33" borderId="0" applyNumberFormat="0" applyBorder="0" applyAlignment="0" applyProtection="0"/>
    <xf numFmtId="0" fontId="181" fillId="34" borderId="87" applyNumberFormat="0" applyAlignment="0" applyProtection="0"/>
    <xf numFmtId="14" fontId="77" fillId="56" borderId="55">
      <alignment horizontal="center" vertical="center" wrapText="1"/>
    </xf>
    <xf numFmtId="0" fontId="11" fillId="0" borderId="0" applyNumberFormat="0" applyFill="0" applyBorder="0" applyAlignment="0" applyProtection="0"/>
    <xf numFmtId="14" fontId="77" fillId="56" borderId="55">
      <alignment horizontal="center" vertical="center" wrapText="1"/>
    </xf>
    <xf numFmtId="0" fontId="91" fillId="0" borderId="0" applyNumberFormat="0" applyFill="0" applyBorder="0" applyAlignment="0" applyProtection="0">
      <alignment vertical="top"/>
      <protection locked="0"/>
    </xf>
    <xf numFmtId="0" fontId="180" fillId="31" borderId="87" applyNumberFormat="0" applyAlignment="0" applyProtection="0"/>
    <xf numFmtId="0" fontId="26" fillId="33" borderId="91" applyNumberFormat="0" applyFont="0" applyAlignment="0" applyProtection="0"/>
    <xf numFmtId="0" fontId="184" fillId="34" borderId="92" applyNumberFormat="0" applyAlignment="0" applyProtection="0"/>
    <xf numFmtId="0" fontId="211" fillId="0" borderId="0" applyNumberFormat="0" applyFill="0" applyBorder="0" applyAlignment="0" applyProtection="0"/>
    <xf numFmtId="0" fontId="25" fillId="29" borderId="0" applyNumberFormat="0" applyBorder="0" applyAlignment="0" applyProtection="0"/>
    <xf numFmtId="0" fontId="11" fillId="0" borderId="0" applyNumberFormat="0" applyFill="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182" fillId="0" borderId="24" applyNumberFormat="0" applyFill="0" applyAlignment="0" applyProtection="0"/>
    <xf numFmtId="0" fontId="28" fillId="34" borderId="0" applyNumberFormat="0" applyBorder="0" applyAlignment="0" applyProtection="0"/>
    <xf numFmtId="0" fontId="92" fillId="31" borderId="87" applyNumberFormat="0" applyAlignment="0" applyProtection="0"/>
    <xf numFmtId="0" fontId="107" fillId="0" borderId="95" applyNumberFormat="0" applyFill="0" applyAlignment="0" applyProtection="0"/>
    <xf numFmtId="198" fontId="11" fillId="0" borderId="0"/>
    <xf numFmtId="0" fontId="11" fillId="0" borderId="0"/>
    <xf numFmtId="0" fontId="11" fillId="0" borderId="0"/>
    <xf numFmtId="0" fontId="11" fillId="0" borderId="0"/>
    <xf numFmtId="198" fontId="11" fillId="0" borderId="0"/>
    <xf numFmtId="0" fontId="25" fillId="31" borderId="0" applyNumberFormat="0" applyBorder="0" applyAlignment="0" applyProtection="0"/>
    <xf numFmtId="9" fontId="11" fillId="0" borderId="0" applyFont="0" applyFill="0" applyBorder="0" applyAlignment="0" applyProtection="0"/>
    <xf numFmtId="0" fontId="26" fillId="30" borderId="0" applyNumberFormat="0" applyBorder="0" applyAlignment="0" applyProtection="0"/>
    <xf numFmtId="0" fontId="26" fillId="26" borderId="0" applyNumberFormat="0" applyBorder="0" applyAlignment="0" applyProtection="0"/>
    <xf numFmtId="0" fontId="17" fillId="0" borderId="103">
      <protection locked="0"/>
    </xf>
    <xf numFmtId="0" fontId="17" fillId="0" borderId="103">
      <protection locked="0"/>
    </xf>
    <xf numFmtId="236" fontId="10" fillId="0" borderId="0" applyFont="0" applyFill="0" applyBorder="0" applyAlignment="0" applyProtection="0"/>
    <xf numFmtId="0" fontId="146" fillId="0" borderId="0"/>
    <xf numFmtId="0" fontId="25" fillId="34" borderId="0" applyNumberFormat="0" applyBorder="0" applyAlignment="0" applyProtection="0"/>
    <xf numFmtId="0" fontId="146" fillId="0" borderId="0"/>
    <xf numFmtId="0" fontId="25" fillId="31" borderId="0" applyNumberFormat="0" applyBorder="0" applyAlignment="0" applyProtection="0"/>
    <xf numFmtId="37" fontId="57" fillId="51" borderId="101" applyFill="0" applyBorder="0" applyProtection="0"/>
    <xf numFmtId="236" fontId="10" fillId="0" borderId="0" applyFont="0" applyFill="0" applyBorder="0" applyAlignment="0" applyProtection="0"/>
    <xf numFmtId="0" fontId="180" fillId="31" borderId="87" applyNumberFormat="0" applyAlignment="0" applyProtection="0"/>
    <xf numFmtId="0" fontId="144" fillId="0" borderId="0"/>
    <xf numFmtId="0" fontId="144" fillId="0" borderId="0"/>
    <xf numFmtId="0" fontId="144" fillId="0" borderId="0"/>
    <xf numFmtId="0" fontId="144" fillId="0" borderId="0"/>
    <xf numFmtId="0" fontId="180" fillId="31" borderId="87" applyNumberFormat="0" applyAlignment="0" applyProtection="0"/>
    <xf numFmtId="236" fontId="144" fillId="0" borderId="0" applyFont="0" applyFill="0" applyBorder="0" applyAlignment="0" applyProtection="0"/>
    <xf numFmtId="0" fontId="25" fillId="31" borderId="0" applyNumberFormat="0" applyBorder="0" applyAlignment="0" applyProtection="0"/>
    <xf numFmtId="0" fontId="25" fillId="39" borderId="0" applyNumberFormat="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25" fillId="29" borderId="0" applyNumberFormat="0" applyBorder="0" applyAlignment="0" applyProtection="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144" fillId="0" borderId="0"/>
    <xf numFmtId="0" fontId="144" fillId="0" borderId="0"/>
    <xf numFmtId="0" fontId="185" fillId="0" borderId="94" applyNumberFormat="0" applyFill="0" applyAlignment="0" applyProtection="0"/>
    <xf numFmtId="0" fontId="11" fillId="33" borderId="91" applyNumberFormat="0" applyFont="0" applyAlignment="0" applyProtection="0"/>
    <xf numFmtId="0" fontId="183" fillId="0" borderId="26" applyNumberFormat="0" applyFill="0" applyAlignment="0" applyProtection="0"/>
    <xf numFmtId="0" fontId="8" fillId="16"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43" fontId="146" fillId="0" borderId="0" applyFont="0" applyFill="0" applyBorder="0" applyAlignment="0" applyProtection="0"/>
    <xf numFmtId="9" fontId="73" fillId="0" borderId="0" applyFont="0" applyFill="0" applyBorder="0" applyAlignment="0" applyProtection="0"/>
    <xf numFmtId="0" fontId="182" fillId="0" borderId="24" applyNumberFormat="0" applyFill="0" applyAlignment="0" applyProtection="0"/>
    <xf numFmtId="195" fontId="11" fillId="0" borderId="0" applyFont="0" applyFill="0" applyBorder="0" applyAlignment="0" applyProtection="0"/>
    <xf numFmtId="0" fontId="8" fillId="17"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25" fillId="33" borderId="0" applyNumberFormat="0" applyBorder="0" applyAlignment="0" applyProtection="0"/>
    <xf numFmtId="0" fontId="54" fillId="0" borderId="103" applyFill="0" applyProtection="0"/>
    <xf numFmtId="0" fontId="28" fillId="34" borderId="0" applyNumberFormat="0" applyBorder="0" applyAlignment="0" applyProtection="0"/>
    <xf numFmtId="0" fontId="146" fillId="0" borderId="0"/>
    <xf numFmtId="236" fontId="22" fillId="0" borderId="0" applyFont="0" applyFill="0" applyBorder="0" applyAlignment="0" applyProtection="0"/>
    <xf numFmtId="0" fontId="28" fillId="3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236" fontId="144" fillId="0" borderId="0" applyFont="0" applyFill="0" applyBorder="0" applyAlignment="0" applyProtection="0"/>
    <xf numFmtId="0" fontId="25" fillId="34" borderId="0" applyNumberFormat="0" applyBorder="0" applyAlignment="0" applyProtection="0"/>
    <xf numFmtId="0" fontId="8" fillId="0" borderId="0"/>
    <xf numFmtId="0" fontId="8" fillId="0" borderId="0"/>
    <xf numFmtId="0" fontId="8" fillId="0" borderId="0"/>
    <xf numFmtId="0" fontId="8" fillId="0" borderId="0"/>
    <xf numFmtId="0" fontId="144" fillId="0" borderId="0"/>
    <xf numFmtId="236" fontId="144" fillId="0" borderId="0" applyFont="0" applyFill="0" applyBorder="0" applyAlignment="0" applyProtection="0"/>
    <xf numFmtId="0" fontId="28" fillId="31" borderId="0" applyNumberFormat="0" applyBorder="0" applyAlignment="0" applyProtection="0"/>
    <xf numFmtId="9" fontId="10" fillId="0" borderId="0" applyFont="0" applyFill="0" applyBorder="0" applyAlignment="0" applyProtection="0"/>
    <xf numFmtId="0" fontId="8" fillId="0" borderId="0"/>
    <xf numFmtId="0" fontId="8" fillId="0" borderId="0"/>
    <xf numFmtId="0" fontId="146" fillId="0" borderId="0"/>
    <xf numFmtId="0" fontId="146" fillId="0" borderId="0"/>
    <xf numFmtId="0" fontId="146" fillId="0" borderId="0"/>
    <xf numFmtId="43" fontId="146" fillId="0" borderId="0" applyFont="0" applyFill="0" applyBorder="0" applyAlignment="0" applyProtection="0"/>
    <xf numFmtId="0" fontId="28" fillId="43"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144" fillId="0" borderId="0"/>
    <xf numFmtId="0" fontId="211" fillId="0" borderId="0" applyNumberFormat="0" applyFill="0" applyBorder="0" applyAlignment="0" applyProtection="0"/>
    <xf numFmtId="0" fontId="149" fillId="0" borderId="0"/>
    <xf numFmtId="0" fontId="212" fillId="0" borderId="1" applyNumberFormat="0" applyFill="0" applyAlignment="0" applyProtection="0"/>
    <xf numFmtId="0" fontId="213" fillId="0" borderId="83" applyNumberFormat="0" applyFill="0" applyAlignment="0" applyProtection="0"/>
    <xf numFmtId="0" fontId="214" fillId="0" borderId="2" applyNumberFormat="0" applyFill="0" applyAlignment="0" applyProtection="0"/>
    <xf numFmtId="0" fontId="214" fillId="0" borderId="0" applyNumberFormat="0" applyFill="0" applyBorder="0" applyAlignment="0" applyProtection="0"/>
    <xf numFmtId="0" fontId="215" fillId="69" borderId="0" applyNumberFormat="0" applyBorder="0" applyAlignment="0" applyProtection="0"/>
    <xf numFmtId="0" fontId="216" fillId="70" borderId="0" applyNumberFormat="0" applyBorder="0" applyAlignment="0" applyProtection="0"/>
    <xf numFmtId="0" fontId="217" fillId="71" borderId="0" applyNumberFormat="0" applyBorder="0" applyAlignment="0" applyProtection="0"/>
    <xf numFmtId="0" fontId="218" fillId="72" borderId="3" applyNumberFormat="0" applyAlignment="0" applyProtection="0"/>
    <xf numFmtId="0" fontId="219" fillId="73" borderId="4" applyNumberFormat="0" applyAlignment="0" applyProtection="0"/>
    <xf numFmtId="0" fontId="220" fillId="73" borderId="3" applyNumberFormat="0" applyAlignment="0" applyProtection="0"/>
    <xf numFmtId="0" fontId="221" fillId="0" borderId="84" applyNumberFormat="0" applyFill="0" applyAlignment="0" applyProtection="0"/>
    <xf numFmtId="0" fontId="222" fillId="74" borderId="85" applyNumberFormat="0" applyAlignment="0" applyProtection="0"/>
    <xf numFmtId="0" fontId="223" fillId="0" borderId="0" applyNumberFormat="0" applyFill="0" applyBorder="0" applyAlignment="0" applyProtection="0"/>
    <xf numFmtId="0" fontId="149" fillId="2" borderId="5" applyNumberFormat="0" applyFont="0" applyAlignment="0" applyProtection="0"/>
    <xf numFmtId="0" fontId="224" fillId="0" borderId="0" applyNumberFormat="0" applyFill="0" applyBorder="0" applyAlignment="0" applyProtection="0"/>
    <xf numFmtId="0" fontId="225" fillId="0" borderId="86" applyNumberFormat="0" applyFill="0" applyAlignment="0" applyProtection="0"/>
    <xf numFmtId="0" fontId="226" fillId="75" borderId="0" applyNumberFormat="0" applyBorder="0" applyAlignment="0" applyProtection="0"/>
    <xf numFmtId="0" fontId="149" fillId="3" borderId="0" applyNumberFormat="0" applyBorder="0" applyAlignment="0" applyProtection="0"/>
    <xf numFmtId="0" fontId="149" fillId="4" borderId="0" applyNumberFormat="0" applyBorder="0" applyAlignment="0" applyProtection="0"/>
    <xf numFmtId="0" fontId="226" fillId="76" borderId="0" applyNumberFormat="0" applyBorder="0" applyAlignment="0" applyProtection="0"/>
    <xf numFmtId="0" fontId="226" fillId="77" borderId="0" applyNumberFormat="0" applyBorder="0" applyAlignment="0" applyProtection="0"/>
    <xf numFmtId="0" fontId="149" fillId="5" borderId="0" applyNumberFormat="0" applyBorder="0" applyAlignment="0" applyProtection="0"/>
    <xf numFmtId="0" fontId="149" fillId="6" borderId="0" applyNumberFormat="0" applyBorder="0" applyAlignment="0" applyProtection="0"/>
    <xf numFmtId="0" fontId="226" fillId="78" borderId="0" applyNumberFormat="0" applyBorder="0" applyAlignment="0" applyProtection="0"/>
    <xf numFmtId="0" fontId="226" fillId="79" borderId="0" applyNumberFormat="0" applyBorder="0" applyAlignment="0" applyProtection="0"/>
    <xf numFmtId="0" fontId="149" fillId="7" borderId="0" applyNumberFormat="0" applyBorder="0" applyAlignment="0" applyProtection="0"/>
    <xf numFmtId="0" fontId="149" fillId="8" borderId="0" applyNumberFormat="0" applyBorder="0" applyAlignment="0" applyProtection="0"/>
    <xf numFmtId="0" fontId="226" fillId="9" borderId="0" applyNumberFormat="0" applyBorder="0" applyAlignment="0" applyProtection="0"/>
    <xf numFmtId="0" fontId="226" fillId="80" borderId="0" applyNumberFormat="0" applyBorder="0" applyAlignment="0" applyProtection="0"/>
    <xf numFmtId="0" fontId="149" fillId="10" borderId="0" applyNumberFormat="0" applyBorder="0" applyAlignment="0" applyProtection="0"/>
    <xf numFmtId="0" fontId="149" fillId="11" borderId="0" applyNumberFormat="0" applyBorder="0" applyAlignment="0" applyProtection="0"/>
    <xf numFmtId="0" fontId="226" fillId="12" borderId="0" applyNumberFormat="0" applyBorder="0" applyAlignment="0" applyProtection="0"/>
    <xf numFmtId="0" fontId="226" fillId="13" borderId="0" applyNumberFormat="0" applyBorder="0" applyAlignment="0" applyProtection="0"/>
    <xf numFmtId="0" fontId="149" fillId="14" borderId="0" applyNumberFormat="0" applyBorder="0" applyAlignment="0" applyProtection="0"/>
    <xf numFmtId="0" fontId="149" fillId="15" borderId="0" applyNumberFormat="0" applyBorder="0" applyAlignment="0" applyProtection="0"/>
    <xf numFmtId="0" fontId="226" fillId="81" borderId="0" applyNumberFormat="0" applyBorder="0" applyAlignment="0" applyProtection="0"/>
    <xf numFmtId="0" fontId="226" fillId="82" borderId="0" applyNumberFormat="0" applyBorder="0" applyAlignment="0" applyProtection="0"/>
    <xf numFmtId="0" fontId="149" fillId="16" borderId="0" applyNumberFormat="0" applyBorder="0" applyAlignment="0" applyProtection="0"/>
    <xf numFmtId="0" fontId="149" fillId="17" borderId="0" applyNumberFormat="0" applyBorder="0" applyAlignment="0" applyProtection="0"/>
    <xf numFmtId="0" fontId="226" fillId="18" borderId="0" applyNumberFormat="0" applyBorder="0" applyAlignment="0" applyProtection="0"/>
    <xf numFmtId="0" fontId="149" fillId="0" borderId="0"/>
    <xf numFmtId="0" fontId="149" fillId="3" borderId="0" applyNumberFormat="0" applyBorder="0" applyAlignment="0" applyProtection="0"/>
    <xf numFmtId="0" fontId="149" fillId="4" borderId="0" applyNumberFormat="0" applyBorder="0" applyAlignment="0" applyProtection="0"/>
    <xf numFmtId="0" fontId="149" fillId="5" borderId="0" applyNumberFormat="0" applyBorder="0" applyAlignment="0" applyProtection="0"/>
    <xf numFmtId="0" fontId="149" fillId="6" borderId="0" applyNumberFormat="0" applyBorder="0" applyAlignment="0" applyProtection="0"/>
    <xf numFmtId="0" fontId="149" fillId="7" borderId="0" applyNumberFormat="0" applyBorder="0" applyAlignment="0" applyProtection="0"/>
    <xf numFmtId="0" fontId="149" fillId="8" borderId="0" applyNumberFormat="0" applyBorder="0" applyAlignment="0" applyProtection="0"/>
    <xf numFmtId="0" fontId="226" fillId="9" borderId="0" applyNumberFormat="0" applyBorder="0" applyAlignment="0" applyProtection="0"/>
    <xf numFmtId="0" fontId="149" fillId="10" borderId="0" applyNumberFormat="0" applyBorder="0" applyAlignment="0" applyProtection="0"/>
    <xf numFmtId="0" fontId="149" fillId="11" borderId="0" applyNumberFormat="0" applyBorder="0" applyAlignment="0" applyProtection="0"/>
    <xf numFmtId="0" fontId="226" fillId="12" borderId="0" applyNumberFormat="0" applyBorder="0" applyAlignment="0" applyProtection="0"/>
    <xf numFmtId="0" fontId="149" fillId="14" borderId="0" applyNumberFormat="0" applyBorder="0" applyAlignment="0" applyProtection="0"/>
    <xf numFmtId="0" fontId="149" fillId="15" borderId="0" applyNumberFormat="0" applyBorder="0" applyAlignment="0" applyProtection="0"/>
    <xf numFmtId="0" fontId="149" fillId="16" borderId="0" applyNumberFormat="0" applyBorder="0" applyAlignment="0" applyProtection="0"/>
    <xf numFmtId="0" fontId="149" fillId="17" borderId="0" applyNumberFormat="0" applyBorder="0" applyAlignment="0" applyProtection="0"/>
    <xf numFmtId="0" fontId="226" fillId="18" borderId="0" applyNumberFormat="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236"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236"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236" fontId="144" fillId="0" borderId="0" applyFont="0" applyFill="0" applyBorder="0" applyAlignment="0" applyProtection="0"/>
    <xf numFmtId="236" fontId="144" fillId="0" borderId="0" applyFont="0" applyFill="0" applyBorder="0" applyAlignment="0" applyProtection="0"/>
    <xf numFmtId="0" fontId="11" fillId="0" borderId="0"/>
    <xf numFmtId="236" fontId="144" fillId="0" borderId="0" applyFont="0" applyFill="0" applyBorder="0" applyAlignment="0" applyProtection="0"/>
    <xf numFmtId="0" fontId="144" fillId="0" borderId="0"/>
    <xf numFmtId="0" fontId="144" fillId="0" borderId="0"/>
    <xf numFmtId="236" fontId="10" fillId="0" borderId="0" applyFont="0" applyFill="0" applyBorder="0" applyAlignment="0" applyProtection="0"/>
    <xf numFmtId="0" fontId="8" fillId="0" borderId="0"/>
    <xf numFmtId="224" fontId="8" fillId="0" borderId="0" applyFont="0" applyFill="0" applyBorder="0" applyAlignment="0" applyProtection="0"/>
    <xf numFmtId="0" fontId="239" fillId="0" borderId="0" applyNumberFormat="0" applyFill="0" applyBorder="0" applyAlignment="0" applyProtection="0"/>
    <xf numFmtId="0" fontId="30" fillId="77" borderId="0" applyNumberFormat="0" applyBorder="0" applyAlignment="0" applyProtection="0"/>
    <xf numFmtId="0" fontId="8" fillId="2" borderId="5" applyNumberFormat="0" applyFon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5" fillId="0" borderId="0"/>
    <xf numFmtId="0" fontId="8" fillId="0" borderId="0"/>
    <xf numFmtId="236" fontId="8"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211" fillId="0" borderId="0" applyNumberFormat="0" applyFill="0" applyBorder="0" applyAlignment="0" applyProtection="0"/>
    <xf numFmtId="0" fontId="227" fillId="0" borderId="1" applyNumberFormat="0" applyFill="0" applyAlignment="0" applyProtection="0"/>
    <xf numFmtId="0" fontId="228" fillId="0" borderId="83" applyNumberFormat="0" applyFill="0" applyAlignment="0" applyProtection="0"/>
    <xf numFmtId="0" fontId="229" fillId="0" borderId="2" applyNumberFormat="0" applyFill="0" applyAlignment="0" applyProtection="0"/>
    <xf numFmtId="0" fontId="229" fillId="0" borderId="0" applyNumberFormat="0" applyFill="0" applyBorder="0" applyAlignment="0" applyProtection="0"/>
    <xf numFmtId="0" fontId="230" fillId="69" borderId="0" applyNumberFormat="0" applyBorder="0" applyAlignment="0" applyProtection="0"/>
    <xf numFmtId="0" fontId="231" fillId="70" borderId="0" applyNumberFormat="0" applyBorder="0" applyAlignment="0" applyProtection="0"/>
    <xf numFmtId="0" fontId="232" fillId="71" borderId="0" applyNumberFormat="0" applyBorder="0" applyAlignment="0" applyProtection="0"/>
    <xf numFmtId="0" fontId="233" fillId="72" borderId="3" applyNumberFormat="0" applyAlignment="0" applyProtection="0"/>
    <xf numFmtId="0" fontId="234" fillId="73" borderId="4" applyNumberFormat="0" applyAlignment="0" applyProtection="0"/>
    <xf numFmtId="0" fontId="235" fillId="73" borderId="3" applyNumberFormat="0" applyAlignment="0" applyProtection="0"/>
    <xf numFmtId="0" fontId="236" fillId="0" borderId="84" applyNumberFormat="0" applyFill="0" applyAlignment="0" applyProtection="0"/>
    <xf numFmtId="0" fontId="237" fillId="74" borderId="85" applyNumberFormat="0" applyAlignment="0" applyProtection="0"/>
    <xf numFmtId="0" fontId="205" fillId="0" borderId="0" applyNumberFormat="0" applyFill="0" applyBorder="0" applyAlignment="0" applyProtection="0"/>
    <xf numFmtId="0" fontId="10" fillId="2" borderId="5" applyNumberFormat="0" applyFont="0" applyAlignment="0" applyProtection="0"/>
    <xf numFmtId="0" fontId="238" fillId="0" borderId="0" applyNumberFormat="0" applyFill="0" applyBorder="0" applyAlignment="0" applyProtection="0"/>
    <xf numFmtId="0" fontId="190" fillId="0" borderId="86" applyNumberFormat="0" applyFill="0" applyAlignment="0" applyProtection="0"/>
    <xf numFmtId="0" fontId="192" fillId="75"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92" fillId="77"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92" fillId="78" borderId="0" applyNumberFormat="0" applyBorder="0" applyAlignment="0" applyProtection="0"/>
    <xf numFmtId="0" fontId="192" fillId="79"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92" fillId="8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92" fillId="81" borderId="0" applyNumberFormat="0" applyBorder="0" applyAlignment="0" applyProtection="0"/>
    <xf numFmtId="0" fontId="192" fillId="82"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0" fontId="10" fillId="0" borderId="0"/>
    <xf numFmtId="0" fontId="10" fillId="0" borderId="0"/>
    <xf numFmtId="0" fontId="145" fillId="0" borderId="0"/>
    <xf numFmtId="0" fontId="144" fillId="0" borderId="0"/>
    <xf numFmtId="0" fontId="146" fillId="0" borderId="0"/>
    <xf numFmtId="0" fontId="149" fillId="0" borderId="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25"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25"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23" borderId="0" applyNumberFormat="0" applyBorder="0" applyAlignment="0" applyProtection="0"/>
    <xf numFmtId="0" fontId="47" fillId="53" borderId="62" applyNumberFormat="0" applyAlignment="0" applyProtection="0"/>
    <xf numFmtId="0" fontId="103" fillId="39" borderId="0" applyNumberFormat="0" applyBorder="0" applyAlignment="0" applyProtection="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22"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37" fillId="24" borderId="0" applyNumberFormat="0" applyBorder="0" applyAlignment="0" applyProtection="0"/>
    <xf numFmtId="0" fontId="67" fillId="0" borderId="0" applyNumberFormat="0" applyFill="0" applyBorder="0" applyAlignment="0" applyProtection="0"/>
    <xf numFmtId="0" fontId="25" fillId="2" borderId="5" applyNumberFormat="0" applyFont="0" applyAlignment="0" applyProtection="0"/>
    <xf numFmtId="0" fontId="25" fillId="2" borderId="5" applyNumberFormat="0" applyFont="0" applyAlignment="0" applyProtection="0"/>
    <xf numFmtId="9" fontId="25" fillId="0" borderId="0" applyFont="0" applyFill="0" applyBorder="0" applyAlignment="0" applyProtection="0"/>
    <xf numFmtId="9" fontId="240"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0" fontId="10" fillId="0" borderId="0"/>
    <xf numFmtId="43" fontId="240" fillId="0" borderId="0" applyFont="0" applyFill="0" applyBorder="0" applyAlignment="0" applyProtection="0"/>
    <xf numFmtId="236" fontId="25" fillId="0" borderId="0" applyFont="0" applyFill="0" applyBorder="0" applyAlignment="0" applyProtection="0"/>
    <xf numFmtId="0" fontId="10" fillId="16"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43" fontId="26"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0" fontId="10" fillId="0" borderId="0"/>
    <xf numFmtId="0" fontId="30" fillId="18" borderId="0" applyNumberFormat="0" applyBorder="0" applyAlignment="0" applyProtection="0"/>
    <xf numFmtId="0" fontId="8" fillId="17" borderId="0" applyNumberFormat="0" applyBorder="0" applyAlignment="0" applyProtection="0"/>
    <xf numFmtId="0" fontId="8" fillId="16" borderId="0" applyNumberFormat="0" applyBorder="0" applyAlignment="0" applyProtection="0"/>
    <xf numFmtId="0" fontId="30" fillId="82" borderId="0" applyNumberFormat="0" applyBorder="0" applyAlignment="0" applyProtection="0"/>
    <xf numFmtId="0" fontId="30" fillId="81" borderId="0" applyNumberFormat="0" applyBorder="0" applyAlignment="0" applyProtection="0"/>
    <xf numFmtId="0" fontId="8" fillId="1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30" fillId="80" borderId="0" applyNumberFormat="0" applyBorder="0" applyAlignment="0" applyProtection="0"/>
    <xf numFmtId="0" fontId="30"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30" fillId="79" borderId="0" applyNumberFormat="0" applyBorder="0" applyAlignment="0" applyProtection="0"/>
    <xf numFmtId="0" fontId="30" fillId="78" borderId="0" applyNumberFormat="0" applyBorder="0" applyAlignment="0" applyProtection="0"/>
    <xf numFmtId="0" fontId="8" fillId="5" borderId="0" applyNumberFormat="0" applyBorder="0" applyAlignment="0" applyProtection="0"/>
    <xf numFmtId="0" fontId="30" fillId="76" borderId="0" applyNumberFormat="0" applyBorder="0" applyAlignment="0" applyProtection="0"/>
    <xf numFmtId="0" fontId="8" fillId="4" borderId="0" applyNumberFormat="0" applyBorder="0" applyAlignment="0" applyProtection="0"/>
    <xf numFmtId="0" fontId="72" fillId="26" borderId="0" applyNumberFormat="0" applyBorder="0" applyAlignment="0" applyProtection="0"/>
    <xf numFmtId="0" fontId="8" fillId="3" borderId="0" applyNumberFormat="0" applyBorder="0" applyAlignment="0" applyProtection="0"/>
    <xf numFmtId="0" fontId="30" fillId="75" borderId="0" applyNumberFormat="0" applyBorder="0" applyAlignment="0" applyProtection="0"/>
    <xf numFmtId="0" fontId="194" fillId="0" borderId="86" applyNumberFormat="0" applyFill="0" applyAlignment="0" applyProtection="0"/>
    <xf numFmtId="0" fontId="203" fillId="0" borderId="84" applyNumberFormat="0" applyFill="0" applyAlignment="0" applyProtection="0"/>
    <xf numFmtId="0" fontId="196" fillId="73" borderId="3" applyNumberFormat="0" applyAlignment="0" applyProtection="0"/>
    <xf numFmtId="0" fontId="124" fillId="73" borderId="4" applyNumberFormat="0" applyAlignment="0" applyProtection="0"/>
    <xf numFmtId="0" fontId="195" fillId="72" borderId="3" applyNumberFormat="0" applyAlignment="0" applyProtection="0"/>
    <xf numFmtId="0" fontId="200" fillId="71" borderId="0" applyNumberFormat="0" applyBorder="0" applyAlignment="0" applyProtection="0"/>
    <xf numFmtId="0" fontId="201" fillId="70" borderId="0" applyNumberFormat="0" applyBorder="0" applyAlignment="0" applyProtection="0"/>
    <xf numFmtId="0" fontId="204" fillId="69" borderId="0" applyNumberFormat="0" applyBorder="0" applyAlignment="0" applyProtection="0"/>
    <xf numFmtId="0" fontId="136" fillId="0" borderId="0" applyNumberFormat="0" applyFill="0" applyBorder="0" applyAlignment="0" applyProtection="0"/>
    <xf numFmtId="0" fontId="198" fillId="0" borderId="83" applyNumberFormat="0" applyFill="0" applyAlignment="0" applyProtection="0"/>
    <xf numFmtId="0" fontId="197" fillId="0" borderId="1" applyNumberFormat="0" applyFill="0" applyAlignment="0" applyProtection="0"/>
    <xf numFmtId="224" fontId="8" fillId="0" borderId="0" applyFont="0" applyFill="0" applyBorder="0" applyAlignment="0" applyProtection="0"/>
    <xf numFmtId="9" fontId="8" fillId="0" borderId="0" applyFont="0" applyFill="0" applyBorder="0" applyAlignment="0" applyProtection="0"/>
    <xf numFmtId="0" fontId="241" fillId="0" borderId="0" applyNumberFormat="0" applyFill="0" applyBorder="0" applyAlignment="0" applyProtection="0">
      <alignment vertical="top"/>
      <protection locked="0"/>
    </xf>
    <xf numFmtId="0" fontId="25" fillId="39" borderId="0" applyNumberFormat="0" applyBorder="0" applyAlignment="0" applyProtection="0"/>
    <xf numFmtId="0" fontId="14" fillId="0" borderId="0"/>
    <xf numFmtId="0" fontId="14" fillId="0" borderId="0"/>
    <xf numFmtId="0" fontId="25" fillId="39" borderId="0" applyNumberFormat="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242"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0" fontId="54" fillId="0" borderId="88" applyFill="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0" fontId="59" fillId="0" borderId="0" applyFont="0" applyFill="0" applyBorder="0" applyAlignment="0" applyProtection="0"/>
    <xf numFmtId="0" fontId="54" fillId="0" borderId="88" applyFill="0" applyProtection="0"/>
    <xf numFmtId="0" fontId="21" fillId="0" borderId="0" applyFont="0" applyFill="0" applyBorder="0" applyAlignment="0" applyProtection="0"/>
    <xf numFmtId="0" fontId="242" fillId="0" borderId="82" applyNumberFormat="0">
      <alignment horizontal="right"/>
    </xf>
    <xf numFmtId="0" fontId="75" fillId="0" borderId="90">
      <alignment horizontal="left" vertical="center"/>
    </xf>
    <xf numFmtId="0" fontId="28" fillId="31" borderId="0" applyNumberFormat="0" applyBorder="0" applyAlignment="0" applyProtection="0"/>
    <xf numFmtId="0" fontId="11" fillId="0" borderId="0" applyNumberFormat="0" applyFill="0" applyBorder="0" applyAlignment="0" applyProtection="0"/>
    <xf numFmtId="9" fontId="11" fillId="0" borderId="0" applyFont="0" applyFill="0" applyBorder="0" applyAlignment="0" applyProtection="0"/>
    <xf numFmtId="236" fontId="10" fillId="0" borderId="0" applyFont="0" applyFill="0" applyBorder="0" applyAlignment="0" applyProtection="0"/>
    <xf numFmtId="0" fontId="110" fillId="1" borderId="90" applyNumberFormat="0" applyFont="0" applyAlignment="0">
      <alignment horizontal="center"/>
    </xf>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244" fontId="11" fillId="0" borderId="0" applyFont="0" applyFill="0" applyBorder="0" applyAlignment="0" applyProtection="0"/>
    <xf numFmtId="0" fontId="8" fillId="0" borderId="0"/>
    <xf numFmtId="0" fontId="22" fillId="0" borderId="0"/>
    <xf numFmtId="0" fontId="25" fillId="31" borderId="0" applyNumberFormat="0" applyBorder="0" applyAlignment="0" applyProtection="0"/>
    <xf numFmtId="0" fontId="8" fillId="0" borderId="0"/>
    <xf numFmtId="0" fontId="11" fillId="0" borderId="0"/>
    <xf numFmtId="0" fontId="22" fillId="33" borderId="91" applyNumberFormat="0" applyFont="0" applyAlignment="0" applyProtection="0"/>
    <xf numFmtId="0" fontId="22" fillId="33" borderId="91" applyNumberFormat="0" applyFont="0" applyAlignment="0" applyProtection="0"/>
    <xf numFmtId="0" fontId="28" fillId="31" borderId="0" applyNumberFormat="0" applyBorder="0" applyAlignment="0" applyProtection="0"/>
    <xf numFmtId="0" fontId="28" fillId="43" borderId="0" applyNumberFormat="0" applyBorder="0" applyAlignment="0" applyProtection="0"/>
    <xf numFmtId="0" fontId="17" fillId="0" borderId="103">
      <protection locked="0"/>
    </xf>
    <xf numFmtId="0" fontId="17" fillId="0" borderId="103">
      <protection locked="0"/>
    </xf>
    <xf numFmtId="236" fontId="10"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43" fontId="8" fillId="0" borderId="0" applyFont="0" applyFill="0" applyBorder="0" applyAlignment="0" applyProtection="0"/>
    <xf numFmtId="236"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245" fontId="12" fillId="68" borderId="97" applyFont="0" applyFill="0" applyBorder="0" applyAlignment="0">
      <alignment vertical="center"/>
    </xf>
    <xf numFmtId="246" fontId="12" fillId="0" borderId="98" applyFont="0" applyFill="0" applyBorder="0" applyAlignment="0" applyProtection="0"/>
    <xf numFmtId="0" fontId="12" fillId="0" borderId="0"/>
    <xf numFmtId="0" fontId="243" fillId="83" borderId="0"/>
    <xf numFmtId="0" fontId="243" fillId="83" borderId="0"/>
    <xf numFmtId="0" fontId="244" fillId="0" borderId="0" applyNumberFormat="0" applyFill="0" applyBorder="0" applyAlignment="0" applyProtection="0"/>
    <xf numFmtId="0" fontId="75" fillId="0" borderId="0" applyNumberFormat="0" applyFill="0" applyBorder="0" applyAlignment="0" applyProtection="0"/>
    <xf numFmtId="247" fontId="12" fillId="0" borderId="98" applyBorder="0">
      <alignment horizontal="center"/>
    </xf>
    <xf numFmtId="248" fontId="12" fillId="0" borderId="46" applyBorder="0">
      <alignment horizontal="center"/>
    </xf>
    <xf numFmtId="43" fontId="11" fillId="0" borderId="0" applyFont="0" applyFill="0" applyBorder="0" applyAlignment="0" applyProtection="0"/>
    <xf numFmtId="199" fontId="11" fillId="0" borderId="0" applyFont="0" applyFill="0" applyBorder="0" applyAlignment="0" applyProtection="0"/>
    <xf numFmtId="199" fontId="11" fillId="0" borderId="0" applyFont="0" applyFill="0" applyBorder="0" applyAlignment="0" applyProtection="0"/>
    <xf numFmtId="199" fontId="11" fillId="0" borderId="0" applyFont="0" applyFill="0" applyBorder="0" applyAlignment="0" applyProtection="0"/>
    <xf numFmtId="199" fontId="11" fillId="0" borderId="0" applyFont="0" applyFill="0" applyBorder="0" applyAlignment="0" applyProtection="0"/>
    <xf numFmtId="172"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236" fontId="25" fillId="0" borderId="0" applyFont="0" applyFill="0" applyBorder="0" applyAlignment="0" applyProtection="0"/>
    <xf numFmtId="0" fontId="54" fillId="0" borderId="88" applyFill="0" applyProtection="0"/>
    <xf numFmtId="0" fontId="58" fillId="0" borderId="69"/>
    <xf numFmtId="0" fontId="54" fillId="0" borderId="88" applyFill="0" applyProtection="0"/>
    <xf numFmtId="249" fontId="245" fillId="0" borderId="0">
      <alignment horizontal="right"/>
    </xf>
    <xf numFmtId="250" fontId="12" fillId="0" borderId="0" applyFill="0" applyBorder="0" applyAlignment="0" applyProtection="0"/>
    <xf numFmtId="0" fontId="15" fillId="83" borderId="0"/>
    <xf numFmtId="250" fontId="12" fillId="0" borderId="0" applyFill="0" applyBorder="0" applyAlignment="0" applyProtection="0"/>
    <xf numFmtId="0" fontId="15" fillId="83" borderId="0"/>
    <xf numFmtId="2" fontId="12" fillId="0" borderId="0" applyFill="0" applyBorder="0" applyAlignment="0" applyProtection="0"/>
    <xf numFmtId="198" fontId="88" fillId="57" borderId="0"/>
    <xf numFmtId="198" fontId="89" fillId="58" borderId="0"/>
    <xf numFmtId="198" fontId="90" fillId="0" borderId="0"/>
    <xf numFmtId="0" fontId="96" fillId="60" borderId="69"/>
    <xf numFmtId="0" fontId="15" fillId="83" borderId="0"/>
    <xf numFmtId="0" fontId="15" fillId="83" borderId="0"/>
    <xf numFmtId="165" fontId="12" fillId="0" borderId="0" applyFill="0" applyBorder="0" applyAlignment="0" applyProtection="0"/>
    <xf numFmtId="0" fontId="15" fillId="83" borderId="0"/>
    <xf numFmtId="0" fontId="11" fillId="0" borderId="0"/>
    <xf numFmtId="0" fontId="12" fillId="0" borderId="0"/>
    <xf numFmtId="3" fontId="246" fillId="0" borderId="0"/>
    <xf numFmtId="9" fontId="12" fillId="0" borderId="0" applyFont="0" applyFill="0" applyBorder="0" applyAlignment="0" applyProtection="0"/>
    <xf numFmtId="9" fontId="11" fillId="0" borderId="0" applyFont="0" applyFill="0" applyBorder="0" applyAlignment="0" applyProtection="0"/>
    <xf numFmtId="9" fontId="25" fillId="0" borderId="0" applyFont="0" applyFill="0" applyBorder="0" applyAlignment="0" applyProtection="0"/>
    <xf numFmtId="0" fontId="15" fillId="0" borderId="0"/>
    <xf numFmtId="0" fontId="15" fillId="83" borderId="0"/>
    <xf numFmtId="3" fontId="12" fillId="0" borderId="99" applyFont="0" applyFill="0" applyBorder="0" applyAlignment="0" applyProtection="0">
      <alignment vertical="center"/>
    </xf>
    <xf numFmtId="3" fontId="12" fillId="0" borderId="99" applyFont="0" applyFill="0" applyBorder="0" applyAlignment="0" applyProtection="0">
      <alignment vertical="center"/>
    </xf>
    <xf numFmtId="39" fontId="12" fillId="0" borderId="0" applyFill="0" applyBorder="0" applyAlignment="0" applyProtection="0"/>
    <xf numFmtId="37" fontId="12" fillId="0" borderId="0" applyFill="0" applyBorder="0" applyAlignment="0" applyProtection="0"/>
    <xf numFmtId="0" fontId="15" fillId="0" borderId="0"/>
    <xf numFmtId="0" fontId="15" fillId="0" borderId="0"/>
    <xf numFmtId="37" fontId="12" fillId="0" borderId="0" applyFill="0" applyBorder="0" applyAlignment="0" applyProtection="0"/>
    <xf numFmtId="4" fontId="12" fillId="0" borderId="0" applyFont="0" applyFill="0" applyBorder="0" applyProtection="0">
      <alignment vertical="center"/>
    </xf>
    <xf numFmtId="2" fontId="114" fillId="63" borderId="93" applyProtection="0">
      <alignment horizontal="right"/>
    </xf>
    <xf numFmtId="2" fontId="114" fillId="63" borderId="93" applyProtection="0">
      <alignment horizontal="right"/>
    </xf>
    <xf numFmtId="0" fontId="58" fillId="0" borderId="69"/>
    <xf numFmtId="0" fontId="96" fillId="0" borderId="69"/>
    <xf numFmtId="1" fontId="12" fillId="0" borderId="98" applyFont="0" applyFill="0" applyBorder="0" applyAlignment="0" applyProtection="0">
      <alignment vertical="center"/>
    </xf>
    <xf numFmtId="0" fontId="123" fillId="0" borderId="38">
      <alignment horizontal="center"/>
    </xf>
    <xf numFmtId="0" fontId="92" fillId="31" borderId="87" applyNumberFormat="0" applyAlignment="0" applyProtection="0"/>
    <xf numFmtId="0" fontId="107" fillId="0" borderId="94" applyNumberFormat="0" applyFill="0" applyAlignment="0" applyProtection="0"/>
    <xf numFmtId="0" fontId="141" fillId="0" borderId="0" applyNumberFormat="0" applyFill="0" applyBorder="0" applyAlignment="0" applyProtection="0"/>
    <xf numFmtId="0" fontId="22" fillId="0" borderId="0"/>
    <xf numFmtId="0" fontId="22" fillId="0" borderId="0"/>
    <xf numFmtId="0" fontId="22" fillId="0" borderId="0"/>
    <xf numFmtId="0" fontId="22" fillId="0" borderId="0"/>
    <xf numFmtId="198" fontId="22" fillId="0" borderId="0"/>
    <xf numFmtId="0" fontId="10" fillId="0" borderId="0"/>
    <xf numFmtId="0" fontId="10" fillId="0" borderId="0"/>
    <xf numFmtId="0" fontId="22" fillId="0" borderId="0"/>
    <xf numFmtId="0" fontId="22" fillId="0" borderId="0"/>
    <xf numFmtId="0" fontId="11" fillId="33" borderId="91" applyNumberFormat="0" applyFont="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7" fillId="0" borderId="103">
      <protection locked="0"/>
    </xf>
    <xf numFmtId="251"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43" fontId="10" fillId="0" borderId="0" applyFont="0" applyFill="0" applyBorder="0" applyAlignment="0" applyProtection="0"/>
    <xf numFmtId="253" fontId="11" fillId="0" borderId="0" applyFont="0" applyFill="0" applyBorder="0" applyAlignment="0" applyProtection="0"/>
    <xf numFmtId="236" fontId="8"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54" fontId="11" fillId="0" borderId="0" applyFont="0" applyFill="0" applyBorder="0" applyAlignment="0" applyProtection="0"/>
    <xf numFmtId="236" fontId="22" fillId="0" borderId="0" applyFont="0" applyFill="0" applyBorder="0" applyAlignment="0" applyProtection="0"/>
    <xf numFmtId="254" fontId="11" fillId="0" borderId="0" applyFont="0" applyFill="0" applyBorder="0" applyAlignment="0" applyProtection="0"/>
    <xf numFmtId="236" fontId="25"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5" borderId="0" applyNumberFormat="0" applyBorder="0" applyAlignment="0" applyProtection="0"/>
    <xf numFmtId="0" fontId="10" fillId="0" borderId="0"/>
    <xf numFmtId="0" fontId="30" fillId="18" borderId="0" applyNumberFormat="0" applyBorder="0" applyAlignment="0" applyProtection="0"/>
    <xf numFmtId="0" fontId="8" fillId="16" borderId="0" applyNumberFormat="0" applyBorder="0" applyAlignment="0" applyProtection="0"/>
    <xf numFmtId="0" fontId="30" fillId="82" borderId="0" applyNumberFormat="0" applyBorder="0" applyAlignment="0" applyProtection="0"/>
    <xf numFmtId="0" fontId="30" fillId="81" borderId="0" applyNumberFormat="0" applyBorder="0" applyAlignment="0" applyProtection="0"/>
    <xf numFmtId="0" fontId="8" fillId="15" borderId="0" applyNumberFormat="0" applyBorder="0" applyAlignment="0" applyProtection="0"/>
    <xf numFmtId="0" fontId="30" fillId="12" borderId="0" applyNumberFormat="0" applyBorder="0" applyAlignment="0" applyProtection="0"/>
    <xf numFmtId="0" fontId="30" fillId="80" borderId="0" applyNumberFormat="0" applyBorder="0" applyAlignment="0" applyProtection="0"/>
    <xf numFmtId="0" fontId="30" fillId="9" borderId="0" applyNumberFormat="0" applyBorder="0" applyAlignment="0" applyProtection="0"/>
    <xf numFmtId="0" fontId="30" fillId="79" borderId="0" applyNumberFormat="0" applyBorder="0" applyAlignment="0" applyProtection="0"/>
    <xf numFmtId="0" fontId="30" fillId="78" borderId="0" applyNumberFormat="0" applyBorder="0" applyAlignment="0" applyProtection="0"/>
    <xf numFmtId="0" fontId="30" fillId="77" borderId="0" applyNumberFormat="0" applyBorder="0" applyAlignment="0" applyProtection="0"/>
    <xf numFmtId="0" fontId="30" fillId="76" borderId="0" applyNumberFormat="0" applyBorder="0" applyAlignment="0" applyProtection="0"/>
    <xf numFmtId="0" fontId="30" fillId="75" borderId="0" applyNumberFormat="0" applyBorder="0" applyAlignment="0" applyProtection="0"/>
    <xf numFmtId="0" fontId="203" fillId="0" borderId="84" applyNumberFormat="0" applyFill="0" applyAlignment="0" applyProtection="0"/>
    <xf numFmtId="0" fontId="196" fillId="73" borderId="3" applyNumberFormat="0" applyAlignment="0" applyProtection="0"/>
    <xf numFmtId="0" fontId="124" fillId="73" borderId="4" applyNumberFormat="0" applyAlignment="0" applyProtection="0"/>
    <xf numFmtId="0" fontId="195" fillId="72" borderId="3" applyNumberFormat="0" applyAlignment="0" applyProtection="0"/>
    <xf numFmtId="0" fontId="200" fillId="71" borderId="0" applyNumberFormat="0" applyBorder="0" applyAlignment="0" applyProtection="0"/>
    <xf numFmtId="0" fontId="201" fillId="70" borderId="0" applyNumberFormat="0" applyBorder="0" applyAlignment="0" applyProtection="0"/>
    <xf numFmtId="0" fontId="204" fillId="69" borderId="0" applyNumberFormat="0" applyBorder="0" applyAlignment="0" applyProtection="0"/>
    <xf numFmtId="0" fontId="136" fillId="0" borderId="0" applyNumberFormat="0" applyFill="0" applyBorder="0" applyAlignment="0" applyProtection="0"/>
    <xf numFmtId="0" fontId="198" fillId="0" borderId="83" applyNumberFormat="0" applyFill="0" applyAlignment="0" applyProtection="0"/>
    <xf numFmtId="0" fontId="197" fillId="0" borderId="1" applyNumberFormat="0" applyFill="0" applyAlignment="0" applyProtection="0"/>
    <xf numFmtId="224" fontId="8" fillId="0" borderId="0" applyFont="0" applyFill="0" applyBorder="0" applyAlignment="0" applyProtection="0"/>
    <xf numFmtId="0" fontId="194" fillId="0" borderId="86" applyNumberFormat="0" applyFill="0" applyAlignment="0" applyProtection="0"/>
    <xf numFmtId="0" fontId="10" fillId="0" borderId="0"/>
    <xf numFmtId="0" fontId="10" fillId="4" borderId="0" applyNumberFormat="0" applyBorder="0" applyAlignment="0" applyProtection="0"/>
    <xf numFmtId="0" fontId="10" fillId="3" borderId="0" applyNumberFormat="0" applyBorder="0" applyAlignment="0" applyProtection="0"/>
    <xf numFmtId="0" fontId="10" fillId="0" borderId="0"/>
    <xf numFmtId="0" fontId="10" fillId="0" borderId="0"/>
    <xf numFmtId="236" fontId="8" fillId="0" borderId="0" applyFont="0" applyFill="0" applyBorder="0" applyAlignment="0" applyProtection="0"/>
    <xf numFmtId="0" fontId="8" fillId="0" borderId="0"/>
    <xf numFmtId="178" fontId="22" fillId="0" borderId="0">
      <alignment horizontal="center"/>
    </xf>
    <xf numFmtId="0" fontId="26" fillId="22"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9" fillId="40" borderId="0" applyNumberFormat="0" applyBorder="0" applyAlignment="0" applyProtection="0"/>
    <xf numFmtId="0" fontId="29" fillId="25"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23" borderId="0" applyNumberFormat="0" applyBorder="0" applyAlignment="0" applyProtection="0"/>
    <xf numFmtId="0" fontId="29" fillId="44"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9" borderId="0" applyNumberFormat="0" applyBorder="0" applyAlignment="0" applyProtection="0"/>
    <xf numFmtId="0" fontId="37" fillId="24" borderId="0" applyNumberFormat="0" applyBorder="0" applyAlignment="0" applyProtection="0"/>
    <xf numFmtId="0" fontId="181" fillId="34" borderId="87" applyNumberFormat="0" applyAlignment="0" applyProtection="0"/>
    <xf numFmtId="0" fontId="47" fillId="53" borderId="62" applyNumberFormat="0" applyAlignment="0" applyProtection="0"/>
    <xf numFmtId="43" fontId="11" fillId="0" borderId="0" applyFont="0" applyFill="0" applyBorder="0" applyAlignment="0" applyProtection="0"/>
    <xf numFmtId="190" fontId="11" fillId="0" borderId="0" applyFont="0" applyFill="0" applyBorder="0" applyAlignment="0" applyProtection="0"/>
    <xf numFmtId="14" fontId="11" fillId="0" borderId="0" applyFont="0" applyFill="0" applyBorder="0" applyAlignment="0" applyProtection="0"/>
    <xf numFmtId="195" fontId="11" fillId="0" borderId="0" applyFont="0" applyFill="0" applyBorder="0" applyAlignment="0" applyProtection="0"/>
    <xf numFmtId="194" fontId="21" fillId="0" borderId="0" applyFont="0" applyFill="0" applyBorder="0" applyAlignment="0" applyProtection="0"/>
    <xf numFmtId="0" fontId="67"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 fontId="11" fillId="0" borderId="0" applyFont="0" applyFill="0" applyBorder="0" applyAlignment="0" applyProtection="0"/>
    <xf numFmtId="0" fontId="72" fillId="26" borderId="0" applyNumberFormat="0" applyBorder="0" applyAlignment="0" applyProtection="0"/>
    <xf numFmtId="0" fontId="182" fillId="0" borderId="24" applyNumberFormat="0" applyFill="0" applyAlignment="0" applyProtection="0"/>
    <xf numFmtId="0" fontId="183" fillId="0" borderId="26" applyNumberFormat="0" applyFill="0" applyAlignment="0" applyProtection="0"/>
    <xf numFmtId="0" fontId="86" fillId="0" borderId="28" applyNumberFormat="0" applyFill="0" applyAlignment="0" applyProtection="0"/>
    <xf numFmtId="0" fontId="86" fillId="0" borderId="0" applyNumberFormat="0" applyFill="0" applyBorder="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180" fillId="31" borderId="87" applyNumberFormat="0" applyAlignment="0" applyProtection="0"/>
    <xf numFmtId="0" fontId="99" fillId="0" borderId="30" applyNumberFormat="0" applyFill="0" applyAlignment="0" applyProtection="0"/>
    <xf numFmtId="0" fontId="103" fillId="39" borderId="0" applyNumberFormat="0" applyBorder="0" applyAlignment="0" applyProtection="0"/>
    <xf numFmtId="0" fontId="58" fillId="0" borderId="0"/>
    <xf numFmtId="0" fontId="26" fillId="0" borderId="0"/>
    <xf numFmtId="0" fontId="26"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33" borderId="91" applyNumberFormat="0" applyFont="0" applyAlignment="0" applyProtection="0"/>
    <xf numFmtId="0" fontId="184" fillId="34" borderId="92" applyNumberFormat="0" applyAlignment="0" applyProtection="0"/>
    <xf numFmtId="9" fontId="11" fillId="0" borderId="0" applyFont="0" applyFill="0" applyBorder="0" applyAlignment="0" applyProtection="0"/>
    <xf numFmtId="0" fontId="105" fillId="0" borderId="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 fillId="0" borderId="72" applyNumberFormat="0" applyFont="0" applyBorder="0" applyAlignment="0" applyProtection="0"/>
    <xf numFmtId="0" fontId="185" fillId="0" borderId="94" applyNumberFormat="0" applyFill="0" applyAlignment="0" applyProtection="0"/>
    <xf numFmtId="0" fontId="121" fillId="0" borderId="0" applyNumberFormat="0" applyFill="0" applyBorder="0" applyAlignment="0" applyProtection="0"/>
    <xf numFmtId="0" fontId="206" fillId="0" borderId="24" applyNumberFormat="0" applyFill="0" applyAlignment="0" applyProtection="0"/>
    <xf numFmtId="0" fontId="78" fillId="0" borderId="24" applyNumberFormat="0" applyFill="0" applyAlignment="0" applyProtection="0"/>
    <xf numFmtId="0" fontId="197" fillId="0" borderId="1" applyNumberFormat="0" applyFill="0" applyAlignment="0" applyProtection="0"/>
    <xf numFmtId="0" fontId="136" fillId="0" borderId="2" applyNumberFormat="0" applyFill="0" applyAlignment="0" applyProtection="0"/>
    <xf numFmtId="0" fontId="135" fillId="0" borderId="42" applyNumberFormat="0" applyFill="0" applyAlignment="0" applyProtection="0"/>
    <xf numFmtId="0" fontId="144" fillId="0" borderId="0"/>
    <xf numFmtId="0" fontId="144" fillId="0" borderId="0"/>
    <xf numFmtId="0" fontId="144" fillId="0" borderId="0"/>
    <xf numFmtId="0" fontId="144" fillId="0" borderId="0"/>
    <xf numFmtId="0" fontId="26" fillId="0" borderId="0"/>
    <xf numFmtId="0" fontId="144" fillId="0" borderId="0"/>
    <xf numFmtId="0" fontId="14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144" fillId="0" borderId="0"/>
    <xf numFmtId="0" fontId="144" fillId="0" borderId="0"/>
    <xf numFmtId="0" fontId="25" fillId="0" borderId="0"/>
    <xf numFmtId="0" fontId="25" fillId="0" borderId="0"/>
    <xf numFmtId="0" fontId="146" fillId="0" borderId="0"/>
    <xf numFmtId="0" fontId="146" fillId="0" borderId="0"/>
    <xf numFmtId="0" fontId="146" fillId="0" borderId="0"/>
    <xf numFmtId="0" fontId="146" fillId="0" borderId="0"/>
    <xf numFmtId="0" fontId="25"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9" fontId="144"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1"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73" fillId="0" borderId="0"/>
    <xf numFmtId="9" fontId="25" fillId="0" borderId="0" applyFont="0" applyFill="0" applyBorder="0" applyAlignment="0" applyProtection="0"/>
    <xf numFmtId="9"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8" fillId="0" borderId="0"/>
    <xf numFmtId="9" fontId="8" fillId="0" borderId="0" applyFont="0" applyFill="0" applyBorder="0" applyAlignment="0" applyProtection="0"/>
    <xf numFmtId="236" fontId="8" fillId="0" borderId="0" applyFont="0" applyFill="0" applyBorder="0" applyAlignment="0" applyProtection="0"/>
    <xf numFmtId="0" fontId="28" fillId="39" borderId="0" applyNumberFormat="0" applyBorder="0" applyAlignment="0" applyProtection="0"/>
    <xf numFmtId="0" fontId="28" fillId="43" borderId="0" applyNumberFormat="0" applyBorder="0" applyAlignment="0" applyProtection="0"/>
    <xf numFmtId="0" fontId="11" fillId="0" borderId="0"/>
    <xf numFmtId="0" fontId="25" fillId="31" borderId="0" applyNumberFormat="0" applyBorder="0" applyAlignment="0" applyProtection="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0" fillId="26" borderId="0" applyNumberFormat="0" applyBorder="0" applyAlignment="0" applyProtection="0"/>
    <xf numFmtId="222" fontId="139" fillId="0" borderId="49" applyBorder="0"/>
    <xf numFmtId="9" fontId="25" fillId="0" borderId="0" applyFont="0" applyFill="0" applyBorder="0" applyAlignment="0" applyProtection="0"/>
    <xf numFmtId="0" fontId="144" fillId="0" borderId="0"/>
    <xf numFmtId="0" fontId="26" fillId="0" borderId="0"/>
    <xf numFmtId="0" fontId="144" fillId="0" borderId="0"/>
    <xf numFmtId="0" fontId="10" fillId="0" borderId="0"/>
    <xf numFmtId="0" fontId="151" fillId="0" borderId="0"/>
    <xf numFmtId="0" fontId="22" fillId="0" borderId="0"/>
    <xf numFmtId="0" fontId="10" fillId="0" borderId="0"/>
    <xf numFmtId="0" fontId="8" fillId="0" borderId="0"/>
    <xf numFmtId="0" fontId="26" fillId="0" borderId="0"/>
    <xf numFmtId="0" fontId="10" fillId="0" borderId="0"/>
    <xf numFmtId="0" fontId="10" fillId="0" borderId="0"/>
    <xf numFmtId="0" fontId="10" fillId="0" borderId="0"/>
    <xf numFmtId="0" fontId="144" fillId="0" borderId="0"/>
    <xf numFmtId="0" fontId="26" fillId="0" borderId="0"/>
    <xf numFmtId="0" fontId="144" fillId="0" borderId="0"/>
    <xf numFmtId="0" fontId="11" fillId="0" borderId="0"/>
    <xf numFmtId="0" fontId="145" fillId="0" borderId="0"/>
    <xf numFmtId="0" fontId="144" fillId="0" borderId="0"/>
    <xf numFmtId="0" fontId="144" fillId="0" borderId="0"/>
    <xf numFmtId="0" fontId="144" fillId="0" borderId="0"/>
    <xf numFmtId="198" fontId="11" fillId="0" borderId="0"/>
    <xf numFmtId="198" fontId="11" fillId="0" borderId="0"/>
    <xf numFmtId="0" fontId="232" fillId="71" borderId="0" applyNumberFormat="0" applyBorder="0" applyAlignment="0" applyProtection="0"/>
    <xf numFmtId="0" fontId="101" fillId="39" borderId="0" applyNumberFormat="0" applyBorder="0" applyAlignment="0" applyProtection="0"/>
    <xf numFmtId="0" fontId="118" fillId="0" borderId="0" applyNumberFormat="0" applyFill="0" applyBorder="0" applyAlignment="0" applyProtection="0"/>
    <xf numFmtId="0" fontId="142" fillId="0" borderId="0" applyNumberFormat="0" applyFill="0" applyBorder="0" applyAlignment="0" applyProtection="0"/>
    <xf numFmtId="0" fontId="46" fillId="53" borderId="62" applyNumberFormat="0" applyAlignment="0" applyProtection="0"/>
    <xf numFmtId="0" fontId="237" fillId="74" borderId="85" applyNumberFormat="0" applyAlignment="0" applyProtection="0"/>
    <xf numFmtId="0" fontId="107" fillId="0" borderId="95" applyNumberFormat="0" applyFill="0" applyAlignment="0" applyProtection="0"/>
    <xf numFmtId="176" fontId="139" fillId="67" borderId="40" applyBorder="0">
      <alignment horizontal="right" indent="1"/>
    </xf>
    <xf numFmtId="0" fontId="84" fillId="0" borderId="0" applyNumberFormat="0" applyFill="0" applyBorder="0" applyAlignment="0" applyProtection="0"/>
    <xf numFmtId="0" fontId="208" fillId="0" borderId="0" applyNumberFormat="0" applyFill="0" applyBorder="0" applyAlignment="0" applyProtection="0"/>
    <xf numFmtId="0" fontId="84" fillId="0" borderId="28" applyNumberFormat="0" applyFill="0" applyAlignment="0" applyProtection="0"/>
    <xf numFmtId="0" fontId="229" fillId="0" borderId="2" applyNumberFormat="0" applyFill="0" applyAlignment="0" applyProtection="0"/>
    <xf numFmtId="0" fontId="228" fillId="0" borderId="83" applyNumberFormat="0" applyFill="0" applyAlignment="0" applyProtection="0"/>
    <xf numFmtId="0" fontId="81" fillId="0" borderId="26" applyNumberFormat="0" applyFill="0" applyAlignment="0" applyProtection="0"/>
    <xf numFmtId="0" fontId="130" fillId="0" borderId="41" applyNumberFormat="0" applyFill="0" applyAlignment="0" applyProtection="0"/>
    <xf numFmtId="0" fontId="106" fillId="34" borderId="92" applyNumberFormat="0" applyAlignment="0" applyProtection="0"/>
    <xf numFmtId="0" fontId="106" fillId="29" borderId="92" applyNumberFormat="0" applyAlignment="0" applyProtection="0"/>
    <xf numFmtId="0" fontId="92" fillId="31" borderId="87" applyNumberFormat="0" applyAlignment="0" applyProtection="0"/>
    <xf numFmtId="0" fontId="28" fillId="49" borderId="0" applyNumberFormat="0" applyBorder="0" applyAlignment="0" applyProtection="0"/>
    <xf numFmtId="0" fontId="28" fillId="41" borderId="0" applyNumberFormat="0" applyBorder="0" applyAlignment="0" applyProtection="0"/>
    <xf numFmtId="0" fontId="28" fillId="65" borderId="0" applyNumberFormat="0" applyBorder="0" applyAlignment="0" applyProtection="0"/>
    <xf numFmtId="0" fontId="28" fillId="41" borderId="0" applyNumberFormat="0" applyBorder="0" applyAlignment="0" applyProtection="0"/>
    <xf numFmtId="0" fontId="28" fillId="46" borderId="0" applyNumberFormat="0" applyBorder="0" applyAlignment="0" applyProtection="0"/>
    <xf numFmtId="0" fontId="28" fillId="43" borderId="0" applyNumberFormat="0" applyBorder="0" applyAlignment="0" applyProtection="0"/>
    <xf numFmtId="0" fontId="11" fillId="0" borderId="0" applyNumberFormat="0" applyFill="0" applyBorder="0" applyAlignment="0" applyProtection="0"/>
    <xf numFmtId="0" fontId="82" fillId="0" borderId="0" applyNumberFormat="0" applyFont="0" applyFill="0" applyAlignment="0" applyProtection="0"/>
    <xf numFmtId="0" fontId="78" fillId="0" borderId="24" applyNumberFormat="0" applyFill="0" applyAlignment="0" applyProtection="0"/>
    <xf numFmtId="0" fontId="79" fillId="0" borderId="0" applyNumberFormat="0" applyFont="0" applyFill="0" applyAlignment="0" applyProtection="0"/>
    <xf numFmtId="0" fontId="181" fillId="34" borderId="87" applyNumberFormat="0" applyAlignment="0" applyProtection="0"/>
    <xf numFmtId="0" fontId="28" fillId="23" borderId="0" applyNumberFormat="0" applyBorder="0" applyAlignment="0" applyProtection="0"/>
    <xf numFmtId="0" fontId="28" fillId="31" borderId="0" applyNumberFormat="0" applyBorder="0" applyAlignment="0" applyProtection="0"/>
    <xf numFmtId="0" fontId="30" fillId="18"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30" fillId="9"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5" fillId="27" borderId="0" applyNumberFormat="0" applyBorder="0" applyAlignment="0" applyProtection="0"/>
    <xf numFmtId="0" fontId="8" fillId="11" borderId="0" applyNumberFormat="0" applyBorder="0" applyAlignment="0" applyProtection="0"/>
    <xf numFmtId="0" fontId="10" fillId="11"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10" fillId="8" borderId="0" applyNumberFormat="0" applyBorder="0" applyAlignment="0" applyProtection="0"/>
    <xf numFmtId="0" fontId="25" fillId="39" borderId="0" applyNumberFormat="0" applyBorder="0" applyAlignment="0" applyProtection="0"/>
    <xf numFmtId="0" fontId="10" fillId="6" borderId="0" applyNumberFormat="0" applyBorder="0" applyAlignment="0" applyProtection="0"/>
    <xf numFmtId="0" fontId="25" fillId="34" borderId="0" applyNumberFormat="0" applyBorder="0" applyAlignment="0" applyProtection="0"/>
    <xf numFmtId="0" fontId="26" fillId="2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0" fillId="0" borderId="0"/>
    <xf numFmtId="0" fontId="25" fillId="0" borderId="0"/>
    <xf numFmtId="0" fontId="10" fillId="0" borderId="0"/>
    <xf numFmtId="0" fontId="135" fillId="0" borderId="0" applyNumberFormat="0" applyFill="0" applyBorder="0" applyAlignment="0" applyProtection="0"/>
    <xf numFmtId="0" fontId="107" fillId="0" borderId="95" applyNumberFormat="0" applyFill="0" applyAlignment="0" applyProtection="0"/>
    <xf numFmtId="0" fontId="107" fillId="0" borderId="95" applyNumberFormat="0" applyFill="0" applyAlignment="0" applyProtection="0"/>
    <xf numFmtId="0" fontId="84" fillId="0" borderId="0" applyNumberFormat="0" applyFill="0" applyBorder="0" applyAlignment="0" applyProtection="0"/>
    <xf numFmtId="0" fontId="78" fillId="0" borderId="24" applyNumberFormat="0" applyFill="0" applyAlignment="0" applyProtection="0"/>
    <xf numFmtId="0" fontId="43" fillId="29" borderId="87" applyNumberFormat="0" applyAlignment="0" applyProtection="0"/>
    <xf numFmtId="0" fontId="28" fillId="43" borderId="0" applyNumberFormat="0" applyBorder="0" applyAlignment="0" applyProtection="0"/>
    <xf numFmtId="0" fontId="25" fillId="35" borderId="0" applyNumberFormat="0" applyBorder="0" applyAlignment="0" applyProtection="0"/>
    <xf numFmtId="0" fontId="28" fillId="25" borderId="0" applyNumberFormat="0" applyBorder="0" applyAlignment="0" applyProtection="0"/>
    <xf numFmtId="0" fontId="28" fillId="40" borderId="0" applyNumberFormat="0" applyBorder="0" applyAlignment="0" applyProtection="0"/>
    <xf numFmtId="0" fontId="8" fillId="17"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6" fillId="27" borderId="0" applyNumberFormat="0" applyBorder="0" applyAlignment="0" applyProtection="0"/>
    <xf numFmtId="0" fontId="25" fillId="31" borderId="0" applyNumberFormat="0" applyBorder="0" applyAlignment="0" applyProtection="0"/>
    <xf numFmtId="0" fontId="26" fillId="30" borderId="0" applyNumberFormat="0" applyBorder="0" applyAlignment="0" applyProtection="0"/>
    <xf numFmtId="0" fontId="26" fillId="26" borderId="0" applyNumberFormat="0" applyBorder="0" applyAlignment="0" applyProtection="0"/>
    <xf numFmtId="0" fontId="26" fillId="22" borderId="0" applyNumberFormat="0" applyBorder="0" applyAlignment="0" applyProtection="0"/>
    <xf numFmtId="0" fontId="26" fillId="0" borderId="0"/>
    <xf numFmtId="0" fontId="10" fillId="0" borderId="0"/>
    <xf numFmtId="0" fontId="25" fillId="0" borderId="0"/>
    <xf numFmtId="0" fontId="135" fillId="0" borderId="0" applyNumberFormat="0" applyFill="0" applyBorder="0" applyAlignment="0" applyProtection="0"/>
    <xf numFmtId="0" fontId="46" fillId="53" borderId="62" applyNumberFormat="0" applyAlignment="0" applyProtection="0"/>
    <xf numFmtId="0" fontId="107" fillId="0" borderId="95" applyNumberFormat="0" applyFill="0" applyAlignment="0" applyProtection="0"/>
    <xf numFmtId="0" fontId="138" fillId="66" borderId="43" applyBorder="0">
      <alignment horizontal="center" vertical="center"/>
    </xf>
    <xf numFmtId="0" fontId="207" fillId="0" borderId="26" applyNumberFormat="0" applyFill="0" applyAlignment="0" applyProtection="0"/>
    <xf numFmtId="0" fontId="130" fillId="0" borderId="41" applyNumberFormat="0" applyFill="0" applyAlignment="0" applyProtection="0"/>
    <xf numFmtId="0" fontId="28" fillId="44" borderId="0" applyNumberFormat="0" applyBorder="0" applyAlignment="0" applyProtection="0"/>
    <xf numFmtId="0" fontId="25" fillId="31" borderId="0" applyNumberFormat="0" applyBorder="0" applyAlignment="0" applyProtection="0"/>
    <xf numFmtId="0" fontId="30" fillId="37"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5" fillId="31" borderId="0" applyNumberFormat="0" applyBorder="0" applyAlignment="0" applyProtection="0"/>
    <xf numFmtId="0" fontId="25" fillId="28" borderId="0" applyNumberFormat="0" applyBorder="0" applyAlignment="0" applyProtection="0"/>
    <xf numFmtId="0" fontId="25" fillId="25"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31" borderId="0" applyNumberFormat="0" applyBorder="0" applyAlignment="0" applyProtection="0"/>
    <xf numFmtId="0" fontId="26" fillId="28" borderId="0" applyNumberFormat="0" applyBorder="0" applyAlignment="0" applyProtection="0"/>
    <xf numFmtId="0" fontId="26" fillId="24" borderId="0" applyNumberFormat="0" applyBorder="0" applyAlignment="0" applyProtection="0"/>
    <xf numFmtId="178" fontId="22" fillId="0" borderId="0">
      <alignment horizontal="center"/>
    </xf>
    <xf numFmtId="0" fontId="26" fillId="0" borderId="0"/>
    <xf numFmtId="0" fontId="144" fillId="0" borderId="0"/>
    <xf numFmtId="0" fontId="8" fillId="0" borderId="0"/>
    <xf numFmtId="0" fontId="8" fillId="0" borderId="0"/>
    <xf numFmtId="0" fontId="8" fillId="0" borderId="0"/>
    <xf numFmtId="0" fontId="26" fillId="0" borderId="0"/>
    <xf numFmtId="0" fontId="8" fillId="26" borderId="0" applyNumberFormat="0" applyBorder="0" applyAlignment="0" applyProtection="0"/>
    <xf numFmtId="0" fontId="8" fillId="28" borderId="0" applyNumberFormat="0" applyBorder="0" applyAlignment="0" applyProtection="0"/>
    <xf numFmtId="0" fontId="8" fillId="34" borderId="0" applyNumberFormat="0" applyBorder="0" applyAlignment="0" applyProtection="0"/>
    <xf numFmtId="0" fontId="8" fillId="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10" fillId="0" borderId="0"/>
    <xf numFmtId="0" fontId="8" fillId="2" borderId="5" applyNumberFormat="0" applyFont="0" applyAlignment="0" applyProtection="0"/>
    <xf numFmtId="0" fontId="92" fillId="31" borderId="87" applyNumberFormat="0" applyAlignment="0" applyProtection="0"/>
    <xf numFmtId="0" fontId="107" fillId="0" borderId="94" applyNumberFormat="0" applyFill="0" applyAlignment="0" applyProtection="0"/>
    <xf numFmtId="236" fontId="8" fillId="0" borderId="0" applyFont="0" applyFill="0" applyBorder="0" applyAlignment="0" applyProtection="0"/>
    <xf numFmtId="0" fontId="8" fillId="26"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144" fillId="0" borderId="0"/>
    <xf numFmtId="0" fontId="144" fillId="0" borderId="0"/>
    <xf numFmtId="0" fontId="144" fillId="0" borderId="0"/>
    <xf numFmtId="217" fontId="139" fillId="0" borderId="40" applyBorder="0">
      <alignment horizontal="right" indent="1"/>
    </xf>
    <xf numFmtId="0" fontId="229" fillId="0" borderId="0" applyNumberFormat="0" applyFill="0" applyBorder="0" applyAlignment="0" applyProtection="0"/>
    <xf numFmtId="0" fontId="132" fillId="0" borderId="26" applyNumberFormat="0" applyFill="0" applyAlignment="0" applyProtection="0"/>
    <xf numFmtId="0" fontId="28" fillId="39" borderId="0" applyNumberFormat="0" applyBorder="0" applyAlignment="0" applyProtection="0"/>
    <xf numFmtId="0" fontId="25" fillId="25" borderId="0" applyNumberFormat="0" applyBorder="0" applyAlignment="0" applyProtection="0"/>
    <xf numFmtId="0" fontId="8" fillId="28"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0" borderId="0"/>
    <xf numFmtId="0" fontId="151" fillId="0" borderId="0"/>
    <xf numFmtId="0" fontId="25" fillId="0" borderId="0"/>
    <xf numFmtId="0" fontId="10" fillId="0" borderId="0"/>
    <xf numFmtId="0" fontId="26" fillId="0" borderId="0"/>
    <xf numFmtId="0" fontId="10" fillId="0" borderId="0"/>
    <xf numFmtId="0" fontId="10" fillId="0" borderId="0"/>
    <xf numFmtId="0" fontId="26" fillId="0" borderId="0"/>
    <xf numFmtId="0" fontId="10" fillId="0" borderId="0"/>
    <xf numFmtId="0" fontId="26" fillId="0" borderId="0"/>
    <xf numFmtId="0" fontId="25" fillId="0" borderId="0"/>
    <xf numFmtId="0" fontId="25" fillId="0" borderId="0"/>
    <xf numFmtId="0" fontId="25" fillId="0" borderId="0"/>
    <xf numFmtId="0" fontId="25" fillId="0" borderId="0"/>
    <xf numFmtId="0" fontId="10" fillId="0" borderId="0"/>
    <xf numFmtId="0" fontId="22" fillId="0" borderId="0"/>
    <xf numFmtId="0" fontId="144" fillId="0" borderId="0"/>
    <xf numFmtId="0" fontId="144" fillId="0" borderId="0"/>
    <xf numFmtId="0" fontId="144" fillId="0" borderId="0"/>
    <xf numFmtId="0" fontId="144" fillId="0" borderId="0"/>
    <xf numFmtId="198" fontId="11" fillId="0" borderId="0"/>
    <xf numFmtId="0" fontId="239" fillId="0" borderId="0" applyNumberFormat="0" applyFill="0" applyBorder="0" applyAlignment="0" applyProtection="0"/>
    <xf numFmtId="0" fontId="143" fillId="0" borderId="0" applyNumberFormat="0" applyFill="0" applyBorder="0" applyAlignment="0" applyProtection="0"/>
    <xf numFmtId="0" fontId="211" fillId="0" borderId="0" applyNumberFormat="0" applyFill="0" applyBorder="0" applyAlignment="0" applyProtection="0"/>
    <xf numFmtId="0" fontId="84" fillId="0" borderId="28" applyNumberFormat="0" applyFill="0" applyAlignment="0" applyProtection="0"/>
    <xf numFmtId="0" fontId="84" fillId="0" borderId="28" applyNumberFormat="0" applyFill="0" applyAlignment="0" applyProtection="0"/>
    <xf numFmtId="0" fontId="81" fillId="0" borderId="26" applyNumberFormat="0" applyFill="0" applyAlignment="0" applyProtection="0"/>
    <xf numFmtId="0" fontId="227" fillId="0" borderId="1" applyNumberFormat="0" applyFill="0" applyAlignment="0" applyProtection="0"/>
    <xf numFmtId="0" fontId="78" fillId="0" borderId="24" applyNumberFormat="0" applyFill="0" applyAlignment="0" applyProtection="0"/>
    <xf numFmtId="9" fontId="8" fillId="0" borderId="0" applyFont="0" applyFill="0" applyBorder="0" applyAlignment="0" applyProtection="0"/>
    <xf numFmtId="0" fontId="43" fillId="29" borderId="87" applyNumberFormat="0" applyAlignment="0" applyProtection="0"/>
    <xf numFmtId="0" fontId="28" fillId="49" borderId="0" applyNumberFormat="0" applyBorder="0" applyAlignment="0" applyProtection="0"/>
    <xf numFmtId="0" fontId="91" fillId="0" borderId="0" applyNumberFormat="0" applyFill="0" applyBorder="0" applyAlignment="0" applyProtection="0">
      <alignment vertical="top"/>
      <protection locked="0"/>
    </xf>
    <xf numFmtId="0" fontId="28" fillId="25" borderId="0" applyNumberFormat="0" applyBorder="0" applyAlignment="0" applyProtection="0"/>
    <xf numFmtId="0" fontId="28" fillId="25"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43" fontId="8" fillId="0" borderId="0" applyFont="0" applyFill="0" applyBorder="0" applyAlignment="0" applyProtection="0"/>
    <xf numFmtId="0" fontId="25" fillId="34" borderId="0" applyNumberFormat="0" applyBorder="0" applyAlignment="0" applyProtection="0"/>
    <xf numFmtId="0" fontId="8" fillId="37"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25" fillId="25" borderId="0" applyNumberFormat="0" applyBorder="0" applyAlignment="0" applyProtection="0"/>
    <xf numFmtId="0" fontId="26" fillId="35"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 fillId="26"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8" fillId="2" borderId="5" applyNumberFormat="0" applyFont="0" applyAlignment="0" applyProtection="0"/>
    <xf numFmtId="0" fontId="8" fillId="0" borderId="0"/>
    <xf numFmtId="0" fontId="10" fillId="0" borderId="0"/>
    <xf numFmtId="0" fontId="8" fillId="37" borderId="0" applyNumberFormat="0" applyBorder="0" applyAlignment="0" applyProtection="0"/>
    <xf numFmtId="0" fontId="8" fillId="35" borderId="0" applyNumberFormat="0" applyBorder="0" applyAlignment="0" applyProtection="0"/>
    <xf numFmtId="0" fontId="8" fillId="14" borderId="0" applyNumberFormat="0" applyBorder="0" applyAlignment="0" applyProtection="0"/>
    <xf numFmtId="0" fontId="8" fillId="24" borderId="0" applyNumberFormat="0" applyBorder="0" applyAlignment="0" applyProtection="0"/>
    <xf numFmtId="0" fontId="8" fillId="22" borderId="0" applyNumberFormat="0" applyBorder="0" applyAlignment="0" applyProtection="0"/>
    <xf numFmtId="236" fontId="144" fillId="0" borderId="0" applyFont="0" applyFill="0" applyBorder="0" applyAlignment="0" applyProtection="0"/>
    <xf numFmtId="0" fontId="8" fillId="0" borderId="0"/>
    <xf numFmtId="0" fontId="10" fillId="0" borderId="0"/>
    <xf numFmtId="236" fontId="10" fillId="0" borderId="0" applyFont="0" applyFill="0" applyBorder="0" applyAlignment="0" applyProtection="0"/>
    <xf numFmtId="236" fontId="25" fillId="0" borderId="0" applyFont="0" applyFill="0" applyBorder="0" applyAlignment="0" applyProtection="0"/>
    <xf numFmtId="236" fontId="11" fillId="0" borderId="0" applyFont="0" applyFill="0" applyBorder="0" applyAlignment="0" applyProtection="0"/>
    <xf numFmtId="0" fontId="97" fillId="0" borderId="30" applyNumberFormat="0" applyFill="0" applyAlignment="0" applyProtection="0"/>
    <xf numFmtId="0" fontId="8" fillId="0" borderId="0"/>
    <xf numFmtId="0" fontId="151" fillId="0" borderId="0"/>
    <xf numFmtId="0" fontId="22" fillId="0" borderId="0"/>
    <xf numFmtId="0" fontId="26" fillId="0" borderId="0"/>
    <xf numFmtId="0" fontId="25" fillId="0" borderId="0"/>
    <xf numFmtId="0" fontId="144" fillId="0" borderId="0"/>
    <xf numFmtId="0" fontId="135" fillId="0" borderId="0" applyNumberFormat="0" applyFill="0" applyBorder="0" applyAlignment="0" applyProtection="0"/>
    <xf numFmtId="0" fontId="28" fillId="49"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180" fillId="31" borderId="87" applyNumberFormat="0" applyAlignment="0" applyProtection="0"/>
    <xf numFmtId="0" fontId="8" fillId="4" borderId="0" applyNumberFormat="0" applyBorder="0" applyAlignment="0" applyProtection="0"/>
    <xf numFmtId="0" fontId="25" fillId="30" borderId="0" applyNumberFormat="0" applyBorder="0" applyAlignment="0" applyProtection="0"/>
    <xf numFmtId="236" fontId="144" fillId="0" borderId="0" applyFont="0" applyFill="0" applyBorder="0" applyAlignment="0" applyProtection="0"/>
    <xf numFmtId="0" fontId="98" fillId="0" borderId="0" applyNumberForma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0" fontId="25" fillId="33" borderId="91" applyNumberFormat="0" applyFont="0" applyAlignment="0" applyProtection="0"/>
    <xf numFmtId="0" fontId="144" fillId="0" borderId="0"/>
    <xf numFmtId="9" fontId="8" fillId="0" borderId="0" applyFont="0" applyFill="0" applyBorder="0" applyAlignment="0" applyProtection="0"/>
    <xf numFmtId="0" fontId="65" fillId="0" borderId="0" applyNumberForma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236" fontId="8" fillId="0" borderId="0" applyFont="0" applyFill="0" applyBorder="0" applyAlignment="0" applyProtection="0"/>
    <xf numFmtId="0" fontId="25" fillId="33" borderId="0" applyNumberFormat="0" applyBorder="0" applyAlignment="0" applyProtection="0"/>
    <xf numFmtId="0" fontId="22" fillId="0" borderId="0"/>
    <xf numFmtId="0" fontId="10" fillId="0" borderId="0"/>
    <xf numFmtId="0" fontId="144" fillId="0" borderId="0"/>
    <xf numFmtId="0" fontId="144" fillId="0" borderId="0"/>
    <xf numFmtId="236" fontId="8" fillId="0" borderId="0" applyFont="0" applyFill="0" applyBorder="0" applyAlignment="0" applyProtection="0"/>
    <xf numFmtId="0" fontId="8" fillId="0" borderId="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28" fillId="43" borderId="0" applyNumberFormat="0" applyBorder="0" applyAlignment="0" applyProtection="0"/>
    <xf numFmtId="0" fontId="10" fillId="0" borderId="0"/>
    <xf numFmtId="0" fontId="10" fillId="0" borderId="0"/>
    <xf numFmtId="0" fontId="10" fillId="0" borderId="0"/>
    <xf numFmtId="0" fontId="10" fillId="0" borderId="0"/>
    <xf numFmtId="0" fontId="8" fillId="0" borderId="0"/>
    <xf numFmtId="0" fontId="43" fillId="29" borderId="87" applyNumberFormat="0" applyAlignment="0" applyProtection="0"/>
    <xf numFmtId="0" fontId="43" fillId="34" borderId="87" applyNumberFormat="0" applyAlignment="0" applyProtection="0"/>
    <xf numFmtId="0" fontId="92" fillId="34" borderId="87" applyNumberFormat="0" applyAlignment="0" applyProtection="0"/>
    <xf numFmtId="0" fontId="10" fillId="15" borderId="0" applyNumberFormat="0" applyBorder="0" applyAlignment="0" applyProtection="0"/>
    <xf numFmtId="0" fontId="25" fillId="34" borderId="0" applyNumberFormat="0" applyBorder="0" applyAlignment="0" applyProtection="0"/>
    <xf numFmtId="0" fontId="8" fillId="28" borderId="0" applyNumberFormat="0" applyBorder="0" applyAlignment="0" applyProtection="0"/>
    <xf numFmtId="0" fontId="25" fillId="26" borderId="0" applyNumberFormat="0" applyBorder="0" applyAlignment="0" applyProtection="0"/>
    <xf numFmtId="0" fontId="70" fillId="26" borderId="0" applyNumberFormat="0" applyBorder="0" applyAlignment="0" applyProtection="0"/>
    <xf numFmtId="236" fontId="144" fillId="0" borderId="0" applyFont="0" applyFill="0" applyBorder="0" applyAlignment="0" applyProtection="0"/>
    <xf numFmtId="0" fontId="230" fillId="69" borderId="0" applyNumberFormat="0" applyBorder="0" applyAlignment="0" applyProtection="0"/>
    <xf numFmtId="0" fontId="10" fillId="0" borderId="0"/>
    <xf numFmtId="0" fontId="10" fillId="0" borderId="0"/>
    <xf numFmtId="0" fontId="28" fillId="44" borderId="0" applyNumberFormat="0" applyBorder="0" applyAlignment="0" applyProtection="0"/>
    <xf numFmtId="0" fontId="25" fillId="0" borderId="0"/>
    <xf numFmtId="0" fontId="8" fillId="28" borderId="0" applyNumberFormat="0" applyBorder="0" applyAlignment="0" applyProtection="0"/>
    <xf numFmtId="0" fontId="144" fillId="0" borderId="0"/>
    <xf numFmtId="0" fontId="25" fillId="30" borderId="0" applyNumberFormat="0" applyBorder="0" applyAlignment="0" applyProtection="0"/>
    <xf numFmtId="0" fontId="25" fillId="25" borderId="0" applyNumberFormat="0" applyBorder="0" applyAlignment="0" applyProtection="0"/>
    <xf numFmtId="0" fontId="25" fillId="39" borderId="0" applyNumberFormat="0" applyBorder="0" applyAlignment="0" applyProtection="0"/>
    <xf numFmtId="0" fontId="8" fillId="37" borderId="0" applyNumberFormat="0" applyBorder="0" applyAlignment="0" applyProtection="0"/>
    <xf numFmtId="0" fontId="10" fillId="17" borderId="0" applyNumberFormat="0" applyBorder="0" applyAlignment="0" applyProtection="0"/>
    <xf numFmtId="0" fontId="132" fillId="0" borderId="26" applyNumberFormat="0" applyFill="0" applyAlignment="0" applyProtection="0"/>
    <xf numFmtId="0" fontId="208" fillId="0" borderId="28" applyNumberFormat="0" applyFill="0" applyAlignment="0" applyProtection="0"/>
    <xf numFmtId="0" fontId="135" fillId="0" borderId="42" applyNumberFormat="0" applyFill="0" applyAlignment="0" applyProtection="0"/>
    <xf numFmtId="0" fontId="8" fillId="37" borderId="0" applyNumberFormat="0" applyBorder="0" applyAlignment="0" applyProtection="0"/>
    <xf numFmtId="0" fontId="118" fillId="0" borderId="0" applyNumberFormat="0" applyFill="0" applyBorder="0" applyAlignment="0" applyProtection="0"/>
    <xf numFmtId="0" fontId="141" fillId="0" borderId="0" applyNumberFormat="0" applyFill="0" applyBorder="0" applyAlignment="0" applyProtection="0"/>
    <xf numFmtId="0" fontId="101" fillId="39" borderId="0" applyNumberFormat="0" applyBorder="0" applyAlignment="0" applyProtection="0"/>
    <xf numFmtId="0" fontId="144" fillId="0" borderId="0"/>
    <xf numFmtId="0" fontId="144" fillId="0" borderId="0"/>
    <xf numFmtId="0" fontId="149"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5" fillId="31" borderId="0" applyNumberFormat="0" applyBorder="0" applyAlignment="0" applyProtection="0"/>
    <xf numFmtId="0" fontId="144" fillId="0" borderId="0"/>
    <xf numFmtId="0" fontId="8" fillId="17"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26" fillId="37" borderId="0" applyNumberFormat="0" applyBorder="0" applyAlignment="0" applyProtection="0"/>
    <xf numFmtId="0" fontId="132" fillId="0" borderId="26" applyNumberFormat="0" applyFill="0" applyAlignment="0" applyProtection="0"/>
    <xf numFmtId="0" fontId="43" fillId="34" borderId="87" applyNumberFormat="0" applyAlignment="0" applyProtection="0"/>
    <xf numFmtId="0" fontId="8" fillId="22" borderId="0" applyNumberFormat="0" applyBorder="0" applyAlignment="0" applyProtection="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217" fontId="139" fillId="0" borderId="40" applyBorder="0">
      <alignment horizontal="right" indent="1"/>
    </xf>
    <xf numFmtId="0" fontId="11" fillId="0" borderId="0"/>
    <xf numFmtId="0" fontId="8" fillId="0" borderId="0"/>
    <xf numFmtId="0" fontId="8" fillId="0" borderId="0"/>
    <xf numFmtId="0" fontId="8" fillId="0" borderId="0"/>
    <xf numFmtId="0" fontId="8" fillId="0" borderId="0"/>
    <xf numFmtId="236" fontId="144" fillId="0" borderId="0" applyFont="0" applyFill="0" applyBorder="0" applyAlignment="0" applyProtection="0"/>
    <xf numFmtId="0" fontId="8" fillId="0" borderId="0"/>
    <xf numFmtId="0" fontId="8" fillId="0" borderId="0"/>
    <xf numFmtId="0" fontId="8" fillId="0" borderId="0"/>
    <xf numFmtId="0" fontId="25" fillId="33" borderId="0" applyNumberFormat="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97" fillId="0" borderId="30" applyNumberFormat="0" applyFill="0" applyAlignment="0" applyProtection="0"/>
    <xf numFmtId="0" fontId="26" fillId="35" borderId="0" applyNumberFormat="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205" fillId="0" borderId="0" applyNumberForma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0" fontId="149" fillId="2" borderId="5" applyNumberFormat="0" applyFont="0" applyAlignment="0" applyProtection="0"/>
    <xf numFmtId="0" fontId="10" fillId="0" borderId="0"/>
    <xf numFmtId="0" fontId="36" fillId="24" borderId="0" applyNumberFormat="0" applyBorder="0" applyAlignment="0" applyProtection="0"/>
    <xf numFmtId="9" fontId="10" fillId="0" borderId="0" applyFont="0" applyFill="0" applyBorder="0" applyAlignment="0" applyProtection="0"/>
    <xf numFmtId="9" fontId="144" fillId="0" borderId="0" applyFont="0" applyFill="0" applyBorder="0" applyAlignment="0" applyProtection="0"/>
    <xf numFmtId="0" fontId="144" fillId="0" borderId="0"/>
    <xf numFmtId="0" fontId="144" fillId="0" borderId="0"/>
    <xf numFmtId="236" fontId="144" fillId="0" borderId="0" applyFont="0" applyFill="0" applyBorder="0" applyAlignment="0" applyProtection="0"/>
    <xf numFmtId="236" fontId="10"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98" fillId="0" borderId="0" applyNumberFormat="0" applyFill="0" applyBorder="0" applyAlignment="0" applyProtection="0"/>
    <xf numFmtId="0" fontId="236" fillId="0" borderId="84" applyNumberFormat="0" applyFill="0" applyAlignment="0" applyProtection="0"/>
    <xf numFmtId="9" fontId="10"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0" fontId="65" fillId="0" borderId="0" applyNumberFormat="0" applyFill="0" applyBorder="0" applyAlignment="0" applyProtection="0"/>
    <xf numFmtId="0" fontId="36" fillId="24" borderId="0" applyNumberFormat="0" applyBorder="0" applyAlignment="0" applyProtection="0"/>
    <xf numFmtId="0" fontId="144" fillId="0" borderId="0"/>
    <xf numFmtId="0" fontId="144" fillId="0" borderId="0"/>
    <xf numFmtId="0" fontId="144" fillId="0" borderId="0"/>
    <xf numFmtId="0" fontId="144"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24" borderId="0" applyNumberFormat="0" applyBorder="0" applyAlignment="0" applyProtection="0"/>
    <xf numFmtId="0" fontId="10" fillId="0" borderId="0"/>
    <xf numFmtId="0" fontId="28" fillId="43" borderId="0" applyNumberFormat="0" applyBorder="0" applyAlignment="0" applyProtection="0"/>
    <xf numFmtId="0" fontId="81" fillId="0" borderId="26" applyNumberFormat="0" applyFill="0" applyAlignment="0" applyProtection="0"/>
    <xf numFmtId="0" fontId="10" fillId="0" borderId="0"/>
    <xf numFmtId="0" fontId="144" fillId="0" borderId="0"/>
    <xf numFmtId="0" fontId="144" fillId="0" borderId="0"/>
    <xf numFmtId="0" fontId="144" fillId="0" borderId="0"/>
    <xf numFmtId="0" fontId="144" fillId="0" borderId="0"/>
    <xf numFmtId="0" fontId="25" fillId="33" borderId="0" applyNumberFormat="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8"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172" fontId="105" fillId="20" borderId="40" applyBorder="0">
      <alignment horizontal="right" vertical="center" indent="1"/>
    </xf>
    <xf numFmtId="0" fontId="97" fillId="0" borderId="30" applyNumberFormat="0" applyFill="0" applyAlignment="0" applyProtection="0"/>
    <xf numFmtId="9" fontId="144" fillId="0" borderId="0" applyFont="0" applyFill="0" applyBorder="0" applyAlignment="0" applyProtection="0"/>
    <xf numFmtId="9" fontId="1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5" fillId="0" borderId="0" applyNumberFormat="0" applyFill="0" applyBorder="0" applyAlignment="0" applyProtection="0"/>
    <xf numFmtId="0" fontId="231" fillId="70" borderId="0" applyNumberFormat="0" applyBorder="0" applyAlignment="0" applyProtection="0"/>
    <xf numFmtId="0" fontId="10" fillId="0" borderId="0"/>
    <xf numFmtId="0" fontId="144" fillId="0" borderId="0"/>
    <xf numFmtId="0" fontId="22" fillId="0" borderId="0"/>
    <xf numFmtId="0" fontId="144" fillId="0" borderId="0"/>
    <xf numFmtId="0" fontId="26" fillId="28" borderId="0" applyNumberFormat="0" applyBorder="0" applyAlignment="0" applyProtection="0"/>
    <xf numFmtId="236" fontId="10" fillId="0" borderId="0" applyFont="0" applyFill="0" applyBorder="0" applyAlignment="0" applyProtection="0"/>
    <xf numFmtId="0" fontId="25" fillId="24" borderId="0" applyNumberFormat="0" applyBorder="0" applyAlignment="0" applyProtection="0"/>
    <xf numFmtId="0" fontId="8" fillId="0" borderId="0"/>
    <xf numFmtId="224" fontId="8" fillId="0" borderId="0" applyFont="0" applyFill="0" applyBorder="0" applyAlignment="0" applyProtection="0"/>
    <xf numFmtId="0" fontId="8" fillId="2" borderId="5" applyNumberFormat="0" applyFon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0" borderId="0"/>
    <xf numFmtId="236" fontId="8" fillId="0" borderId="0" applyFont="0" applyFill="0" applyBorder="0" applyAlignment="0" applyProtection="0"/>
    <xf numFmtId="0" fontId="8" fillId="24" borderId="0" applyNumberFormat="0" applyBorder="0" applyAlignment="0" applyProtection="0"/>
    <xf numFmtId="0" fontId="101" fillId="39" borderId="0" applyNumberFormat="0" applyBorder="0" applyAlignment="0" applyProtection="0"/>
    <xf numFmtId="0" fontId="10" fillId="0" borderId="0"/>
    <xf numFmtId="0" fontId="233" fillId="72" borderId="3" applyNumberFormat="0" applyAlignment="0" applyProtection="0"/>
    <xf numFmtId="0" fontId="11" fillId="0" borderId="72" applyNumberFormat="0" applyFont="0" applyBorder="0" applyAlignment="0" applyProtection="0"/>
    <xf numFmtId="0" fontId="144" fillId="0" borderId="0"/>
    <xf numFmtId="0" fontId="26" fillId="0" borderId="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24" fontId="8" fillId="0" borderId="0" applyFont="0" applyFill="0" applyBorder="0" applyAlignment="0" applyProtection="0"/>
    <xf numFmtId="236" fontId="26"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98" fillId="0" borderId="0" applyNumberFormat="0" applyFill="0" applyBorder="0" applyAlignment="0" applyProtection="0"/>
    <xf numFmtId="0" fontId="97" fillId="0" borderId="30" applyNumberFormat="0" applyFill="0" applyAlignment="0" applyProtection="0"/>
    <xf numFmtId="0" fontId="210" fillId="0" borderId="30" applyNumberFormat="0" applyFill="0" applyAlignment="0" applyProtection="0"/>
    <xf numFmtId="9" fontId="144" fillId="0" borderId="0" applyFont="0" applyFill="0" applyBorder="0" applyAlignment="0" applyProtection="0"/>
    <xf numFmtId="9" fontId="144"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238" fillId="0" borderId="0" applyNumberFormat="0" applyFill="0" applyBorder="0" applyAlignment="0" applyProtection="0"/>
    <xf numFmtId="0" fontId="36" fillId="24" borderId="0" applyNumberFormat="0" applyBorder="0" applyAlignment="0" applyProtection="0"/>
    <xf numFmtId="0" fontId="144" fillId="0" borderId="0"/>
    <xf numFmtId="0" fontId="10" fillId="0" borderId="0"/>
    <xf numFmtId="0" fontId="10" fillId="0" borderId="0"/>
    <xf numFmtId="0" fontId="10" fillId="0" borderId="0"/>
    <xf numFmtId="0" fontId="10" fillId="0" borderId="0"/>
    <xf numFmtId="0" fontId="25" fillId="0" borderId="0"/>
    <xf numFmtId="0" fontId="144" fillId="0" borderId="0"/>
    <xf numFmtId="0" fontId="8" fillId="0" borderId="0"/>
    <xf numFmtId="0" fontId="92" fillId="34" borderId="87" applyNumberFormat="0" applyAlignment="0" applyProtection="0"/>
    <xf numFmtId="0" fontId="184" fillId="34" borderId="92" applyNumberFormat="0" applyAlignment="0" applyProtection="0"/>
    <xf numFmtId="0" fontId="25" fillId="31" borderId="0" applyNumberFormat="0" applyBorder="0" applyAlignment="0" applyProtection="0"/>
    <xf numFmtId="0" fontId="25" fillId="28" borderId="0" applyNumberFormat="0" applyBorder="0" applyAlignment="0" applyProtection="0"/>
    <xf numFmtId="0" fontId="25" fillId="33" borderId="0" applyNumberFormat="0" applyBorder="0" applyAlignment="0" applyProtection="0"/>
    <xf numFmtId="0" fontId="8" fillId="26" borderId="0" applyNumberFormat="0" applyBorder="0" applyAlignment="0" applyProtection="0"/>
    <xf numFmtId="0" fontId="8" fillId="17"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28" fillId="43" borderId="0" applyNumberFormat="0" applyBorder="0" applyAlignment="0" applyProtection="0"/>
    <xf numFmtId="0" fontId="151" fillId="0" borderId="0"/>
    <xf numFmtId="22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22" fillId="0" borderId="0"/>
    <xf numFmtId="0" fontId="10" fillId="0" borderId="0"/>
    <xf numFmtId="0" fontId="10" fillId="0" borderId="0"/>
    <xf numFmtId="0" fontId="8" fillId="0" borderId="0"/>
    <xf numFmtId="0" fontId="73" fillId="0" borderId="0">
      <alignment horizontal="left"/>
    </xf>
    <xf numFmtId="0" fontId="25" fillId="0" borderId="0"/>
    <xf numFmtId="0" fontId="144" fillId="0" borderId="0"/>
    <xf numFmtId="0" fontId="144" fillId="0" borderId="0"/>
    <xf numFmtId="0" fontId="10" fillId="0" borderId="0"/>
    <xf numFmtId="0" fontId="10" fillId="0" borderId="0"/>
    <xf numFmtId="0" fontId="106" fillId="29" borderId="92" applyNumberFormat="0" applyAlignment="0" applyProtection="0"/>
    <xf numFmtId="0" fontId="106" fillId="34" borderId="92" applyNumberFormat="0" applyAlignment="0" applyProtection="0"/>
    <xf numFmtId="0" fontId="106" fillId="29" borderId="92" applyNumberFormat="0" applyAlignment="0" applyProtection="0"/>
    <xf numFmtId="0" fontId="28" fillId="65"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30" fillId="23" borderId="0" applyNumberFormat="0" applyBorder="0" applyAlignment="0" applyProtection="0"/>
    <xf numFmtId="0" fontId="8" fillId="22" borderId="0" applyNumberFormat="0" applyBorder="0" applyAlignment="0" applyProtection="0"/>
    <xf numFmtId="0" fontId="25" fillId="29" borderId="0" applyNumberFormat="0" applyBorder="0" applyAlignment="0" applyProtection="0"/>
    <xf numFmtId="43" fontId="8" fillId="0" borderId="0" applyFont="0" applyFill="0" applyBorder="0" applyAlignment="0" applyProtection="0"/>
    <xf numFmtId="0" fontId="25" fillId="0" borderId="0"/>
    <xf numFmtId="0" fontId="70" fillId="26" borderId="0" applyNumberFormat="0" applyBorder="0" applyAlignment="0" applyProtection="0"/>
    <xf numFmtId="0" fontId="10" fillId="0" borderId="0"/>
    <xf numFmtId="0" fontId="144" fillId="0" borderId="0"/>
    <xf numFmtId="9" fontId="8" fillId="0" borderId="0" applyFont="0" applyFill="0" applyBorder="0" applyAlignment="0" applyProtection="0"/>
    <xf numFmtId="9" fontId="8" fillId="0" borderId="0" applyFont="0" applyFill="0" applyBorder="0" applyAlignment="0" applyProtection="0"/>
    <xf numFmtId="0" fontId="28" fillId="65" borderId="0" applyNumberFormat="0" applyBorder="0" applyAlignment="0" applyProtection="0"/>
    <xf numFmtId="0" fontId="28" fillId="41" borderId="0" applyNumberFormat="0" applyBorder="0" applyAlignment="0" applyProtection="0"/>
    <xf numFmtId="0" fontId="28" fillId="34" borderId="0" applyNumberFormat="0" applyBorder="0" applyAlignment="0" applyProtection="0"/>
    <xf numFmtId="0" fontId="30" fillId="12" borderId="0" applyNumberFormat="0" applyBorder="0" applyAlignment="0" applyProtection="0"/>
    <xf numFmtId="0" fontId="28" fillId="34" borderId="0" applyNumberFormat="0" applyBorder="0" applyAlignment="0" applyProtection="0"/>
    <xf numFmtId="0" fontId="30" fillId="41"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9" borderId="0" applyNumberFormat="0" applyBorder="0" applyAlignment="0" applyProtection="0"/>
    <xf numFmtId="0" fontId="8" fillId="24" borderId="0" applyNumberFormat="0" applyBorder="0" applyAlignment="0" applyProtection="0"/>
    <xf numFmtId="0" fontId="25" fillId="31" borderId="0" applyNumberFormat="0" applyBorder="0" applyAlignment="0" applyProtection="0"/>
    <xf numFmtId="236" fontId="8" fillId="0" borderId="0" applyFont="0" applyFill="0" applyBorder="0" applyAlignment="0" applyProtection="0"/>
    <xf numFmtId="0" fontId="25" fillId="35" borderId="0" applyNumberFormat="0" applyBorder="0" applyAlignment="0" applyProtection="0"/>
    <xf numFmtId="0" fontId="25" fillId="0" borderId="0"/>
    <xf numFmtId="0" fontId="25" fillId="2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28" fillId="43" borderId="0" applyNumberFormat="0" applyBorder="0" applyAlignment="0" applyProtection="0"/>
    <xf numFmtId="0" fontId="10" fillId="0" borderId="0"/>
    <xf numFmtId="224" fontId="8" fillId="0" borderId="0" applyFont="0" applyFill="0" applyBorder="0" applyAlignment="0" applyProtection="0"/>
    <xf numFmtId="0" fontId="10" fillId="2" borderId="5" applyNumberFormat="0" applyFont="0" applyAlignment="0" applyProtection="0"/>
    <xf numFmtId="43" fontId="10" fillId="0" borderId="0" applyFont="0" applyFill="0" applyBorder="0" applyAlignment="0" applyProtection="0"/>
    <xf numFmtId="0" fontId="227" fillId="0" borderId="1" applyNumberFormat="0" applyFill="0" applyAlignment="0" applyProtection="0"/>
    <xf numFmtId="0" fontId="228" fillId="0" borderId="83" applyNumberFormat="0" applyFill="0" applyAlignment="0" applyProtection="0"/>
    <xf numFmtId="0" fontId="229" fillId="0" borderId="0" applyNumberFormat="0" applyFill="0" applyBorder="0" applyAlignment="0" applyProtection="0"/>
    <xf numFmtId="0" fontId="230" fillId="69" borderId="0" applyNumberFormat="0" applyBorder="0" applyAlignment="0" applyProtection="0"/>
    <xf numFmtId="0" fontId="231" fillId="70" borderId="0" applyNumberFormat="0" applyBorder="0" applyAlignment="0" applyProtection="0"/>
    <xf numFmtId="0" fontId="232" fillId="71" borderId="0" applyNumberFormat="0" applyBorder="0" applyAlignment="0" applyProtection="0"/>
    <xf numFmtId="0" fontId="233" fillId="72" borderId="3" applyNumberFormat="0" applyAlignment="0" applyProtection="0"/>
    <xf numFmtId="0" fontId="236" fillId="0" borderId="84" applyNumberFormat="0" applyFill="0" applyAlignment="0" applyProtection="0"/>
    <xf numFmtId="0" fontId="237" fillId="74" borderId="85" applyNumberFormat="0" applyAlignment="0" applyProtection="0"/>
    <xf numFmtId="0" fontId="205" fillId="0" borderId="0" applyNumberFormat="0" applyFill="0" applyBorder="0" applyAlignment="0" applyProtection="0"/>
    <xf numFmtId="0" fontId="238"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9"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31"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33"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9"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9"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34"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31"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30" fillId="0" borderId="41"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5" applyNumberFormat="0" applyFont="0" applyAlignment="0" applyProtection="0"/>
    <xf numFmtId="0" fontId="8" fillId="2" borderId="5" applyNumberFormat="0" applyFont="0" applyAlignment="0" applyProtection="0"/>
    <xf numFmtId="9" fontId="8"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236" fontId="10"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144"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22" fillId="0" borderId="0" applyFont="0" applyFill="0" applyBorder="0" applyAlignment="0" applyProtection="0"/>
    <xf numFmtId="236" fontId="8" fillId="0" borderId="0" applyFont="0" applyFill="0" applyBorder="0" applyAlignment="0" applyProtection="0"/>
    <xf numFmtId="236" fontId="144" fillId="0" borderId="0" applyFont="0" applyFill="0" applyBorder="0" applyAlignment="0" applyProtection="0"/>
    <xf numFmtId="43" fontId="8"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0" fontId="149" fillId="0" borderId="0"/>
    <xf numFmtId="0" fontId="17" fillId="0" borderId="103">
      <protection locked="0"/>
    </xf>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7" fillId="0" borderId="103">
      <protection locked="0"/>
    </xf>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25" fillId="29" borderId="0" applyNumberFormat="0" applyBorder="0" applyAlignment="0" applyProtection="0"/>
    <xf numFmtId="0" fontId="25"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5" fillId="22" borderId="0" applyNumberFormat="0" applyBorder="0" applyAlignment="0" applyProtection="0"/>
    <xf numFmtId="0" fontId="149" fillId="3"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25" fillId="31" borderId="0" applyNumberFormat="0" applyBorder="0" applyAlignment="0" applyProtection="0"/>
    <xf numFmtId="0" fontId="25"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25" fillId="24" borderId="0" applyNumberFormat="0" applyBorder="0" applyAlignment="0" applyProtection="0"/>
    <xf numFmtId="0" fontId="149" fillId="5"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25" fillId="33" borderId="0" applyNumberFormat="0" applyBorder="0" applyAlignment="0" applyProtection="0"/>
    <xf numFmtId="0" fontId="25"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25" fillId="26" borderId="0" applyNumberFormat="0" applyBorder="0" applyAlignment="0" applyProtection="0"/>
    <xf numFmtId="0" fontId="149" fillId="7"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25" fillId="28" borderId="0" applyNumberFormat="0" applyBorder="0" applyAlignment="0" applyProtection="0"/>
    <xf numFmtId="0" fontId="149"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25" fillId="3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25"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149"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25" fillId="2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25" fillId="37" borderId="0" applyNumberFormat="0" applyBorder="0" applyAlignment="0" applyProtection="0"/>
    <xf numFmtId="0" fontId="149" fillId="8"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25" fillId="34"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149"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25"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25" fillId="31"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149" fillId="17" borderId="0" applyNumberFormat="0" applyBorder="0" applyAlignment="0" applyProtection="0"/>
    <xf numFmtId="0" fontId="8"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26" fillId="33" borderId="91" applyNumberFormat="0" applyFont="0" applyAlignment="0" applyProtection="0"/>
    <xf numFmtId="0" fontId="193" fillId="0" borderId="0" applyNumberFormat="0" applyFill="0" applyBorder="0" applyAlignment="0" applyProtection="0"/>
    <xf numFmtId="0" fontId="78" fillId="0" borderId="24" applyNumberFormat="0" applyFill="0" applyAlignment="0" applyProtection="0"/>
    <xf numFmtId="0" fontId="78" fillId="0" borderId="24"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81" fillId="0" borderId="26" applyNumberFormat="0" applyFill="0" applyAlignment="0" applyProtection="0"/>
    <xf numFmtId="0" fontId="144" fillId="0" borderId="0"/>
    <xf numFmtId="0" fontId="144" fillId="0" borderId="0"/>
    <xf numFmtId="0" fontId="144" fillId="0" borderId="0"/>
    <xf numFmtId="0" fontId="144" fillId="0" borderId="0"/>
    <xf numFmtId="0" fontId="144" fillId="0" borderId="0"/>
    <xf numFmtId="0" fontId="25" fillId="0" borderId="0"/>
    <xf numFmtId="0" fontId="8" fillId="0" borderId="0"/>
    <xf numFmtId="0" fontId="25" fillId="0" borderId="0"/>
    <xf numFmtId="0" fontId="8" fillId="0" borderId="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6" fillId="0" borderId="0"/>
    <xf numFmtId="0" fontId="144" fillId="0" borderId="0"/>
    <xf numFmtId="0" fontId="144" fillId="0" borderId="0"/>
    <xf numFmtId="0" fontId="144" fillId="0" borderId="0"/>
    <xf numFmtId="0" fontId="144"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9" fillId="0" borderId="0"/>
    <xf numFmtId="0" fontId="149" fillId="0" borderId="0"/>
    <xf numFmtId="0" fontId="8" fillId="0" borderId="0"/>
    <xf numFmtId="0" fontId="10" fillId="0" borderId="0"/>
    <xf numFmtId="0" fontId="10" fillId="0" borderId="0"/>
    <xf numFmtId="0" fontId="10" fillId="0" borderId="0"/>
    <xf numFmtId="0" fontId="8" fillId="0" borderId="0"/>
    <xf numFmtId="0" fontId="144" fillId="0" borderId="0"/>
    <xf numFmtId="0" fontId="144" fillId="0" borderId="0"/>
    <xf numFmtId="0" fontId="144" fillId="0" borderId="0"/>
    <xf numFmtId="0" fontId="149" fillId="0" borderId="0"/>
    <xf numFmtId="0" fontId="8" fillId="0" borderId="0"/>
    <xf numFmtId="0" fontId="25" fillId="0" borderId="0"/>
    <xf numFmtId="0" fontId="25" fillId="0" borderId="0"/>
    <xf numFmtId="0" fontId="8" fillId="0" borderId="0"/>
    <xf numFmtId="0" fontId="8" fillId="0" borderId="0"/>
    <xf numFmtId="0" fontId="8" fillId="0" borderId="0"/>
    <xf numFmtId="0" fontId="8" fillId="0" borderId="0"/>
    <xf numFmtId="0" fontId="144" fillId="0" borderId="0"/>
    <xf numFmtId="0" fontId="25" fillId="0" borderId="0"/>
    <xf numFmtId="0" fontId="144" fillId="0" borderId="0"/>
    <xf numFmtId="0" fontId="144" fillId="0" borderId="0"/>
    <xf numFmtId="0" fontId="144" fillId="0" borderId="0"/>
    <xf numFmtId="0" fontId="144" fillId="0" borderId="0"/>
    <xf numFmtId="0" fontId="8" fillId="0" borderId="0"/>
    <xf numFmtId="0" fontId="144"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144" fillId="0" borderId="0"/>
    <xf numFmtId="0" fontId="144" fillId="0" borderId="0"/>
    <xf numFmtId="0" fontId="25" fillId="0" borderId="0"/>
    <xf numFmtId="0" fontId="25" fillId="0" borderId="0"/>
    <xf numFmtId="0" fontId="144" fillId="0" borderId="0"/>
    <xf numFmtId="0" fontId="26" fillId="0" borderId="0"/>
    <xf numFmtId="0" fontId="26" fillId="0" borderId="0"/>
    <xf numFmtId="0" fontId="144" fillId="0" borderId="0"/>
    <xf numFmtId="0" fontId="144" fillId="0" borderId="0"/>
    <xf numFmtId="0" fontId="144"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144" fillId="0" borderId="0"/>
    <xf numFmtId="0" fontId="25" fillId="0" borderId="0"/>
    <xf numFmtId="0" fontId="144" fillId="0" borderId="0"/>
    <xf numFmtId="0" fontId="144"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144" fillId="0" borderId="0"/>
    <xf numFmtId="0" fontId="25" fillId="0" borderId="0"/>
    <xf numFmtId="0" fontId="25" fillId="0" borderId="0"/>
    <xf numFmtId="0" fontId="25" fillId="0" borderId="0"/>
    <xf numFmtId="0" fontId="25" fillId="0" borderId="0"/>
    <xf numFmtId="0" fontId="25" fillId="0" borderId="0"/>
    <xf numFmtId="0" fontId="144" fillId="0" borderId="0"/>
    <xf numFmtId="0" fontId="144" fillId="0" borderId="0"/>
    <xf numFmtId="0" fontId="8" fillId="0" borderId="0"/>
    <xf numFmtId="0" fontId="144" fillId="0" borderId="0"/>
    <xf numFmtId="0" fontId="144" fillId="0" borderId="0"/>
    <xf numFmtId="0" fontId="8" fillId="0" borderId="0"/>
    <xf numFmtId="0" fontId="8" fillId="0" borderId="0"/>
    <xf numFmtId="0" fontId="144" fillId="0" borderId="0"/>
    <xf numFmtId="0" fontId="22" fillId="0" borderId="0"/>
    <xf numFmtId="0" fontId="8" fillId="0" borderId="0"/>
    <xf numFmtId="0" fontId="8" fillId="0" borderId="0"/>
    <xf numFmtId="0" fontId="8" fillId="0" borderId="0"/>
    <xf numFmtId="0" fontId="8" fillId="0" borderId="0"/>
    <xf numFmtId="0" fontId="144" fillId="0" borderId="0"/>
    <xf numFmtId="0" fontId="8" fillId="0" borderId="0"/>
    <xf numFmtId="0" fontId="8" fillId="0" borderId="0"/>
    <xf numFmtId="0" fontId="144" fillId="0" borderId="0"/>
    <xf numFmtId="0" fontId="8" fillId="0" borderId="0"/>
    <xf numFmtId="0" fontId="8" fillId="0" borderId="0"/>
    <xf numFmtId="0" fontId="144" fillId="0" borderId="0"/>
    <xf numFmtId="0" fontId="8" fillId="0" borderId="0"/>
    <xf numFmtId="0" fontId="8" fillId="0" borderId="0"/>
    <xf numFmtId="0" fontId="144" fillId="0" borderId="0"/>
    <xf numFmtId="0" fontId="144" fillId="0" borderId="0"/>
    <xf numFmtId="0" fontId="8" fillId="0" borderId="0"/>
    <xf numFmtId="0" fontId="8" fillId="0" borderId="0"/>
    <xf numFmtId="0" fontId="144" fillId="0" borderId="0"/>
    <xf numFmtId="0" fontId="8" fillId="0" borderId="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5" fillId="33" borderId="91"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0" fontId="25" fillId="33" borderId="91" applyNumberFormat="0" applyFont="0" applyAlignment="0" applyProtection="0"/>
    <xf numFmtId="0" fontId="25" fillId="2" borderId="5" applyNumberFormat="0" applyFont="0" applyAlignment="0" applyProtection="0"/>
    <xf numFmtId="0" fontId="25" fillId="33" borderId="91" applyNumberFormat="0" applyFont="0" applyAlignment="0" applyProtection="0"/>
    <xf numFmtId="0" fontId="25" fillId="33" borderId="91" applyNumberFormat="0" applyFont="0" applyAlignment="0" applyProtection="0"/>
    <xf numFmtId="0" fontId="25" fillId="33" borderId="91" applyNumberFormat="0" applyFont="0" applyAlignment="0" applyProtection="0"/>
    <xf numFmtId="0" fontId="8" fillId="2" borderId="5" applyNumberFormat="0" applyFont="0" applyAlignment="0" applyProtection="0"/>
    <xf numFmtId="0" fontId="25" fillId="2" borderId="5" applyNumberFormat="0" applyFont="0" applyAlignment="0" applyProtection="0"/>
    <xf numFmtId="0" fontId="8" fillId="2" borderId="5" applyNumberFormat="0" applyFont="0" applyAlignment="0" applyProtection="0"/>
    <xf numFmtId="0" fontId="25" fillId="2" borderId="5"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9" fillId="0" borderId="0" applyFont="0" applyFill="0" applyBorder="0" applyAlignment="0" applyProtection="0"/>
    <xf numFmtId="9" fontId="240"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44"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43"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43" fontId="10"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6" fillId="0" borderId="0" applyFont="0" applyFill="0" applyBorder="0" applyAlignment="0" applyProtection="0"/>
    <xf numFmtId="43" fontId="8" fillId="0" borderId="0" applyFont="0" applyFill="0" applyBorder="0" applyAlignment="0" applyProtection="0"/>
    <xf numFmtId="236" fontId="144" fillId="0" borderId="0" applyFont="0" applyFill="0" applyBorder="0" applyAlignment="0" applyProtection="0"/>
    <xf numFmtId="236" fontId="10"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0" fillId="18" borderId="0" applyNumberFormat="0" applyBorder="0" applyAlignment="0" applyProtection="0"/>
    <xf numFmtId="0" fontId="133" fillId="0" borderId="28" applyNumberFormat="0" applyFill="0" applyAlignment="0" applyProtection="0"/>
    <xf numFmtId="0" fontId="118" fillId="0" borderId="0" applyNumberFormat="0" applyFill="0" applyBorder="0" applyAlignment="0" applyProtection="0"/>
    <xf numFmtId="0" fontId="8" fillId="0" borderId="0"/>
    <xf numFmtId="0" fontId="146" fillId="0" borderId="0"/>
    <xf numFmtId="0" fontId="8" fillId="0" borderId="0"/>
    <xf numFmtId="0" fontId="8" fillId="0" borderId="0"/>
    <xf numFmtId="0" fontId="146" fillId="0" borderId="0"/>
    <xf numFmtId="0" fontId="146" fillId="0" borderId="0"/>
    <xf numFmtId="0" fontId="10" fillId="0" borderId="0"/>
    <xf numFmtId="0" fontId="10" fillId="0" borderId="0"/>
    <xf numFmtId="0" fontId="10" fillId="0" borderId="0"/>
    <xf numFmtId="0" fontId="8" fillId="2" borderId="5" applyNumberFormat="0" applyFont="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10" fillId="0" borderId="0" applyFont="0" applyFill="0" applyBorder="0" applyAlignment="0" applyProtection="0"/>
    <xf numFmtId="43" fontId="10" fillId="0" borderId="0" applyFont="0" applyFill="0" applyBorder="0" applyAlignment="0" applyProtection="0"/>
    <xf numFmtId="224" fontId="8" fillId="0" borderId="0" applyFont="0" applyFill="0" applyBorder="0" applyAlignment="0" applyProtection="0"/>
    <xf numFmtId="224" fontId="8" fillId="0" borderId="0" applyFont="0" applyFill="0" applyBorder="0" applyAlignment="0" applyProtection="0"/>
    <xf numFmtId="0" fontId="145" fillId="0" borderId="0"/>
    <xf numFmtId="43" fontId="26" fillId="0" borderId="0" applyFont="0" applyFill="0" applyBorder="0" applyAlignment="0" applyProtection="0"/>
    <xf numFmtId="236" fontId="10" fillId="0" borderId="0" applyFont="0" applyFill="0" applyBorder="0" applyAlignment="0" applyProtection="0"/>
    <xf numFmtId="224" fontId="25" fillId="0" borderId="0" applyFont="0" applyFill="0" applyBorder="0" applyAlignment="0" applyProtection="0"/>
    <xf numFmtId="43" fontId="10"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5" applyNumberFormat="0" applyFont="0" applyAlignment="0" applyProtection="0"/>
    <xf numFmtId="0" fontId="8" fillId="2" borderId="5"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10" fillId="0" borderId="0" applyFont="0" applyFill="0" applyBorder="0" applyAlignment="0" applyProtection="0"/>
    <xf numFmtId="236"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247" fillId="0" borderId="0" applyNumberFormat="0" applyFill="0" applyBorder="0" applyAlignment="0" applyProtection="0">
      <alignment vertical="top"/>
      <protection locked="0"/>
    </xf>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144" fillId="0" borderId="0"/>
    <xf numFmtId="0" fontId="8" fillId="0" borderId="0"/>
    <xf numFmtId="0" fontId="8" fillId="0" borderId="0"/>
    <xf numFmtId="0" fontId="26"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5" applyNumberFormat="0" applyFont="0" applyAlignment="0" applyProtection="0"/>
    <xf numFmtId="0" fontId="8" fillId="2" borderId="5" applyNumberFormat="0" applyFont="0" applyAlignment="0" applyProtection="0"/>
    <xf numFmtId="0" fontId="8" fillId="2" borderId="5"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43" fontId="8"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43" fontId="26" fillId="0" borderId="0" applyFont="0" applyFill="0" applyBorder="0" applyAlignment="0" applyProtection="0"/>
    <xf numFmtId="236" fontId="8" fillId="0" borderId="0" applyFont="0" applyFill="0" applyBorder="0" applyAlignment="0" applyProtection="0"/>
    <xf numFmtId="224" fontId="8" fillId="0" borderId="0" applyFont="0" applyFill="0" applyBorder="0" applyAlignment="0" applyProtection="0"/>
    <xf numFmtId="224" fontId="8" fillId="0" borderId="0" applyFont="0" applyFill="0" applyBorder="0" applyAlignment="0" applyProtection="0"/>
    <xf numFmtId="0" fontId="8" fillId="0" borderId="0"/>
    <xf numFmtId="0" fontId="8" fillId="0" borderId="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6" borderId="0" applyNumberFormat="0" applyBorder="0" applyAlignment="0" applyProtection="0"/>
    <xf numFmtId="0" fontId="8" fillId="28" borderId="0" applyNumberFormat="0" applyBorder="0" applyAlignment="0" applyProtection="0"/>
    <xf numFmtId="0" fontId="8" fillId="34" borderId="0" applyNumberFormat="0" applyBorder="0" applyAlignment="0" applyProtection="0"/>
    <xf numFmtId="0" fontId="8" fillId="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2" borderId="5" applyNumberFormat="0" applyFont="0" applyAlignment="0" applyProtection="0"/>
    <xf numFmtId="23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2" borderId="0" applyNumberFormat="0" applyBorder="0" applyAlignment="0" applyProtection="0"/>
    <xf numFmtId="0" fontId="8" fillId="3"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2" borderId="5" applyNumberFormat="0" applyFont="0" applyAlignment="0" applyProtection="0"/>
    <xf numFmtId="0" fontId="8" fillId="0" borderId="0"/>
    <xf numFmtId="0" fontId="8" fillId="37" borderId="0" applyNumberFormat="0" applyBorder="0" applyAlignment="0" applyProtection="0"/>
    <xf numFmtId="0" fontId="8" fillId="35" borderId="0" applyNumberFormat="0" applyBorder="0" applyAlignment="0" applyProtection="0"/>
    <xf numFmtId="0" fontId="8" fillId="14" borderId="0" applyNumberFormat="0" applyBorder="0" applyAlignment="0" applyProtection="0"/>
    <xf numFmtId="0" fontId="8" fillId="24" borderId="0" applyNumberFormat="0" applyBorder="0" applyAlignment="0" applyProtection="0"/>
    <xf numFmtId="0" fontId="8" fillId="22" borderId="0" applyNumberFormat="0" applyBorder="0" applyAlignment="0" applyProtection="0"/>
    <xf numFmtId="0" fontId="8" fillId="0" borderId="0"/>
    <xf numFmtId="0" fontId="8" fillId="0" borderId="0"/>
    <xf numFmtId="9"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236" fontId="8" fillId="0" borderId="0" applyFont="0" applyFill="0" applyBorder="0" applyAlignment="0" applyProtection="0"/>
    <xf numFmtId="0" fontId="8" fillId="0" borderId="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34" borderId="0" applyNumberFormat="0" applyBorder="0" applyAlignment="0" applyProtection="0"/>
    <xf numFmtId="0" fontId="8" fillId="4" borderId="0" applyNumberFormat="0" applyBorder="0" applyAlignment="0" applyProtection="0"/>
    <xf numFmtId="0" fontId="8"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11" borderId="0" applyNumberFormat="0" applyBorder="0" applyAlignment="0" applyProtection="0"/>
    <xf numFmtId="0" fontId="8" fillId="28" borderId="0" applyNumberFormat="0" applyBorder="0" applyAlignment="0" applyProtection="0"/>
    <xf numFmtId="0" fontId="8" fillId="15" borderId="0" applyNumberFormat="0" applyBorder="0" applyAlignment="0" applyProtection="0"/>
    <xf numFmtId="0" fontId="8" fillId="35" borderId="0" applyNumberFormat="0" applyBorder="0" applyAlignment="0" applyProtection="0"/>
    <xf numFmtId="0" fontId="8" fillId="17" borderId="0" applyNumberFormat="0" applyBorder="0" applyAlignment="0" applyProtection="0"/>
    <xf numFmtId="0" fontId="8" fillId="2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17"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224" fontId="8" fillId="0" borderId="0" applyFont="0" applyFill="0" applyBorder="0" applyAlignment="0" applyProtection="0"/>
    <xf numFmtId="0" fontId="8" fillId="2" borderId="5" applyNumberFormat="0" applyFon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0" borderId="0"/>
    <xf numFmtId="236" fontId="8"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7"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22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6" fontId="8" fillId="0" borderId="0" applyFont="0" applyFill="0" applyBorder="0" applyAlignment="0" applyProtection="0"/>
    <xf numFmtId="0" fontId="8" fillId="16" borderId="0" applyNumberFormat="0" applyBorder="0" applyAlignment="0" applyProtection="0"/>
    <xf numFmtId="0" fontId="8" fillId="15" borderId="0" applyNumberFormat="0" applyBorder="0" applyAlignment="0" applyProtection="0"/>
    <xf numFmtId="224"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92" fillId="31" borderId="87" applyNumberFormat="0" applyAlignment="0" applyProtection="0"/>
    <xf numFmtId="0" fontId="118" fillId="0" borderId="0" applyNumberFormat="0" applyFill="0" applyBorder="0" applyAlignment="0" applyProtection="0"/>
    <xf numFmtId="0" fontId="136" fillId="0" borderId="2" applyNumberFormat="0" applyFill="0" applyAlignment="0" applyProtection="0"/>
    <xf numFmtId="0" fontId="143" fillId="0" borderId="0" applyNumberFormat="0" applyFill="0" applyBorder="0" applyAlignment="0" applyProtection="0"/>
    <xf numFmtId="0" fontId="8"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2" fillId="0" borderId="0"/>
    <xf numFmtId="0" fontId="22" fillId="0" borderId="0"/>
    <xf numFmtId="0" fontId="22" fillId="0" borderId="0"/>
    <xf numFmtId="0" fontId="22"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5" fillId="33" borderId="91" applyNumberFormat="0" applyFont="0" applyAlignment="0" applyProtection="0"/>
    <xf numFmtId="0" fontId="25" fillId="33" borderId="91"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236" fontId="22" fillId="0" borderId="0" applyFont="0" applyFill="0" applyBorder="0" applyAlignment="0" applyProtection="0"/>
    <xf numFmtId="236" fontId="25" fillId="0" borderId="0" applyFont="0" applyFill="0" applyBorder="0" applyAlignment="0" applyProtection="0"/>
    <xf numFmtId="0" fontId="17" fillId="0" borderId="103">
      <protection locked="0"/>
    </xf>
    <xf numFmtId="0" fontId="17" fillId="0" borderId="103">
      <protection locked="0"/>
    </xf>
    <xf numFmtId="236" fontId="144" fillId="0" borderId="0" applyFont="0" applyFill="0" applyBorder="0" applyAlignment="0" applyProtection="0"/>
    <xf numFmtId="236" fontId="144" fillId="0" borderId="0" applyFont="0" applyFill="0" applyBorder="0" applyAlignment="0" applyProtection="0"/>
    <xf numFmtId="0" fontId="183" fillId="0" borderId="26" applyNumberFormat="0" applyFill="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8"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11"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36" fontId="26" fillId="0" borderId="0" applyFont="0" applyFill="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25" fillId="2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4" borderId="0" applyNumberFormat="0" applyBorder="0" applyAlignment="0" applyProtection="0"/>
    <xf numFmtId="0" fontId="8" fillId="5" borderId="0" applyNumberFormat="0" applyBorder="0" applyAlignment="0" applyProtection="0"/>
    <xf numFmtId="0" fontId="25" fillId="24"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25" fillId="26"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8" borderId="0" applyNumberFormat="0" applyBorder="0" applyAlignment="0" applyProtection="0"/>
    <xf numFmtId="0" fontId="8" fillId="10" borderId="0" applyNumberFormat="0" applyBorder="0" applyAlignment="0" applyProtection="0"/>
    <xf numFmtId="0" fontId="25" fillId="28"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25" fillId="3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7" borderId="0" applyNumberFormat="0" applyBorder="0" applyAlignment="0" applyProtection="0"/>
    <xf numFmtId="0" fontId="8" fillId="8" borderId="0" applyNumberFormat="0" applyBorder="0" applyAlignment="0" applyProtection="0"/>
    <xf numFmtId="0" fontId="25" fillId="3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25" fillId="28"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25" fillId="27" borderId="0" applyNumberFormat="0" applyBorder="0" applyAlignment="0" applyProtection="0"/>
    <xf numFmtId="0" fontId="248" fillId="84" borderId="100" applyBorder="0">
      <alignment horizontal="center" vertical="center"/>
    </xf>
    <xf numFmtId="217" fontId="249" fillId="0" borderId="40" applyBorder="0">
      <alignment horizontal="right" indent="1"/>
    </xf>
    <xf numFmtId="0" fontId="25"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0" fillId="2" borderId="5" applyNumberFormat="0" applyFont="0" applyAlignment="0" applyProtection="0"/>
    <xf numFmtId="222" fontId="249" fillId="0" borderId="49" applyBorder="0"/>
    <xf numFmtId="236" fontId="25" fillId="0" borderId="0" applyFont="0" applyFill="0" applyBorder="0" applyAlignment="0" applyProtection="0"/>
    <xf numFmtId="236" fontId="22" fillId="0" borderId="0" applyFont="0" applyFill="0" applyBorder="0" applyAlignment="0" applyProtection="0"/>
    <xf numFmtId="0" fontId="17" fillId="0" borderId="103">
      <protection locked="0"/>
    </xf>
    <xf numFmtId="236"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0" fontId="146" fillId="0" borderId="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240" fillId="0" borderId="0" applyFont="0" applyFill="0" applyBorder="0" applyAlignment="0" applyProtection="0"/>
    <xf numFmtId="236" fontId="25" fillId="0" borderId="0" applyFont="0" applyFill="0" applyBorder="0" applyAlignment="0" applyProtection="0"/>
    <xf numFmtId="236" fontId="26"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6" fillId="0" borderId="0" applyFont="0" applyFill="0" applyBorder="0" applyAlignment="0" applyProtection="0"/>
    <xf numFmtId="236" fontId="25"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144" fillId="0" borderId="0" applyFont="0" applyFill="0" applyBorder="0" applyAlignment="0" applyProtection="0"/>
    <xf numFmtId="236" fontId="146" fillId="0" borderId="0" applyFont="0" applyFill="0" applyBorder="0" applyAlignment="0" applyProtection="0"/>
    <xf numFmtId="236" fontId="22" fillId="0" borderId="0" applyFont="0" applyFill="0" applyBorder="0" applyAlignment="0" applyProtection="0"/>
    <xf numFmtId="236" fontId="25" fillId="0" borderId="0" applyFont="0" applyFill="0" applyBorder="0" applyAlignment="0" applyProtection="0"/>
    <xf numFmtId="236" fontId="26"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236" fontId="26" fillId="0" borderId="0" applyFont="0" applyFill="0" applyBorder="0" applyAlignment="0" applyProtection="0"/>
    <xf numFmtId="236" fontId="144" fillId="0" borderId="0" applyFont="0" applyFill="0" applyBorder="0" applyAlignment="0" applyProtection="0"/>
    <xf numFmtId="236" fontId="25" fillId="0" borderId="0" applyFont="0" applyFill="0" applyBorder="0" applyAlignment="0" applyProtection="0"/>
    <xf numFmtId="236" fontId="11" fillId="0" borderId="0" applyFont="0" applyFill="0" applyBorder="0" applyAlignment="0" applyProtection="0"/>
    <xf numFmtId="236" fontId="25" fillId="0" borderId="0" applyFont="0" applyFill="0" applyBorder="0" applyAlignment="0" applyProtection="0"/>
    <xf numFmtId="236" fontId="144"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236" fontId="26" fillId="0" borderId="0" applyFont="0" applyFill="0" applyBorder="0" applyAlignment="0" applyProtection="0"/>
    <xf numFmtId="236" fontId="26" fillId="0" borderId="0" applyFont="0" applyFill="0" applyBorder="0" applyAlignment="0" applyProtection="0"/>
    <xf numFmtId="236" fontId="8" fillId="0" borderId="0" applyFont="0" applyFill="0" applyBorder="0" applyAlignment="0" applyProtection="0"/>
    <xf numFmtId="236" fontId="144" fillId="0" borderId="0" applyFont="0" applyFill="0" applyBorder="0" applyAlignment="0" applyProtection="0"/>
    <xf numFmtId="236" fontId="144" fillId="0" borderId="0" applyFont="0" applyFill="0" applyBorder="0" applyAlignment="0" applyProtection="0"/>
    <xf numFmtId="0" fontId="25" fillId="29" borderId="0" applyNumberFormat="0" applyBorder="0" applyAlignment="0" applyProtection="0"/>
    <xf numFmtId="236" fontId="10" fillId="0" borderId="0" applyFont="0" applyFill="0" applyBorder="0" applyAlignment="0" applyProtection="0"/>
    <xf numFmtId="0" fontId="145" fillId="0" borderId="0"/>
    <xf numFmtId="236" fontId="10" fillId="0" borderId="0" applyFont="0" applyFill="0" applyBorder="0" applyAlignment="0" applyProtection="0"/>
    <xf numFmtId="236" fontId="10" fillId="0" borderId="0" applyFont="0" applyFill="0" applyBorder="0" applyAlignment="0" applyProtection="0"/>
    <xf numFmtId="0" fontId="10" fillId="0" borderId="0"/>
    <xf numFmtId="0" fontId="8" fillId="0" borderId="0"/>
    <xf numFmtId="0" fontId="8" fillId="3"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30" fillId="76" borderId="0" applyNumberFormat="0" applyBorder="0" applyAlignment="0" applyProtection="0"/>
    <xf numFmtId="0" fontId="30" fillId="78"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0" fillId="81" borderId="0" applyNumberFormat="0" applyBorder="0" applyAlignment="0" applyProtection="0"/>
    <xf numFmtId="0" fontId="30" fillId="18" borderId="0" applyNumberFormat="0" applyBorder="0" applyAlignment="0" applyProtection="0"/>
    <xf numFmtId="0" fontId="30" fillId="75" borderId="0" applyNumberFormat="0" applyBorder="0" applyAlignment="0" applyProtection="0"/>
    <xf numFmtId="0" fontId="30" fillId="77" borderId="0" applyNumberFormat="0" applyBorder="0" applyAlignment="0" applyProtection="0"/>
    <xf numFmtId="0" fontId="30" fillId="79" borderId="0" applyNumberFormat="0" applyBorder="0" applyAlignment="0" applyProtection="0"/>
    <xf numFmtId="0" fontId="30" fillId="80" borderId="0" applyNumberFormat="0" applyBorder="0" applyAlignment="0" applyProtection="0"/>
    <xf numFmtId="0" fontId="30" fillId="82" borderId="0" applyNumberFormat="0" applyBorder="0" applyAlignment="0" applyProtection="0"/>
    <xf numFmtId="0" fontId="195" fillId="72" borderId="3" applyNumberFormat="0" applyAlignment="0" applyProtection="0"/>
    <xf numFmtId="0" fontId="124" fillId="73" borderId="4" applyNumberFormat="0" applyAlignment="0" applyProtection="0"/>
    <xf numFmtId="0" fontId="196" fillId="73" borderId="3" applyNumberFormat="0" applyAlignment="0" applyProtection="0"/>
    <xf numFmtId="0" fontId="197" fillId="0" borderId="1" applyNumberFormat="0" applyFill="0" applyAlignment="0" applyProtection="0"/>
    <xf numFmtId="0" fontId="198" fillId="0" borderId="83" applyNumberFormat="0" applyFill="0" applyAlignment="0" applyProtection="0"/>
    <xf numFmtId="0" fontId="136" fillId="0" borderId="0" applyNumberFormat="0" applyFill="0" applyBorder="0" applyAlignment="0" applyProtection="0"/>
    <xf numFmtId="0" fontId="194" fillId="0" borderId="86" applyNumberFormat="0" applyFill="0" applyAlignment="0" applyProtection="0"/>
    <xf numFmtId="0" fontId="239" fillId="0" borderId="0" applyNumberFormat="0" applyFill="0" applyBorder="0" applyAlignment="0" applyProtection="0"/>
    <xf numFmtId="0" fontId="200" fillId="71" borderId="0" applyNumberFormat="0" applyBorder="0" applyAlignment="0" applyProtection="0"/>
    <xf numFmtId="0" fontId="201" fillId="70" borderId="0" applyNumberFormat="0" applyBorder="0" applyAlignment="0" applyProtection="0"/>
    <xf numFmtId="0" fontId="8" fillId="2" borderId="5" applyNumberFormat="0" applyFont="0" applyAlignment="0" applyProtection="0"/>
    <xf numFmtId="0" fontId="203" fillId="0" borderId="84" applyNumberFormat="0" applyFill="0" applyAlignment="0" applyProtection="0"/>
    <xf numFmtId="0" fontId="204" fillId="69" borderId="0" applyNumberFormat="0" applyBorder="0" applyAlignment="0" applyProtection="0"/>
    <xf numFmtId="236" fontId="8" fillId="0" borderId="0" applyFont="0" applyFill="0" applyBorder="0" applyAlignment="0" applyProtection="0"/>
    <xf numFmtId="0" fontId="145" fillId="0" borderId="0"/>
    <xf numFmtId="0" fontId="10" fillId="0" borderId="0"/>
    <xf numFmtId="0" fontId="145" fillId="0" borderId="0"/>
    <xf numFmtId="43" fontId="10" fillId="0" borderId="0" applyFont="0" applyFill="0" applyBorder="0" applyAlignment="0" applyProtection="0"/>
    <xf numFmtId="0" fontId="145" fillId="0" borderId="0"/>
    <xf numFmtId="0" fontId="145" fillId="0" borderId="0"/>
    <xf numFmtId="0" fontId="145" fillId="0" borderId="0"/>
    <xf numFmtId="0" fontId="145" fillId="0" borderId="0"/>
    <xf numFmtId="0" fontId="8"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8" fillId="0" borderId="0"/>
    <xf numFmtId="224" fontId="8" fillId="0" borderId="0" applyFont="0" applyFill="0" applyBorder="0" applyAlignment="0" applyProtection="0"/>
    <xf numFmtId="43" fontId="10" fillId="0" borderId="0" applyFont="0" applyFill="0" applyBorder="0" applyAlignment="0" applyProtection="0"/>
    <xf numFmtId="0" fontId="28" fillId="31" borderId="0" applyNumberFormat="0" applyBorder="0" applyAlignment="0" applyProtection="0"/>
    <xf numFmtId="0" fontId="28" fillId="43" borderId="0" applyNumberFormat="0" applyBorder="0" applyAlignment="0" applyProtection="0"/>
    <xf numFmtId="0" fontId="25" fillId="29" borderId="0" applyNumberFormat="0" applyBorder="0" applyAlignment="0" applyProtection="0"/>
    <xf numFmtId="236" fontId="10" fillId="0" borderId="0" applyFont="0" applyFill="0" applyBorder="0" applyAlignment="0" applyProtection="0"/>
    <xf numFmtId="0" fontId="11" fillId="0" borderId="0" applyNumberFormat="0" applyFill="0" applyBorder="0" applyAlignment="0" applyProtection="0"/>
    <xf numFmtId="0" fontId="25" fillId="29" borderId="0" applyNumberFormat="0" applyBorder="0" applyAlignment="0" applyProtection="0"/>
    <xf numFmtId="0" fontId="25" fillId="33" borderId="0" applyNumberFormat="0" applyBorder="0" applyAlignment="0" applyProtection="0"/>
    <xf numFmtId="236" fontId="10" fillId="0" borderId="0" applyFont="0" applyFill="0" applyBorder="0" applyAlignment="0" applyProtection="0"/>
    <xf numFmtId="0" fontId="28" fillId="43" borderId="0" applyNumberFormat="0" applyBorder="0" applyAlignment="0" applyProtection="0"/>
    <xf numFmtId="0" fontId="25" fillId="34" borderId="0" applyNumberFormat="0" applyBorder="0" applyAlignment="0" applyProtection="0"/>
    <xf numFmtId="0" fontId="211" fillId="0" borderId="0" applyNumberFormat="0" applyFill="0" applyBorder="0" applyAlignment="0" applyProtection="0"/>
    <xf numFmtId="0" fontId="28" fillId="43"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0" fontId="146" fillId="0" borderId="0"/>
    <xf numFmtId="0" fontId="25" fillId="33" borderId="0" applyNumberFormat="0" applyBorder="0" applyAlignment="0" applyProtection="0"/>
    <xf numFmtId="0" fontId="28" fillId="43" borderId="0" applyNumberFormat="0" applyBorder="0" applyAlignment="0" applyProtection="0"/>
    <xf numFmtId="0" fontId="28" fillId="31" borderId="0" applyNumberFormat="0" applyBorder="0" applyAlignment="0" applyProtection="0"/>
    <xf numFmtId="0" fontId="25" fillId="31" borderId="0" applyNumberFormat="0" applyBorder="0" applyAlignment="0" applyProtection="0"/>
    <xf numFmtId="0" fontId="211" fillId="0" borderId="0" applyNumberFormat="0" applyFill="0" applyBorder="0" applyAlignment="0" applyProtection="0"/>
    <xf numFmtId="0" fontId="28" fillId="39" borderId="0" applyNumberFormat="0" applyBorder="0" applyAlignment="0" applyProtection="0"/>
    <xf numFmtId="0" fontId="182" fillId="0" borderId="24" applyNumberFormat="0" applyFill="0" applyAlignment="0" applyProtection="0"/>
    <xf numFmtId="0" fontId="28" fillId="43"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8" fillId="39" borderId="0" applyNumberFormat="0" applyBorder="0" applyAlignment="0" applyProtection="0"/>
    <xf numFmtId="0" fontId="11" fillId="0" borderId="0" applyNumberFormat="0" applyFill="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11" fillId="0" borderId="0" applyNumberFormat="0" applyFill="0" applyBorder="0" applyAlignment="0" applyProtection="0"/>
    <xf numFmtId="0" fontId="18" fillId="0" borderId="103">
      <protection locked="0"/>
    </xf>
    <xf numFmtId="0" fontId="11" fillId="0" borderId="0" applyNumberFormat="0" applyFill="0" applyBorder="0" applyAlignment="0" applyProtection="0"/>
    <xf numFmtId="0" fontId="18" fillId="0" borderId="103">
      <protection locked="0"/>
    </xf>
    <xf numFmtId="0" fontId="25" fillId="31" borderId="0" applyNumberFormat="0" applyBorder="0" applyAlignment="0" applyProtection="0"/>
    <xf numFmtId="0" fontId="146" fillId="0" borderId="0"/>
    <xf numFmtId="0" fontId="146" fillId="0" borderId="0"/>
    <xf numFmtId="10" fontId="73" fillId="59" borderId="101" applyNumberFormat="0" applyBorder="0" applyAlignment="0" applyProtection="0"/>
    <xf numFmtId="0" fontId="25" fillId="39" borderId="0" applyNumberFormat="0" applyBorder="0" applyAlignment="0" applyProtection="0"/>
    <xf numFmtId="198" fontId="48" fillId="0" borderId="101">
      <alignment horizontal="center" vertical="center"/>
    </xf>
    <xf numFmtId="0" fontId="48" fillId="0" borderId="101">
      <alignment horizontal="center" vertical="center"/>
    </xf>
    <xf numFmtId="9" fontId="128" fillId="0" borderId="101" applyBorder="0">
      <alignment horizontal="right" indent="1"/>
    </xf>
    <xf numFmtId="0" fontId="48" fillId="0" borderId="101">
      <alignment horizontal="center" vertical="center"/>
    </xf>
    <xf numFmtId="0" fontId="211" fillId="0" borderId="0" applyNumberFormat="0" applyFill="0" applyBorder="0" applyAlignment="0" applyProtection="0"/>
    <xf numFmtId="0" fontId="28" fillId="39" borderId="0" applyNumberFormat="0" applyBorder="0" applyAlignment="0" applyProtection="0"/>
    <xf numFmtId="0" fontId="25" fillId="33" borderId="0" applyNumberFormat="0" applyBorder="0" applyAlignment="0" applyProtection="0"/>
    <xf numFmtId="0" fontId="146" fillId="0" borderId="0"/>
    <xf numFmtId="236" fontId="10" fillId="0" borderId="0" applyFont="0" applyFill="0" applyBorder="0" applyAlignment="0" applyProtection="0"/>
    <xf numFmtId="0" fontId="25" fillId="34" borderId="0" applyNumberFormat="0" applyBorder="0" applyAlignment="0" applyProtection="0"/>
    <xf numFmtId="0" fontId="28" fillId="31" borderId="0" applyNumberFormat="0" applyBorder="0" applyAlignment="0" applyProtection="0"/>
    <xf numFmtId="0" fontId="58" fillId="0" borderId="104"/>
    <xf numFmtId="0" fontId="58" fillId="0" borderId="104"/>
    <xf numFmtId="0" fontId="96" fillId="60" borderId="104"/>
    <xf numFmtId="0" fontId="96" fillId="60" borderId="104"/>
    <xf numFmtId="0" fontId="58" fillId="0" borderId="104"/>
    <xf numFmtId="0" fontId="58" fillId="0" borderId="104"/>
    <xf numFmtId="0" fontId="96" fillId="0" borderId="104"/>
    <xf numFmtId="0" fontId="96" fillId="0" borderId="104"/>
    <xf numFmtId="0" fontId="146" fillId="0" borderId="0"/>
    <xf numFmtId="14" fontId="77" fillId="56" borderId="55">
      <alignment horizontal="center" vertical="center" wrapText="1"/>
    </xf>
    <xf numFmtId="0" fontId="28" fillId="34" borderId="0" applyNumberFormat="0" applyBorder="0" applyAlignment="0" applyProtection="0"/>
    <xf numFmtId="0" fontId="28" fillId="34" borderId="0" applyNumberFormat="0" applyBorder="0" applyAlignment="0" applyProtection="0"/>
    <xf numFmtId="0" fontId="180" fillId="31" borderId="87" applyNumberFormat="0" applyAlignment="0" applyProtection="0"/>
    <xf numFmtId="0" fontId="180" fillId="31" borderId="87" applyNumberFormat="0" applyAlignment="0" applyProtection="0"/>
    <xf numFmtId="0" fontId="25" fillId="39"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11" fillId="0" borderId="0" applyNumberFormat="0" applyFill="0" applyBorder="0" applyAlignment="0" applyProtection="0"/>
    <xf numFmtId="0" fontId="28" fillId="34" borderId="0" applyNumberFormat="0" applyBorder="0" applyAlignment="0" applyProtection="0"/>
    <xf numFmtId="0" fontId="146" fillId="0" borderId="0"/>
    <xf numFmtId="0" fontId="25" fillId="29"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8" fillId="39" borderId="0" applyNumberFormat="0" applyBorder="0" applyAlignment="0" applyProtection="0"/>
    <xf numFmtId="0" fontId="25" fillId="33"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185" fillId="0" borderId="94" applyNumberFormat="0" applyFill="0" applyAlignment="0" applyProtection="0"/>
    <xf numFmtId="0" fontId="25" fillId="33" borderId="0" applyNumberFormat="0" applyBorder="0" applyAlignment="0" applyProtection="0"/>
    <xf numFmtId="0" fontId="25" fillId="34" borderId="0" applyNumberFormat="0" applyBorder="0" applyAlignment="0" applyProtection="0"/>
    <xf numFmtId="0" fontId="28" fillId="31" borderId="0" applyNumberFormat="0" applyBorder="0" applyAlignment="0" applyProtection="0"/>
    <xf numFmtId="236" fontId="10" fillId="0" borderId="0" applyFont="0" applyFill="0" applyBorder="0" applyAlignment="0" applyProtection="0"/>
    <xf numFmtId="0" fontId="25" fillId="29" borderId="0" applyNumberFormat="0" applyBorder="0" applyAlignment="0" applyProtection="0"/>
    <xf numFmtId="0" fontId="28" fillId="39" borderId="0" applyNumberFormat="0" applyBorder="0" applyAlignment="0" applyProtection="0"/>
    <xf numFmtId="0" fontId="25" fillId="39" borderId="0" applyNumberFormat="0" applyBorder="0" applyAlignment="0" applyProtection="0"/>
    <xf numFmtId="236" fontId="10" fillId="0" borderId="0" applyFont="0" applyFill="0" applyBorder="0" applyAlignment="0" applyProtection="0"/>
    <xf numFmtId="0" fontId="180" fillId="31" borderId="87" applyNumberFormat="0" applyAlignment="0" applyProtection="0"/>
    <xf numFmtId="0" fontId="25" fillId="34"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14" fontId="77" fillId="56" borderId="55">
      <alignment horizontal="center" vertical="center" wrapText="1"/>
    </xf>
    <xf numFmtId="0" fontId="25" fillId="33" borderId="0" applyNumberFormat="0" applyBorder="0" applyAlignment="0" applyProtection="0"/>
    <xf numFmtId="0" fontId="211" fillId="0" borderId="0" applyNumberFormat="0" applyFill="0" applyBorder="0" applyAlignment="0" applyProtection="0"/>
    <xf numFmtId="0" fontId="28" fillId="31" borderId="0" applyNumberFormat="0" applyBorder="0" applyAlignment="0" applyProtection="0"/>
    <xf numFmtId="0" fontId="183" fillId="0" borderId="26" applyNumberFormat="0" applyFill="0" applyAlignment="0" applyProtection="0"/>
    <xf numFmtId="0" fontId="25" fillId="31" borderId="0" applyNumberFormat="0" applyBorder="0" applyAlignment="0" applyProtection="0"/>
    <xf numFmtId="0" fontId="11" fillId="0" borderId="0" applyNumberFormat="0" applyFill="0" applyBorder="0" applyAlignment="0" applyProtection="0"/>
    <xf numFmtId="0" fontId="25" fillId="31" borderId="0" applyNumberFormat="0" applyBorder="0" applyAlignment="0" applyProtection="0"/>
    <xf numFmtId="0" fontId="28" fillId="4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8" fillId="31" borderId="0" applyNumberFormat="0" applyBorder="0" applyAlignment="0" applyProtection="0"/>
    <xf numFmtId="0" fontId="25" fillId="29" borderId="0" applyNumberFormat="0" applyBorder="0" applyAlignment="0" applyProtection="0"/>
    <xf numFmtId="0" fontId="28" fillId="31" borderId="0" applyNumberFormat="0" applyBorder="0" applyAlignment="0" applyProtection="0"/>
    <xf numFmtId="0" fontId="28" fillId="34" borderId="0" applyNumberFormat="0" applyBorder="0" applyAlignment="0" applyProtection="0"/>
    <xf numFmtId="0" fontId="180" fillId="31" borderId="87" applyNumberFormat="0" applyAlignment="0" applyProtection="0"/>
    <xf numFmtId="0" fontId="28" fillId="39" borderId="0" applyNumberFormat="0" applyBorder="0" applyAlignment="0" applyProtection="0"/>
    <xf numFmtId="14" fontId="77" fillId="56" borderId="55">
      <alignment horizontal="center" vertical="center" wrapText="1"/>
    </xf>
    <xf numFmtId="0" fontId="25" fillId="33" borderId="0" applyNumberFormat="0" applyBorder="0" applyAlignment="0" applyProtection="0"/>
    <xf numFmtId="0" fontId="25" fillId="39" borderId="0" applyNumberFormat="0" applyBorder="0" applyAlignment="0" applyProtection="0"/>
    <xf numFmtId="0" fontId="28" fillId="43" borderId="0" applyNumberFormat="0" applyBorder="0" applyAlignment="0" applyProtection="0"/>
    <xf numFmtId="14" fontId="77" fillId="56" borderId="55">
      <alignment horizontal="center" vertical="center" wrapText="1"/>
    </xf>
    <xf numFmtId="0" fontId="25" fillId="33" borderId="0" applyNumberFormat="0" applyBorder="0" applyAlignment="0" applyProtection="0"/>
    <xf numFmtId="0" fontId="25" fillId="31"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14" fontId="77" fillId="56" borderId="55">
      <alignment horizontal="center" vertical="center" wrapText="1"/>
    </xf>
    <xf numFmtId="0" fontId="11" fillId="0" borderId="0" applyNumberFormat="0" applyFill="0" applyBorder="0" applyAlignment="0" applyProtection="0"/>
    <xf numFmtId="236" fontId="10" fillId="0" borderId="0" applyFont="0" applyFill="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236" fontId="10" fillId="0" borderId="0" applyFont="0" applyFill="0" applyBorder="0" applyAlignment="0" applyProtection="0"/>
    <xf numFmtId="0" fontId="25" fillId="31"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183" fillId="0" borderId="26" applyNumberFormat="0" applyFill="0" applyAlignment="0" applyProtection="0"/>
    <xf numFmtId="0" fontId="28" fillId="39" borderId="0" applyNumberFormat="0" applyBorder="0" applyAlignment="0" applyProtection="0"/>
    <xf numFmtId="0" fontId="182" fillId="0" borderId="24" applyNumberFormat="0" applyFill="0" applyAlignment="0" applyProtection="0"/>
    <xf numFmtId="0" fontId="185" fillId="0" borderId="94" applyNumberFormat="0" applyFill="0" applyAlignment="0" applyProtection="0"/>
    <xf numFmtId="0" fontId="25" fillId="33" borderId="0" applyNumberFormat="0" applyBorder="0" applyAlignment="0" applyProtection="0"/>
    <xf numFmtId="0" fontId="11" fillId="0" borderId="0" applyNumberFormat="0" applyFill="0" applyBorder="0" applyAlignment="0" applyProtection="0"/>
    <xf numFmtId="14" fontId="77" fillId="56" borderId="55">
      <alignment horizontal="center" vertical="center" wrapText="1"/>
    </xf>
    <xf numFmtId="0" fontId="25" fillId="39" borderId="0" applyNumberFormat="0" applyBorder="0" applyAlignment="0" applyProtection="0"/>
    <xf numFmtId="0" fontId="25" fillId="29" borderId="0" applyNumberFormat="0" applyBorder="0" applyAlignment="0" applyProtection="0"/>
    <xf numFmtId="0" fontId="28" fillId="34" borderId="0" applyNumberFormat="0" applyBorder="0" applyAlignment="0" applyProtection="0"/>
    <xf numFmtId="0" fontId="28" fillId="43" borderId="0" applyNumberFormat="0" applyBorder="0" applyAlignment="0" applyProtection="0"/>
    <xf numFmtId="0" fontId="25" fillId="39" borderId="0" applyNumberFormat="0" applyBorder="0" applyAlignment="0" applyProtection="0"/>
    <xf numFmtId="0" fontId="25" fillId="31" borderId="0" applyNumberFormat="0" applyBorder="0" applyAlignment="0" applyProtection="0"/>
    <xf numFmtId="0" fontId="28" fillId="31" borderId="0" applyNumberFormat="0" applyBorder="0" applyAlignment="0" applyProtection="0"/>
    <xf numFmtId="0" fontId="211" fillId="0" borderId="0" applyNumberFormat="0" applyFill="0" applyBorder="0" applyAlignment="0" applyProtection="0"/>
    <xf numFmtId="0" fontId="11" fillId="0" borderId="0" applyNumberFormat="0" applyFill="0" applyBorder="0" applyAlignment="0" applyProtection="0"/>
    <xf numFmtId="0" fontId="180" fillId="31" borderId="87" applyNumberFormat="0" applyAlignment="0" applyProtection="0"/>
    <xf numFmtId="0" fontId="25" fillId="31"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1" fillId="0" borderId="0" applyNumberFormat="0" applyFill="0" applyBorder="0" applyAlignment="0" applyProtection="0"/>
    <xf numFmtId="0" fontId="28" fillId="39" borderId="0" applyNumberFormat="0" applyBorder="0" applyAlignment="0" applyProtection="0"/>
    <xf numFmtId="0" fontId="25" fillId="31" borderId="0" applyNumberFormat="0" applyBorder="0" applyAlignment="0" applyProtection="0"/>
    <xf numFmtId="0" fontId="211" fillId="0" borderId="0" applyNumberFormat="0" applyFill="0" applyBorder="0" applyAlignment="0" applyProtection="0"/>
    <xf numFmtId="0" fontId="180" fillId="31" borderId="87" applyNumberFormat="0" applyAlignment="0" applyProtection="0"/>
    <xf numFmtId="0" fontId="25" fillId="31" borderId="0" applyNumberFormat="0" applyBorder="0" applyAlignment="0" applyProtection="0"/>
    <xf numFmtId="0" fontId="28" fillId="34" borderId="0" applyNumberFormat="0" applyBorder="0" applyAlignment="0" applyProtection="0"/>
    <xf numFmtId="0" fontId="11" fillId="0" borderId="0" applyNumberFormat="0" applyFill="0" applyBorder="0" applyAlignment="0" applyProtection="0"/>
    <xf numFmtId="14" fontId="77" fillId="56" borderId="55">
      <alignment horizontal="center" vertical="center" wrapText="1"/>
    </xf>
    <xf numFmtId="0" fontId="146" fillId="0" borderId="0"/>
    <xf numFmtId="0" fontId="25" fillId="31" borderId="0" applyNumberFormat="0" applyBorder="0" applyAlignment="0" applyProtection="0"/>
    <xf numFmtId="0" fontId="180" fillId="31" borderId="87" applyNumberFormat="0" applyAlignment="0" applyProtection="0"/>
    <xf numFmtId="0" fontId="211" fillId="0" borderId="0" applyNumberFormat="0" applyFill="0" applyBorder="0" applyAlignment="0" applyProtection="0"/>
    <xf numFmtId="0" fontId="11" fillId="0" borderId="0" applyNumberFormat="0" applyFill="0" applyBorder="0" applyAlignment="0" applyProtection="0"/>
    <xf numFmtId="14" fontId="77" fillId="56" borderId="55">
      <alignment horizontal="center" vertical="center" wrapText="1"/>
    </xf>
    <xf numFmtId="0" fontId="25" fillId="31" borderId="0" applyNumberFormat="0" applyBorder="0" applyAlignment="0" applyProtection="0"/>
    <xf numFmtId="0" fontId="211" fillId="0" borderId="0" applyNumberFormat="0" applyFill="0" applyBorder="0" applyAlignment="0" applyProtection="0"/>
    <xf numFmtId="0" fontId="25" fillId="31" borderId="0" applyNumberFormat="0" applyBorder="0" applyAlignment="0" applyProtection="0"/>
    <xf numFmtId="0" fontId="25" fillId="34" borderId="0" applyNumberFormat="0" applyBorder="0" applyAlignment="0" applyProtection="0"/>
    <xf numFmtId="0" fontId="180" fillId="31" borderId="87" applyNumberFormat="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9" borderId="0" applyNumberFormat="0" applyBorder="0" applyAlignment="0" applyProtection="0"/>
    <xf numFmtId="0" fontId="25" fillId="34" borderId="0" applyNumberFormat="0" applyBorder="0" applyAlignment="0" applyProtection="0"/>
    <xf numFmtId="0" fontId="11" fillId="0" borderId="0" applyNumberFormat="0" applyFill="0" applyBorder="0" applyAlignment="0" applyProtection="0"/>
    <xf numFmtId="14" fontId="77" fillId="56" borderId="55">
      <alignment horizontal="center" vertical="center" wrapText="1"/>
    </xf>
    <xf numFmtId="236" fontId="10" fillId="0" borderId="0" applyFont="0" applyFill="0" applyBorder="0" applyAlignment="0" applyProtection="0"/>
    <xf numFmtId="0" fontId="25" fillId="34" borderId="0" applyNumberFormat="0" applyBorder="0" applyAlignment="0" applyProtection="0"/>
    <xf numFmtId="0" fontId="180" fillId="31" borderId="87" applyNumberFormat="0" applyAlignment="0" applyProtection="0"/>
    <xf numFmtId="0" fontId="11" fillId="0" borderId="0" applyNumberFormat="0" applyFill="0" applyBorder="0" applyAlignment="0" applyProtection="0"/>
    <xf numFmtId="0" fontId="28" fillId="31" borderId="0" applyNumberFormat="0" applyBorder="0" applyAlignment="0" applyProtection="0"/>
    <xf numFmtId="0" fontId="25" fillId="39" borderId="0" applyNumberFormat="0" applyBorder="0" applyAlignment="0" applyProtection="0"/>
    <xf numFmtId="14" fontId="77" fillId="56" borderId="55">
      <alignment horizontal="center" vertical="center" wrapText="1"/>
    </xf>
    <xf numFmtId="0" fontId="146" fillId="0" borderId="0"/>
    <xf numFmtId="0" fontId="11" fillId="0" borderId="0" applyNumberFormat="0" applyFill="0" applyBorder="0" applyAlignment="0" applyProtection="0"/>
    <xf numFmtId="0" fontId="25" fillId="29" borderId="0" applyNumberFormat="0" applyBorder="0" applyAlignment="0" applyProtection="0"/>
    <xf numFmtId="0" fontId="211" fillId="0" borderId="0" applyNumberFormat="0" applyFill="0" applyBorder="0" applyAlignment="0" applyProtection="0"/>
    <xf numFmtId="0" fontId="211" fillId="0" borderId="0" applyNumberFormat="0" applyFill="0" applyBorder="0" applyAlignment="0" applyProtection="0"/>
    <xf numFmtId="0" fontId="25" fillId="29" borderId="0" applyNumberFormat="0" applyBorder="0" applyAlignment="0" applyProtection="0"/>
    <xf numFmtId="0" fontId="28" fillId="34"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11" fillId="0" borderId="0" applyNumberFormat="0" applyFill="0" applyBorder="0" applyAlignment="0" applyProtection="0"/>
    <xf numFmtId="0" fontId="28" fillId="43" borderId="0" applyNumberFormat="0" applyBorder="0" applyAlignment="0" applyProtection="0"/>
    <xf numFmtId="0" fontId="25" fillId="39" borderId="0" applyNumberFormat="0" applyBorder="0" applyAlignment="0" applyProtection="0"/>
    <xf numFmtId="0" fontId="183" fillId="0" borderId="26" applyNumberFormat="0" applyFill="0" applyAlignment="0" applyProtection="0"/>
    <xf numFmtId="0" fontId="25" fillId="34" borderId="0" applyNumberFormat="0" applyBorder="0" applyAlignment="0" applyProtection="0"/>
    <xf numFmtId="0" fontId="25" fillId="31" borderId="0" applyNumberFormat="0" applyBorder="0" applyAlignment="0" applyProtection="0"/>
    <xf numFmtId="0" fontId="28" fillId="3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14" fontId="77" fillId="56" borderId="55">
      <alignment horizontal="center" vertical="center" wrapText="1"/>
    </xf>
    <xf numFmtId="0" fontId="25" fillId="34" borderId="0" applyNumberFormat="0" applyBorder="0" applyAlignment="0" applyProtection="0"/>
    <xf numFmtId="236" fontId="10" fillId="0" borderId="0" applyFont="0" applyFill="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8" fillId="39" borderId="0" applyNumberFormat="0" applyBorder="0" applyAlignment="0" applyProtection="0"/>
    <xf numFmtId="0" fontId="146" fillId="0" borderId="0"/>
    <xf numFmtId="0" fontId="25" fillId="31" borderId="0" applyNumberFormat="0" applyBorder="0" applyAlignment="0" applyProtection="0"/>
    <xf numFmtId="0" fontId="28" fillId="34" borderId="0" applyNumberFormat="0" applyBorder="0" applyAlignment="0" applyProtection="0"/>
    <xf numFmtId="0" fontId="11" fillId="0" borderId="0"/>
    <xf numFmtId="9" fontId="11" fillId="0" borderId="0" applyFont="0" applyFill="0" applyBorder="0" applyAlignment="0" applyProtection="0"/>
    <xf numFmtId="0" fontId="7" fillId="0" borderId="0"/>
    <xf numFmtId="43" fontId="11" fillId="0" borderId="0" applyFont="0" applyFill="0" applyBorder="0" applyAlignment="0" applyProtection="0"/>
    <xf numFmtId="0" fontId="250" fillId="0" borderId="0" applyNumberFormat="0" applyFill="0" applyBorder="0" applyAlignment="0" applyProtection="0"/>
    <xf numFmtId="0" fontId="7" fillId="0" borderId="0"/>
    <xf numFmtId="0" fontId="7" fillId="0" borderId="0"/>
    <xf numFmtId="0" fontId="7" fillId="0" borderId="0"/>
    <xf numFmtId="0" fontId="11" fillId="0" borderId="0"/>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80" fillId="31" borderId="87" applyNumberFormat="0" applyAlignment="0" applyProtection="0"/>
    <xf numFmtId="0" fontId="28" fillId="34" borderId="0" applyNumberFormat="0" applyBorder="0" applyAlignment="0" applyProtection="0"/>
    <xf numFmtId="0" fontId="12" fillId="0" borderId="0"/>
    <xf numFmtId="0" fontId="25" fillId="29"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25" fillId="31"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25" fillId="33"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25" fillId="29"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25"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25" fillId="39"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25" fillId="3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25" fillId="3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25"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28" fillId="43"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28" fillId="31" borderId="0" applyNumberFormat="0" applyBorder="0" applyAlignment="0" applyProtection="0"/>
    <xf numFmtId="0" fontId="54" fillId="0" borderId="105" applyFill="0" applyProtection="0"/>
    <xf numFmtId="37" fontId="55" fillId="0" borderId="106" applyFont="0" applyFill="0" applyBorder="0"/>
    <xf numFmtId="37" fontId="56" fillId="0" borderId="106" applyFont="0" applyFill="0" applyBorder="0">
      <protection locked="0"/>
    </xf>
    <xf numFmtId="0" fontId="58" fillId="0" borderId="107"/>
    <xf numFmtId="0" fontId="54" fillId="0" borderId="105" applyFill="0" applyProtection="0"/>
    <xf numFmtId="14" fontId="77" fillId="56" borderId="55">
      <alignment horizontal="center" vertical="center" wrapText="1"/>
    </xf>
    <xf numFmtId="0" fontId="180" fillId="31" borderId="87" applyNumberFormat="0" applyAlignment="0" applyProtection="0"/>
    <xf numFmtId="0" fontId="96" fillId="60" borderId="107"/>
    <xf numFmtId="0" fontId="25" fillId="34" borderId="0" applyNumberFormat="0" applyBorder="0" applyAlignment="0" applyProtection="0"/>
    <xf numFmtId="0" fontId="58" fillId="0" borderId="107"/>
    <xf numFmtId="0" fontId="119" fillId="0" borderId="0" applyNumberFormat="0" applyFill="0" applyBorder="0" applyAlignment="0" applyProtection="0"/>
    <xf numFmtId="0" fontId="96" fillId="0" borderId="107"/>
    <xf numFmtId="0" fontId="25" fillId="31" borderId="0" applyNumberFormat="0" applyBorder="0" applyAlignment="0" applyProtection="0"/>
    <xf numFmtId="0" fontId="12" fillId="0" borderId="0"/>
    <xf numFmtId="0" fontId="25" fillId="29" borderId="0" applyNumberFormat="0" applyBorder="0" applyAlignment="0" applyProtection="0"/>
    <xf numFmtId="0" fontId="7" fillId="0" borderId="0"/>
    <xf numFmtId="0" fontId="28" fillId="34" borderId="0" applyNumberFormat="0" applyBorder="0" applyAlignment="0" applyProtection="0"/>
    <xf numFmtId="0" fontId="180" fillId="31" borderId="87"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0" fillId="68" borderId="108" applyFill="0">
      <alignment horizontal="center" vertical="center" wrapText="1"/>
    </xf>
    <xf numFmtId="3" fontId="150" fillId="68" borderId="109" applyFill="0">
      <alignment wrapText="1"/>
    </xf>
    <xf numFmtId="0" fontId="7" fillId="2" borderId="5" applyNumberFormat="0" applyFont="0" applyAlignment="0" applyProtection="0"/>
    <xf numFmtId="0" fontId="7" fillId="2" borderId="5" applyNumberFormat="0" applyFont="0" applyAlignment="0" applyProtection="0"/>
    <xf numFmtId="0" fontId="28" fillId="34" borderId="0" applyNumberFormat="0" applyBorder="0" applyAlignment="0" applyProtection="0"/>
    <xf numFmtId="9" fontId="7" fillId="0" borderId="0" applyFont="0" applyFill="0" applyBorder="0" applyAlignment="0" applyProtection="0"/>
    <xf numFmtId="0" fontId="25" fillId="31" borderId="0" applyNumberFormat="0" applyBorder="0" applyAlignment="0" applyProtection="0"/>
    <xf numFmtId="0" fontId="25" fillId="34" borderId="0" applyNumberFormat="0" applyBorder="0" applyAlignment="0" applyProtection="0"/>
    <xf numFmtId="9" fontId="7" fillId="0" borderId="0" applyFont="0" applyFill="0" applyBorder="0" applyAlignment="0" applyProtection="0"/>
    <xf numFmtId="0" fontId="25" fillId="31"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7" fillId="0" borderId="0"/>
    <xf numFmtId="0" fontId="7" fillId="0" borderId="0"/>
    <xf numFmtId="0" fontId="7" fillId="0" borderId="0"/>
    <xf numFmtId="0" fontId="73" fillId="0" borderId="0"/>
    <xf numFmtId="186" fontId="21" fillId="0" borderId="0" applyFont="0" applyFill="0" applyBorder="0" applyAlignment="0" applyProtection="0"/>
    <xf numFmtId="186" fontId="21" fillId="0" borderId="0" applyFont="0" applyFill="0" applyBorder="0" applyAlignment="0" applyProtection="0"/>
    <xf numFmtId="0" fontId="12" fillId="0" borderId="0"/>
    <xf numFmtId="37" fontId="11" fillId="0" borderId="0"/>
    <xf numFmtId="0" fontId="7" fillId="0" borderId="0"/>
    <xf numFmtId="186" fontId="21" fillId="0" borderId="0" applyFont="0" applyFill="0" applyBorder="0" applyAlignment="0" applyProtection="0"/>
    <xf numFmtId="9" fontId="11" fillId="0" borderId="0" applyFont="0" applyFill="0" applyBorder="0" applyAlignment="0" applyProtection="0"/>
    <xf numFmtId="0" fontId="7" fillId="0" borderId="0"/>
    <xf numFmtId="43" fontId="7" fillId="0" borderId="0" applyFont="0" applyFill="0" applyBorder="0" applyAlignment="0" applyProtection="0"/>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0" fontId="22" fillId="0" borderId="0"/>
    <xf numFmtId="0" fontId="25" fillId="39" borderId="0" applyNumberFormat="0" applyBorder="0" applyAlignment="0" applyProtection="0"/>
    <xf numFmtId="0" fontId="43" fillId="34" borderId="87" applyNumberFormat="0" applyAlignment="0" applyProtection="0"/>
    <xf numFmtId="0" fontId="92" fillId="31" borderId="87" applyNumberFormat="0" applyAlignment="0" applyProtection="0"/>
    <xf numFmtId="0" fontId="93" fillId="25" borderId="91" applyNumberFormat="0" applyAlignment="0" applyProtection="0"/>
    <xf numFmtId="0" fontId="93" fillId="25" borderId="91" applyNumberFormat="0" applyAlignment="0" applyProtection="0"/>
    <xf numFmtId="0" fontId="73" fillId="33" borderId="91" applyNumberFormat="0" applyFont="0" applyAlignment="0" applyProtection="0"/>
    <xf numFmtId="0" fontId="22" fillId="33" borderId="91" applyNumberFormat="0" applyFont="0" applyAlignment="0" applyProtection="0"/>
    <xf numFmtId="0" fontId="106" fillId="34" borderId="92" applyNumberFormat="0" applyAlignment="0" applyProtection="0"/>
    <xf numFmtId="0" fontId="107" fillId="0" borderId="94" applyNumberFormat="0" applyFill="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92" fillId="31" borderId="87"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106" fillId="34" borderId="92"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43" fillId="34" borderId="87" applyNumberFormat="0" applyAlignment="0" applyProtection="0"/>
    <xf numFmtId="0" fontId="25" fillId="34" borderId="0" applyNumberFormat="0" applyBorder="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107" fillId="0" borderId="94"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43" borderId="0" applyNumberFormat="0" applyBorder="0" applyAlignment="0" applyProtection="0"/>
    <xf numFmtId="37"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77" fillId="56" borderId="55">
      <alignment horizontal="center" vertical="center" wrapText="1"/>
    </xf>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0" fontId="22" fillId="33" borderId="91"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5" fillId="34" borderId="0" applyNumberFormat="0" applyBorder="0" applyAlignment="0" applyProtection="0"/>
    <xf numFmtId="9" fontId="7" fillId="0" borderId="0" applyFont="0" applyFill="0" applyBorder="0" applyAlignment="0" applyProtection="0"/>
    <xf numFmtId="0" fontId="25" fillId="39"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5" fillId="33"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43" fontId="7" fillId="0" borderId="0" applyFont="0" applyFill="0" applyBorder="0" applyAlignment="0" applyProtection="0"/>
    <xf numFmtId="0" fontId="7" fillId="0" borderId="0"/>
    <xf numFmtId="0" fontId="7" fillId="0" borderId="0"/>
    <xf numFmtId="43" fontId="22" fillId="0" borderId="0" applyFont="0" applyFill="0" applyBorder="0" applyAlignment="0" applyProtection="0"/>
    <xf numFmtId="43" fontId="22" fillId="0" borderId="0" applyFont="0" applyFill="0" applyBorder="0" applyAlignment="0" applyProtection="0"/>
    <xf numFmtId="0" fontId="12" fillId="0" borderId="0"/>
    <xf numFmtId="0" fontId="22" fillId="0" borderId="0"/>
    <xf numFmtId="0" fontId="22" fillId="0" borderId="0"/>
    <xf numFmtId="37" fontId="11" fillId="0" borderId="0"/>
    <xf numFmtId="0" fontId="10" fillId="0" borderId="0"/>
    <xf numFmtId="37" fontId="11" fillId="0" borderId="0"/>
    <xf numFmtId="37" fontId="11" fillId="0" borderId="0"/>
    <xf numFmtId="0" fontId="11" fillId="0" borderId="0"/>
    <xf numFmtId="0" fontId="12" fillId="0" borderId="0"/>
    <xf numFmtId="0" fontId="105" fillId="0" borderId="0"/>
    <xf numFmtId="0" fontId="7" fillId="0" borderId="0"/>
    <xf numFmtId="0" fontId="7" fillId="0" borderId="0"/>
    <xf numFmtId="0" fontId="7" fillId="0" borderId="0"/>
    <xf numFmtId="0" fontId="7" fillId="0" borderId="0"/>
    <xf numFmtId="0" fontId="7" fillId="0" borderId="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25" fillId="3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11" fillId="0" borderId="0"/>
    <xf numFmtId="0" fontId="58" fillId="0" borderId="107"/>
    <xf numFmtId="0" fontId="58" fillId="0" borderId="107"/>
    <xf numFmtId="256" fontId="245" fillId="0" borderId="0">
      <alignment horizontal="right"/>
    </xf>
    <xf numFmtId="0" fontId="96" fillId="60" borderId="107"/>
    <xf numFmtId="0" fontId="96" fillId="60" borderId="107"/>
    <xf numFmtId="0" fontId="58" fillId="0" borderId="107"/>
    <xf numFmtId="0" fontId="58" fillId="0" borderId="107"/>
    <xf numFmtId="0" fontId="96" fillId="0" borderId="107"/>
    <xf numFmtId="0" fontId="96" fillId="0" borderId="107"/>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9"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31"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43" fontId="22" fillId="0" borderId="0" applyFont="0" applyFill="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25"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35" borderId="0" applyNumberFormat="0" applyBorder="0" applyAlignment="0" applyProtection="0"/>
    <xf numFmtId="0" fontId="25" fillId="27"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8" fillId="31"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8" fillId="40"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23" borderId="0" applyNumberFormat="0" applyBorder="0" applyAlignment="0" applyProtection="0"/>
    <xf numFmtId="189" fontId="12" fillId="0" borderId="0" applyFont="0" applyFill="0" applyBorder="0" applyAlignment="0" applyProtection="0"/>
    <xf numFmtId="0" fontId="59" fillId="0" borderId="0" applyFont="0" applyFill="0" applyBorder="0" applyAlignment="0" applyProtection="0"/>
    <xf numFmtId="194" fontId="22" fillId="0" borderId="0" applyFont="0" applyFill="0" applyBorder="0" applyAlignment="0" applyProtection="0"/>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197" fontId="12" fillId="0" borderId="0" applyFont="0" applyFill="0" applyBorder="0" applyAlignment="0" applyProtection="0"/>
    <xf numFmtId="0" fontId="78" fillId="0" borderId="24" applyNumberFormat="0" applyFill="0" applyAlignment="0" applyProtection="0"/>
    <xf numFmtId="0" fontId="81" fillId="0" borderId="26" applyNumberFormat="0" applyFill="0" applyAlignment="0" applyProtection="0"/>
    <xf numFmtId="0" fontId="92" fillId="31" borderId="87" applyNumberFormat="0" applyAlignment="0" applyProtection="0"/>
    <xf numFmtId="0" fontId="92" fillId="31" borderId="87" applyNumberFormat="0" applyAlignment="0" applyProtection="0"/>
    <xf numFmtId="205" fontId="100" fillId="61" borderId="0"/>
    <xf numFmtId="0" fontId="25" fillId="33" borderId="91" applyNumberFormat="0" applyFont="0" applyAlignment="0" applyProtection="0"/>
    <xf numFmtId="10" fontId="11" fillId="0" borderId="0" applyFont="0" applyFill="0" applyBorder="0" applyAlignment="0" applyProtection="0"/>
    <xf numFmtId="0" fontId="32" fillId="0" borderId="0" applyNumberFormat="0" applyFill="0" applyBorder="0" applyAlignment="0" applyProtection="0">
      <alignment horizontal="center"/>
    </xf>
    <xf numFmtId="0" fontId="118" fillId="0" borderId="0" applyNumberFormat="0" applyFill="0" applyBorder="0" applyAlignment="0" applyProtection="0"/>
    <xf numFmtId="0" fontId="118" fillId="0" borderId="0" applyNumberFormat="0" applyFill="0" applyBorder="0" applyAlignment="0" applyProtection="0"/>
    <xf numFmtId="0" fontId="28" fillId="44" borderId="0" applyNumberFormat="0" applyBorder="0" applyAlignment="0" applyProtection="0"/>
    <xf numFmtId="0" fontId="28" fillId="41" borderId="0" applyNumberFormat="0" applyBorder="0" applyAlignment="0" applyProtection="0"/>
    <xf numFmtId="0" fontId="92" fillId="34" borderId="87" applyNumberFormat="0" applyAlignment="0" applyProtection="0"/>
    <xf numFmtId="0" fontId="92" fillId="34" borderId="87" applyNumberFormat="0" applyAlignment="0" applyProtection="0"/>
    <xf numFmtId="0" fontId="106" fillId="34" borderId="92" applyNumberFormat="0" applyAlignment="0" applyProtection="0"/>
    <xf numFmtId="0" fontId="43" fillId="34" borderId="87" applyNumberFormat="0" applyAlignment="0" applyProtection="0"/>
    <xf numFmtId="0" fontId="129" fillId="0" borderId="1" applyNumberFormat="0" applyFill="0" applyAlignment="0" applyProtection="0"/>
    <xf numFmtId="0" fontId="130" fillId="0" borderId="41" applyNumberFormat="0" applyFill="0" applyAlignment="0" applyProtection="0"/>
    <xf numFmtId="0" fontId="135" fillId="0" borderId="42" applyNumberFormat="0" applyFill="0" applyAlignment="0" applyProtection="0"/>
    <xf numFmtId="0" fontId="17" fillId="0" borderId="111">
      <protection locked="0"/>
    </xf>
    <xf numFmtId="0" fontId="248" fillId="84" borderId="100" applyBorder="0">
      <alignment horizontal="center" vertical="center"/>
    </xf>
    <xf numFmtId="217" fontId="249" fillId="0" borderId="40" applyBorder="0">
      <alignment horizontal="right" indent="1"/>
    </xf>
    <xf numFmtId="0" fontId="25" fillId="0" borderId="0"/>
    <xf numFmtId="0" fontId="26" fillId="0" borderId="0"/>
    <xf numFmtId="0" fontId="145" fillId="0" borderId="0"/>
    <xf numFmtId="0" fontId="22" fillId="0" borderId="0"/>
    <xf numFmtId="0" fontId="11" fillId="0" borderId="0"/>
    <xf numFmtId="0" fontId="11" fillId="0" borderId="0"/>
    <xf numFmtId="0" fontId="7" fillId="0" borderId="0"/>
    <xf numFmtId="0" fontId="73" fillId="0" borderId="0"/>
    <xf numFmtId="0" fontId="73" fillId="0" borderId="0">
      <alignment horizontal="left"/>
    </xf>
    <xf numFmtId="0" fontId="11" fillId="0" borderId="0"/>
    <xf numFmtId="0" fontId="144" fillId="0" borderId="0"/>
    <xf numFmtId="0" fontId="21" fillId="0" borderId="0"/>
    <xf numFmtId="0" fontId="144" fillId="0" borderId="0"/>
    <xf numFmtId="0" fontId="21" fillId="0" borderId="0"/>
    <xf numFmtId="0" fontId="144" fillId="0" borderId="0"/>
    <xf numFmtId="0" fontId="21" fillId="0" borderId="0"/>
    <xf numFmtId="0" fontId="144" fillId="0" borderId="0"/>
    <xf numFmtId="0" fontId="21" fillId="0" borderId="0"/>
    <xf numFmtId="0" fontId="144" fillId="0" borderId="0"/>
    <xf numFmtId="0" fontId="73" fillId="0" borderId="0"/>
    <xf numFmtId="0" fontId="144" fillId="0" borderId="0"/>
    <xf numFmtId="0" fontId="73" fillId="0" borderId="0"/>
    <xf numFmtId="0" fontId="11" fillId="0" borderId="0"/>
    <xf numFmtId="0" fontId="73" fillId="0" borderId="0">
      <alignment horizontal="left"/>
    </xf>
    <xf numFmtId="198" fontId="25" fillId="0" borderId="0"/>
    <xf numFmtId="0" fontId="144" fillId="0" borderId="0"/>
    <xf numFmtId="0" fontId="73" fillId="0" borderId="0"/>
    <xf numFmtId="0" fontId="144" fillId="0" borderId="0"/>
    <xf numFmtId="0" fontId="73" fillId="0" borderId="0"/>
    <xf numFmtId="0" fontId="144" fillId="0" borderId="0"/>
    <xf numFmtId="0" fontId="10"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25" fillId="0" borderId="0"/>
    <xf numFmtId="0" fontId="21"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7" fillId="0" borderId="0"/>
    <xf numFmtId="0" fontId="144" fillId="0" borderId="0"/>
    <xf numFmtId="0" fontId="144" fillId="0" borderId="0"/>
    <xf numFmtId="0" fontId="144" fillId="0" borderId="0"/>
    <xf numFmtId="0" fontId="144" fillId="0" borderId="0"/>
    <xf numFmtId="0" fontId="144" fillId="0" borderId="0"/>
    <xf numFmtId="0" fontId="11" fillId="0" borderId="0"/>
    <xf numFmtId="0" fontId="11" fillId="0" borderId="0"/>
    <xf numFmtId="0" fontId="25" fillId="0" borderId="0"/>
    <xf numFmtId="0" fontId="25" fillId="29" borderId="0" applyNumberFormat="0" applyBorder="0" applyAlignment="0" applyProtection="0"/>
    <xf numFmtId="0" fontId="240" fillId="2" borderId="5" applyNumberFormat="0" applyFont="0" applyAlignment="0" applyProtection="0"/>
    <xf numFmtId="0" fontId="25" fillId="33" borderId="91" applyNumberFormat="0" applyFont="0" applyAlignment="0" applyProtection="0"/>
    <xf numFmtId="0" fontId="25" fillId="33" borderId="91" applyNumberFormat="0" applyFont="0" applyAlignment="0" applyProtection="0"/>
    <xf numFmtId="0" fontId="25" fillId="2" borderId="5" applyNumberFormat="0" applyFont="0" applyAlignment="0" applyProtection="0"/>
    <xf numFmtId="0" fontId="25" fillId="2" borderId="5" applyNumberFormat="0" applyFont="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222" fontId="249" fillId="0" borderId="49" applyBorder="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0" fontId="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7" fillId="0" borderId="0"/>
    <xf numFmtId="0" fontId="10" fillId="0" borderId="0"/>
    <xf numFmtId="0" fontId="10" fillId="0" borderId="0"/>
    <xf numFmtId="0" fontId="11" fillId="0" borderId="0"/>
    <xf numFmtId="0" fontId="7" fillId="0" borderId="0"/>
    <xf numFmtId="43" fontId="11" fillId="0" borderId="0" applyFont="0" applyFill="0" applyBorder="0" applyAlignment="0" applyProtection="0"/>
    <xf numFmtId="0" fontId="7" fillId="0" borderId="0"/>
    <xf numFmtId="0" fontId="10" fillId="0" borderId="0"/>
    <xf numFmtId="43" fontId="10" fillId="0" borderId="0" applyFont="0" applyFill="0" applyBorder="0" applyAlignment="0" applyProtection="0"/>
    <xf numFmtId="0" fontId="7" fillId="0" borderId="0"/>
    <xf numFmtId="0" fontId="7" fillId="0" borderId="0"/>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17" fillId="0" borderId="105">
      <protection locked="0"/>
    </xf>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4" fillId="0" borderId="17" applyFill="0" applyProtection="0"/>
    <xf numFmtId="0" fontId="54" fillId="0" borderId="105" applyFill="0" applyProtection="0"/>
    <xf numFmtId="37" fontId="55" fillId="0" borderId="106" applyFont="0" applyFill="0" applyBorder="0"/>
    <xf numFmtId="37" fontId="56" fillId="0" borderId="106" applyFont="0" applyFill="0" applyBorder="0">
      <protection locked="0"/>
    </xf>
    <xf numFmtId="37" fontId="57" fillId="51" borderId="110" applyFill="0" applyBorder="0" applyProtection="0"/>
    <xf numFmtId="0" fontId="54" fillId="0" borderId="17" applyFill="0" applyProtection="0"/>
    <xf numFmtId="0" fontId="54" fillId="0" borderId="105" applyFill="0" applyProtection="0"/>
    <xf numFmtId="0" fontId="21" fillId="0" borderId="39" applyNumberFormat="0" applyFill="0" applyBorder="0" applyProtection="0">
      <alignment horizontal="right" vertical="center"/>
    </xf>
    <xf numFmtId="0" fontId="21" fillId="0" borderId="39" applyNumberFormat="0" applyFill="0" applyBorder="0" applyProtection="0">
      <alignment horizontal="right" vertical="center"/>
    </xf>
    <xf numFmtId="3" fontId="140" fillId="0" borderId="39">
      <alignment horizontal="right" vertical="center" shrinkToFit="1"/>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0" fillId="31" borderId="87" applyNumberFormat="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7" fillId="0" borderId="0"/>
    <xf numFmtId="0" fontId="7" fillId="0" borderId="0"/>
    <xf numFmtId="0" fontId="150" fillId="68" borderId="108" applyFill="0">
      <alignment horizontal="center" vertical="center" wrapText="1"/>
    </xf>
    <xf numFmtId="3" fontId="150" fillId="68" borderId="109" applyFill="0">
      <alignment wrapText="1"/>
    </xf>
    <xf numFmtId="0" fontId="7" fillId="2" borderId="5" applyNumberFormat="0" applyFont="0" applyAlignment="0" applyProtection="0"/>
    <xf numFmtId="0" fontId="7" fillId="2" borderId="5" applyNumberFormat="0" applyFont="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3" fontId="153" fillId="0" borderId="39">
      <alignment vertical="center" shrinkToFit="1"/>
      <protection locked="0"/>
    </xf>
    <xf numFmtId="3" fontId="153" fillId="0" borderId="39" applyFill="0" applyBorder="0" applyProtection="0">
      <alignment horizontal="right" vertical="center" indent="1" shrinkToFit="1"/>
      <protection locked="0"/>
    </xf>
    <xf numFmtId="4" fontId="140" fillId="0" borderId="39">
      <alignment horizontal="right" vertical="center" shrinkToFit="1"/>
      <protection locked="0"/>
    </xf>
    <xf numFmtId="3" fontId="157" fillId="0" borderId="39" applyFont="0" applyBorder="0">
      <alignment horizontal="right"/>
      <protection locked="0"/>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0" fontId="7" fillId="0" borderId="0"/>
    <xf numFmtId="0" fontId="7" fillId="0" borderId="0"/>
    <xf numFmtId="0" fontId="7" fillId="0" borderId="0"/>
    <xf numFmtId="0" fontId="10" fillId="0" borderId="0"/>
    <xf numFmtId="0" fontId="7" fillId="0" borderId="0"/>
    <xf numFmtId="0" fontId="10" fillId="0" borderId="0"/>
    <xf numFmtId="0" fontId="7" fillId="0" borderId="0"/>
    <xf numFmtId="43" fontId="7" fillId="0" borderId="0" applyFont="0" applyFill="0" applyBorder="0" applyAlignment="0" applyProtection="0"/>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0" fontId="18" fillId="0" borderId="105">
      <protection locked="0"/>
    </xf>
    <xf numFmtId="37" fontId="57" fillId="51" borderId="110" applyFill="0" applyBorder="0" applyProtection="0"/>
    <xf numFmtId="38" fontId="62" fillId="0" borderId="63">
      <alignment vertical="center"/>
    </xf>
    <xf numFmtId="10" fontId="73" fillId="59" borderId="110" applyNumberFormat="0" applyBorder="0" applyAlignment="0" applyProtection="0"/>
    <xf numFmtId="10" fontId="73" fillId="59" borderId="110" applyNumberFormat="0" applyBorder="0" applyAlignment="0" applyProtection="0"/>
    <xf numFmtId="198" fontId="48" fillId="0" borderId="110">
      <alignment horizontal="center" vertical="center"/>
    </xf>
    <xf numFmtId="0" fontId="48" fillId="0" borderId="110">
      <alignment horizontal="center" vertical="center"/>
    </xf>
    <xf numFmtId="9" fontId="128" fillId="0" borderId="110" applyBorder="0">
      <alignment horizontal="right" indent="1"/>
    </xf>
    <xf numFmtId="0" fontId="48" fillId="0" borderId="110">
      <alignment horizontal="center"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22" borderId="0" applyNumberFormat="0" applyBorder="0" applyAlignment="0" applyProtection="0"/>
    <xf numFmtId="0" fontId="7" fillId="2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10"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10"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10"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10"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10"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54" fillId="0" borderId="17" applyFill="0" applyProtection="0"/>
    <xf numFmtId="0" fontId="54" fillId="0" borderId="17" applyFill="0" applyProtection="0"/>
    <xf numFmtId="0" fontId="7"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2" borderId="5" applyNumberFormat="0" applyFont="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0" fontId="7" fillId="0" borderId="0"/>
    <xf numFmtId="0" fontId="10" fillId="0" borderId="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0" fontId="7" fillId="0" borderId="0"/>
    <xf numFmtId="43" fontId="10"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43" fontId="26" fillId="0" borderId="0" applyFont="0" applyFill="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2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2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28"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1" fillId="0" borderId="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7" fillId="0" borderId="111">
      <protection locked="0"/>
    </xf>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3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11" fillId="0" borderId="0" applyNumberFormat="0" applyFill="0" applyBorder="0" applyAlignment="0" applyProtection="0"/>
    <xf numFmtId="37"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3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77" fillId="56" borderId="55">
      <alignment horizontal="center" vertical="center" wrapText="1"/>
    </xf>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7" fillId="2" borderId="5" applyNumberFormat="0" applyFont="0" applyAlignment="0" applyProtection="0"/>
    <xf numFmtId="0" fontId="28" fillId="39"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8" fillId="43"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5" fillId="29" borderId="0" applyNumberFormat="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224" fontId="7"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252" fillId="0" borderId="0"/>
    <xf numFmtId="0" fontId="7"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0" fillId="0" borderId="0"/>
    <xf numFmtId="37" fontId="11" fillId="0" borderId="0"/>
    <xf numFmtId="37" fontId="11" fillId="0" borderId="0"/>
    <xf numFmtId="37"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3" fillId="0" borderId="0"/>
    <xf numFmtId="37" fontId="11" fillId="0" borderId="0"/>
    <xf numFmtId="37" fontId="11" fillId="0" borderId="0"/>
    <xf numFmtId="37" fontId="11" fillId="0" borderId="0"/>
    <xf numFmtId="0" fontId="10" fillId="0" borderId="0"/>
    <xf numFmtId="257" fontId="11" fillId="0" borderId="0" applyFont="0" applyFill="0" applyBorder="0" applyAlignment="0" applyProtection="0"/>
    <xf numFmtId="37" fontId="11" fillId="0" borderId="0"/>
    <xf numFmtId="0" fontId="73" fillId="0" borderId="0"/>
    <xf numFmtId="0" fontId="7" fillId="0" borderId="0"/>
    <xf numFmtId="0" fontId="73" fillId="0" borderId="0"/>
    <xf numFmtId="0" fontId="7" fillId="0" borderId="0"/>
    <xf numFmtId="0" fontId="105" fillId="0" borderId="0"/>
    <xf numFmtId="0" fontId="7" fillId="0" borderId="0"/>
    <xf numFmtId="0" fontId="7" fillId="0" borderId="0"/>
    <xf numFmtId="0" fontId="105" fillId="0" borderId="0"/>
    <xf numFmtId="43" fontId="22" fillId="0" borderId="0" applyFont="0" applyFill="0" applyBorder="0" applyAlignment="0" applyProtection="0"/>
    <xf numFmtId="43" fontId="22" fillId="0" borderId="0" applyFont="0" applyFill="0" applyBorder="0" applyAlignment="0" applyProtection="0"/>
    <xf numFmtId="0" fontId="251" fillId="0" borderId="0" applyNumberFormat="0" applyFill="0" applyBorder="0" applyAlignment="0" applyProtection="0">
      <alignment vertical="top"/>
      <protection locked="0"/>
    </xf>
    <xf numFmtId="0" fontId="7" fillId="0" borderId="0"/>
    <xf numFmtId="0" fontId="12" fillId="0" borderId="0"/>
    <xf numFmtId="0" fontId="7" fillId="0" borderId="0"/>
    <xf numFmtId="0" fontId="7" fillId="0" borderId="0"/>
    <xf numFmtId="0" fontId="105" fillId="0" borderId="0"/>
    <xf numFmtId="0" fontId="73" fillId="0" borderId="0"/>
    <xf numFmtId="0" fontId="7" fillId="0" borderId="0"/>
    <xf numFmtId="0" fontId="12" fillId="0" borderId="0"/>
    <xf numFmtId="37" fontId="11" fillId="0" borderId="0"/>
    <xf numFmtId="0" fontId="7" fillId="0" borderId="0"/>
    <xf numFmtId="37" fontId="11" fillId="0" borderId="0"/>
    <xf numFmtId="37" fontId="11" fillId="0" borderId="0"/>
    <xf numFmtId="37" fontId="11" fillId="0" borderId="0"/>
    <xf numFmtId="0" fontId="10" fillId="0" borderId="0"/>
    <xf numFmtId="0" fontId="11" fillId="0" borderId="0"/>
    <xf numFmtId="9" fontId="22" fillId="0" borderId="0" applyFont="0" applyFill="0" applyBorder="0" applyAlignment="0" applyProtection="0"/>
    <xf numFmtId="9" fontId="21" fillId="0" borderId="0" applyFont="0" applyFill="0" applyBorder="0" applyAlignment="0" applyProtection="0"/>
    <xf numFmtId="0" fontId="10" fillId="0" borderId="0"/>
    <xf numFmtId="0" fontId="7"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236" fontId="10"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43" fontId="10" fillId="0" borderId="0" applyFont="0" applyFill="0" applyBorder="0" applyAlignment="0" applyProtection="0"/>
    <xf numFmtId="0" fontId="10" fillId="0" borderId="0"/>
    <xf numFmtId="0" fontId="7" fillId="0" borderId="0"/>
    <xf numFmtId="0" fontId="7" fillId="0" borderId="0"/>
    <xf numFmtId="0" fontId="7" fillId="0" borderId="0"/>
    <xf numFmtId="0" fontId="7" fillId="0" borderId="0"/>
    <xf numFmtId="43" fontId="10" fillId="0" borderId="0" applyFont="0" applyFill="0" applyBorder="0" applyAlignment="0" applyProtection="0"/>
    <xf numFmtId="9" fontId="10" fillId="0" borderId="0" applyFont="0" applyFill="0" applyBorder="0" applyAlignment="0" applyProtection="0"/>
    <xf numFmtId="0" fontId="28" fillId="39" borderId="0" applyNumberFormat="0" applyBorder="0" applyAlignment="0" applyProtection="0"/>
    <xf numFmtId="37" fontId="11" fillId="0" borderId="0"/>
    <xf numFmtId="0" fontId="25" fillId="31" borderId="0" applyNumberFormat="0" applyBorder="0" applyAlignment="0" applyProtection="0"/>
    <xf numFmtId="0" fontId="28" fillId="31" borderId="0" applyNumberFormat="0" applyBorder="0" applyAlignment="0" applyProtection="0"/>
    <xf numFmtId="0" fontId="119" fillId="0" borderId="0" applyNumberFormat="0" applyFill="0" applyBorder="0" applyAlignment="0" applyProtection="0"/>
    <xf numFmtId="0" fontId="12" fillId="0" borderId="0"/>
    <xf numFmtId="0" fontId="119" fillId="0" borderId="0" applyNumberFormat="0" applyFill="0" applyBorder="0" applyAlignment="0" applyProtection="0"/>
    <xf numFmtId="0" fontId="28" fillId="39" borderId="0" applyNumberFormat="0" applyBorder="0" applyAlignment="0" applyProtection="0"/>
    <xf numFmtId="0" fontId="28" fillId="43"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33" borderId="0" applyNumberFormat="0" applyBorder="0" applyAlignment="0" applyProtection="0"/>
    <xf numFmtId="0" fontId="25" fillId="31" borderId="0" applyNumberFormat="0" applyBorder="0" applyAlignment="0" applyProtection="0"/>
    <xf numFmtId="0" fontId="22" fillId="0" borderId="0"/>
    <xf numFmtId="0" fontId="7" fillId="0" borderId="0"/>
    <xf numFmtId="43" fontId="11" fillId="0" borderId="0" applyFont="0" applyFill="0" applyBorder="0" applyAlignment="0" applyProtection="0"/>
    <xf numFmtId="9" fontId="11" fillId="0" borderId="0" applyFont="0" applyFill="0" applyBorder="0" applyAlignment="0" applyProtection="0"/>
    <xf numFmtId="0" fontId="252" fillId="0" borderId="0"/>
    <xf numFmtId="0" fontId="10" fillId="0" borderId="0"/>
    <xf numFmtId="0" fontId="10" fillId="0" borderId="0"/>
    <xf numFmtId="198" fontId="12" fillId="0" borderId="0">
      <alignment vertical="center"/>
    </xf>
    <xf numFmtId="0" fontId="10" fillId="0" borderId="0"/>
    <xf numFmtId="43" fontId="10" fillId="0" borderId="0" applyFont="0" applyFill="0" applyBorder="0" applyAlignment="0" applyProtection="0"/>
    <xf numFmtId="198" fontId="12" fillId="0" borderId="0">
      <alignment vertical="center"/>
    </xf>
    <xf numFmtId="198" fontId="12" fillId="0" borderId="0">
      <alignment vertical="center"/>
    </xf>
    <xf numFmtId="198" fontId="12" fillId="0" borderId="0">
      <alignment vertical="center"/>
    </xf>
    <xf numFmtId="0" fontId="10" fillId="0" borderId="0"/>
    <xf numFmtId="43" fontId="7" fillId="0" borderId="0" applyFont="0" applyFill="0" applyBorder="0" applyAlignment="0" applyProtection="0"/>
    <xf numFmtId="0" fontId="7" fillId="0" borderId="0"/>
    <xf numFmtId="0" fontId="10" fillId="0" borderId="0"/>
    <xf numFmtId="236" fontId="7" fillId="0" borderId="0" applyFont="0" applyFill="0" applyBorder="0" applyAlignment="0" applyProtection="0"/>
    <xf numFmtId="0" fontId="7" fillId="0" borderId="0"/>
    <xf numFmtId="43" fontId="10" fillId="0" borderId="0" applyFont="0" applyFill="0" applyBorder="0" applyAlignment="0" applyProtection="0"/>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198" fontId="12" fillId="0" borderId="0">
      <alignment vertical="center"/>
    </xf>
    <xf numFmtId="236" fontId="10" fillId="0" borderId="0" applyFont="0" applyFill="0" applyBorder="0" applyAlignment="0" applyProtection="0"/>
    <xf numFmtId="0" fontId="6" fillId="0" borderId="0"/>
    <xf numFmtId="9" fontId="6" fillId="0" borderId="0" applyFont="0" applyFill="0" applyBorder="0" applyAlignment="0" applyProtection="0"/>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43" fillId="34" borderId="112"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11" applyFill="0" applyProtection="0"/>
    <xf numFmtId="0" fontId="54" fillId="0" borderId="111" applyFill="0" applyProtection="0"/>
    <xf numFmtId="14" fontId="77" fillId="56" borderId="55">
      <alignment horizontal="center" vertical="center" wrapText="1"/>
    </xf>
    <xf numFmtId="0" fontId="92" fillId="31" borderId="112" applyNumberFormat="0" applyAlignment="0" applyProtection="0"/>
    <xf numFmtId="0" fontId="22" fillId="33" borderId="113" applyNumberFormat="0" applyFont="0" applyAlignment="0" applyProtection="0"/>
    <xf numFmtId="0" fontId="106" fillId="34" borderId="114" applyNumberFormat="0" applyAlignment="0" applyProtection="0"/>
    <xf numFmtId="0" fontId="107" fillId="0" borderId="115" applyNumberFormat="0" applyFill="0" applyAlignment="0" applyProtection="0"/>
    <xf numFmtId="0" fontId="92" fillId="31" borderId="112" applyNumberFormat="0" applyAlignment="0" applyProtection="0"/>
    <xf numFmtId="0" fontId="106" fillId="34" borderId="114" applyNumberFormat="0" applyAlignment="0" applyProtection="0"/>
    <xf numFmtId="0" fontId="43" fillId="34" borderId="112" applyNumberFormat="0" applyAlignment="0" applyProtection="0"/>
    <xf numFmtId="0" fontId="107" fillId="0" borderId="115" applyNumberFormat="0" applyFill="0" applyAlignment="0" applyProtection="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106" fillId="34" borderId="114" applyNumberFormat="0" applyAlignment="0" applyProtection="0"/>
    <xf numFmtId="0" fontId="106" fillId="34" borderId="114"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8" fillId="0" borderId="111">
      <protection locked="0"/>
    </xf>
    <xf numFmtId="0" fontId="18"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8" fillId="0" borderId="111">
      <protection locked="0"/>
    </xf>
    <xf numFmtId="0" fontId="18" fillId="0" borderId="111">
      <protection locked="0"/>
    </xf>
    <xf numFmtId="0" fontId="18"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7" fillId="0" borderId="111">
      <protection locked="0"/>
    </xf>
    <xf numFmtId="0" fontId="18" fillId="0" borderId="111">
      <protection locked="0"/>
    </xf>
    <xf numFmtId="0" fontId="44" fillId="29" borderId="113" applyNumberForma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22" fillId="33" borderId="113" applyNumberFormat="0" applyFont="0" applyAlignment="0" applyProtection="0"/>
    <xf numFmtId="0" fontId="11" fillId="33" borderId="112" applyNumberFormat="0" applyFont="0" applyAlignment="0" applyProtection="0"/>
    <xf numFmtId="0" fontId="106" fillId="34" borderId="114" applyNumberFormat="0" applyAlignment="0" applyProtection="0"/>
    <xf numFmtId="0" fontId="107" fillId="29" borderId="116" applyNumberFormat="0" applyAlignment="0" applyProtection="0"/>
    <xf numFmtId="2" fontId="114" fillId="63" borderId="117" applyProtection="0">
      <alignment horizontal="right"/>
    </xf>
    <xf numFmtId="0" fontId="107" fillId="0" borderId="115" applyNumberFormat="0" applyFill="0" applyAlignment="0" applyProtection="0"/>
    <xf numFmtId="0" fontId="107" fillId="0" borderId="118"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8" fillId="0" borderId="116"/>
    <xf numFmtId="0" fontId="96" fillId="60" borderId="116"/>
    <xf numFmtId="0" fontId="6" fillId="0" borderId="0"/>
    <xf numFmtId="0" fontId="6" fillId="0" borderId="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1" fillId="33" borderId="113" applyNumberFormat="0" applyFont="0" applyAlignment="0" applyProtection="0"/>
    <xf numFmtId="0" fontId="58" fillId="0" borderId="116"/>
    <xf numFmtId="0" fontId="96" fillId="0" borderId="116"/>
    <xf numFmtId="0" fontId="92" fillId="31" borderId="112" applyNumberFormat="0" applyAlignment="0" applyProtection="0"/>
    <xf numFmtId="0" fontId="92" fillId="31" borderId="112" applyNumberFormat="0" applyAlignment="0" applyProtection="0"/>
    <xf numFmtId="0" fontId="106" fillId="29" borderId="114" applyNumberFormat="0" applyAlignment="0" applyProtection="0"/>
    <xf numFmtId="0" fontId="106" fillId="34" borderId="114" applyNumberFormat="0" applyAlignment="0" applyProtection="0"/>
    <xf numFmtId="0" fontId="106" fillId="34" borderId="114" applyNumberFormat="0" applyAlignment="0" applyProtection="0"/>
    <xf numFmtId="0" fontId="43" fillId="29"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9"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0" fillId="68" borderId="120" applyFill="0">
      <alignment horizontal="center" vertical="center" wrapText="1"/>
    </xf>
    <xf numFmtId="3" fontId="150" fillId="68" borderId="121" applyFill="0">
      <alignment wrapText="1"/>
    </xf>
    <xf numFmtId="0" fontId="25" fillId="33" borderId="113" applyNumberFormat="0" applyFont="0" applyAlignment="0" applyProtection="0"/>
    <xf numFmtId="0" fontId="25"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43"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11" fillId="0" borderId="0"/>
    <xf numFmtId="0" fontId="11" fillId="0" borderId="0"/>
    <xf numFmtId="0" fontId="16" fillId="0" borderId="0"/>
    <xf numFmtId="9" fontId="11" fillId="0" borderId="0" applyFill="0" applyBorder="0" applyAlignment="0" applyProtection="0"/>
    <xf numFmtId="9" fontId="11" fillId="0" borderId="0" applyFill="0" applyBorder="0" applyAlignment="0" applyProtection="0"/>
    <xf numFmtId="0" fontId="6" fillId="0" borderId="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43" fillId="34" borderId="112" applyNumberFormat="0" applyAlignment="0" applyProtection="0"/>
    <xf numFmtId="0" fontId="54" fillId="0" borderId="123" applyFill="0" applyProtection="0"/>
    <xf numFmtId="37" fontId="55" fillId="0" borderId="124" applyFont="0" applyFill="0" applyBorder="0"/>
    <xf numFmtId="37" fontId="56" fillId="0" borderId="124" applyFont="0" applyFill="0" applyBorder="0">
      <protection locked="0"/>
    </xf>
    <xf numFmtId="37" fontId="57" fillId="51" borderId="122" applyFill="0" applyBorder="0" applyProtection="0"/>
    <xf numFmtId="0" fontId="54" fillId="0" borderId="123" applyFill="0" applyProtection="0"/>
    <xf numFmtId="0" fontId="92" fillId="31" borderId="112" applyNumberFormat="0" applyAlignment="0" applyProtection="0"/>
    <xf numFmtId="10" fontId="73" fillId="59" borderId="122" applyNumberFormat="0" applyBorder="0" applyAlignment="0" applyProtection="0"/>
    <xf numFmtId="0" fontId="22" fillId="33" borderId="113" applyNumberFormat="0" applyFont="0" applyAlignment="0" applyProtection="0"/>
    <xf numFmtId="0" fontId="106" fillId="34" borderId="32" applyNumberFormat="0" applyAlignment="0" applyProtection="0"/>
    <xf numFmtId="0" fontId="107" fillId="0" borderId="115" applyNumberFormat="0" applyFill="0" applyAlignment="0" applyProtection="0"/>
    <xf numFmtId="0" fontId="92" fillId="31" borderId="112" applyNumberFormat="0" applyAlignment="0" applyProtection="0"/>
    <xf numFmtId="0" fontId="106" fillId="34" borderId="32" applyNumberFormat="0" applyAlignment="0" applyProtection="0"/>
    <xf numFmtId="0" fontId="43" fillId="34" borderId="112" applyNumberFormat="0" applyAlignment="0" applyProtection="0"/>
    <xf numFmtId="0" fontId="107" fillId="0" borderId="115" applyNumberFormat="0" applyFill="0" applyAlignment="0" applyProtection="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54" fillId="0" borderId="17" applyFill="0" applyProtection="0"/>
    <xf numFmtId="37" fontId="57" fillId="51" borderId="122" applyFill="0" applyBorder="0" applyProtection="0"/>
    <xf numFmtId="0" fontId="54" fillId="0" borderId="17" applyFill="0" applyProtection="0"/>
    <xf numFmtId="10" fontId="73" fillId="59" borderId="122" applyNumberFormat="0" applyBorder="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106" fillId="34" borderId="32" applyNumberFormat="0" applyAlignment="0" applyProtection="0"/>
    <xf numFmtId="0" fontId="106" fillId="34" borderId="3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44" fillId="29" borderId="113" applyNumberForma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22" fillId="33" borderId="113" applyNumberFormat="0" applyFont="0" applyAlignment="0" applyProtection="0"/>
    <xf numFmtId="0" fontId="11" fillId="33" borderId="112" applyNumberFormat="0" applyFont="0" applyAlignment="0" applyProtection="0"/>
    <xf numFmtId="0" fontId="106" fillId="34" borderId="32" applyNumberFormat="0" applyAlignment="0" applyProtection="0"/>
    <xf numFmtId="0" fontId="107" fillId="29" borderId="125" applyNumberFormat="0" applyAlignment="0" applyProtection="0"/>
    <xf numFmtId="2" fontId="114" fillId="63" borderId="117" applyProtection="0">
      <alignment horizontal="right"/>
    </xf>
    <xf numFmtId="0" fontId="107" fillId="0" borderId="115" applyNumberFormat="0" applyFill="0" applyAlignment="0" applyProtection="0"/>
    <xf numFmtId="0" fontId="107" fillId="0" borderId="118"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106" fillId="34" borderId="3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198" fontId="48" fillId="0" borderId="122">
      <alignment horizontal="center" vertical="center"/>
    </xf>
    <xf numFmtId="0" fontId="48" fillId="0" borderId="122">
      <alignment horizontal="center" vertical="center"/>
    </xf>
    <xf numFmtId="9" fontId="128" fillId="0" borderId="122" applyBorder="0">
      <alignment horizontal="right" indent="1"/>
    </xf>
    <xf numFmtId="0" fontId="48" fillId="0" borderId="122">
      <alignment horizontal="center" vertical="center"/>
    </xf>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2"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6"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2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37"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58" fillId="0" borderId="125"/>
    <xf numFmtId="0" fontId="96" fillId="60" borderId="125"/>
    <xf numFmtId="0" fontId="6" fillId="0" borderId="0"/>
    <xf numFmtId="0" fontId="6" fillId="0" borderId="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1" fillId="33" borderId="113" applyNumberFormat="0" applyFont="0" applyAlignment="0" applyProtection="0"/>
    <xf numFmtId="0" fontId="58" fillId="0" borderId="125"/>
    <xf numFmtId="0" fontId="96" fillId="0" borderId="125"/>
    <xf numFmtId="0" fontId="92" fillId="31" borderId="112" applyNumberFormat="0" applyAlignment="0" applyProtection="0"/>
    <xf numFmtId="0" fontId="92" fillId="31" borderId="112" applyNumberFormat="0" applyAlignment="0" applyProtection="0"/>
    <xf numFmtId="0" fontId="106" fillId="29" borderId="32" applyNumberFormat="0" applyAlignment="0" applyProtection="0"/>
    <xf numFmtId="0" fontId="106" fillId="34" borderId="32" applyNumberFormat="0" applyAlignment="0" applyProtection="0"/>
    <xf numFmtId="0" fontId="106" fillId="34" borderId="32" applyNumberFormat="0" applyAlignment="0" applyProtection="0"/>
    <xf numFmtId="0" fontId="43" fillId="29"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9"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0" fillId="68" borderId="120" applyFill="0">
      <alignment horizontal="center" vertical="center" wrapText="1"/>
    </xf>
    <xf numFmtId="3" fontId="150" fillId="68" borderId="121" applyFill="0">
      <alignment wrapText="1"/>
    </xf>
    <xf numFmtId="0" fontId="25" fillId="33" borderId="113" applyNumberFormat="0" applyFont="0" applyAlignment="0" applyProtection="0"/>
    <xf numFmtId="0" fontId="25" fillId="33" borderId="11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236" fontId="6" fillId="0" borderId="0" applyFont="0" applyFill="0" applyBorder="0" applyAlignment="0" applyProtection="0"/>
    <xf numFmtId="43"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54" fillId="0" borderId="17" applyFill="0" applyProtection="0"/>
    <xf numFmtId="0" fontId="54" fillId="0" borderId="17" applyFill="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6"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6" fillId="0" borderId="0" applyFont="0" applyFill="0" applyBorder="0" applyAlignment="0" applyProtection="0"/>
    <xf numFmtId="236"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170" fontId="6" fillId="0" borderId="0" applyFont="0" applyFill="0" applyBorder="0" applyAlignment="0" applyProtection="0"/>
    <xf numFmtId="0" fontId="6" fillId="0" borderId="0"/>
    <xf numFmtId="0" fontId="6" fillId="0" borderId="0"/>
    <xf numFmtId="0" fontId="6" fillId="0" borderId="0"/>
    <xf numFmtId="170" fontId="10" fillId="0" borderId="0" applyFont="0" applyFill="0" applyBorder="0" applyAlignment="0" applyProtection="0"/>
    <xf numFmtId="0" fontId="6" fillId="0" borderId="0"/>
    <xf numFmtId="0" fontId="105" fillId="0" borderId="0"/>
    <xf numFmtId="164" fontId="22" fillId="0" borderId="0" applyFont="0" applyFill="0" applyBorder="0" applyAlignment="0" applyProtection="0"/>
    <xf numFmtId="170" fontId="105" fillId="0" borderId="0" applyFont="0" applyFill="0" applyBorder="0" applyAlignment="0" applyProtection="0"/>
    <xf numFmtId="43" fontId="6" fillId="0" borderId="0" applyFont="0" applyFill="0" applyBorder="0" applyAlignment="0" applyProtection="0"/>
    <xf numFmtId="0" fontId="105" fillId="0" borderId="0"/>
    <xf numFmtId="0" fontId="105" fillId="0" borderId="0"/>
    <xf numFmtId="164" fontId="22" fillId="0" borderId="0" applyFont="0" applyFill="0" applyBorder="0" applyAlignment="0" applyProtection="0"/>
    <xf numFmtId="0" fontId="6" fillId="0" borderId="0"/>
    <xf numFmtId="170" fontId="105"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236" fontId="6" fillId="0" borderId="0" applyFont="0" applyFill="0" applyBorder="0" applyAlignment="0" applyProtection="0"/>
    <xf numFmtId="0" fontId="6" fillId="0" borderId="0"/>
    <xf numFmtId="0" fontId="10" fillId="0" borderId="0"/>
    <xf numFmtId="0" fontId="105" fillId="0" borderId="0"/>
    <xf numFmtId="0" fontId="73" fillId="0" borderId="0"/>
    <xf numFmtId="0" fontId="211" fillId="0" borderId="0" applyNumberFormat="0" applyFill="0" applyBorder="0" applyAlignment="0" applyProtection="0"/>
    <xf numFmtId="0" fontId="227" fillId="0" borderId="1" applyNumberFormat="0" applyFill="0" applyAlignment="0" applyProtection="0"/>
    <xf numFmtId="0" fontId="229" fillId="0" borderId="2" applyNumberFormat="0" applyFill="0" applyAlignment="0" applyProtection="0"/>
    <xf numFmtId="0" fontId="234" fillId="73" borderId="4" applyNumberFormat="0" applyAlignment="0" applyProtection="0"/>
    <xf numFmtId="0" fontId="235" fillId="73" borderId="3" applyNumberFormat="0" applyAlignment="0" applyProtection="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92" fillId="81"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22" fillId="0" borderId="0"/>
    <xf numFmtId="43" fontId="10"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5" fillId="28"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7" borderId="0" applyNumberFormat="0" applyBorder="0" applyAlignment="0" applyProtection="0"/>
    <xf numFmtId="0" fontId="5" fillId="37" borderId="0" applyNumberFormat="0" applyBorder="0" applyAlignment="0" applyProtection="0"/>
    <xf numFmtId="0" fontId="193" fillId="0" borderId="0" applyNumberFormat="0" applyFill="0" applyBorder="0" applyAlignment="0" applyProtection="0"/>
    <xf numFmtId="0" fontId="5" fillId="27" borderId="0" applyNumberFormat="0" applyBorder="0" applyAlignment="0" applyProtection="0"/>
    <xf numFmtId="0" fontId="5" fillId="4" borderId="0" applyNumberFormat="0" applyBorder="0" applyAlignment="0" applyProtection="0"/>
    <xf numFmtId="0" fontId="5" fillId="0" borderId="0"/>
    <xf numFmtId="0" fontId="5" fillId="17" borderId="0" applyNumberFormat="0" applyBorder="0" applyAlignment="0" applyProtection="0"/>
    <xf numFmtId="0" fontId="5" fillId="24" borderId="0" applyNumberFormat="0" applyBorder="0" applyAlignment="0" applyProtection="0"/>
    <xf numFmtId="0" fontId="5" fillId="37" borderId="0" applyNumberFormat="0" applyBorder="0" applyAlignment="0" applyProtection="0"/>
    <xf numFmtId="0" fontId="5" fillId="6" borderId="0" applyNumberFormat="0" applyBorder="0" applyAlignment="0" applyProtection="0"/>
    <xf numFmtId="0" fontId="5" fillId="10" borderId="0" applyNumberFormat="0" applyBorder="0" applyAlignment="0" applyProtection="0"/>
    <xf numFmtId="0" fontId="5" fillId="24" borderId="0" applyNumberFormat="0" applyBorder="0" applyAlignment="0" applyProtection="0"/>
    <xf numFmtId="0" fontId="92" fillId="31" borderId="112" applyNumberFormat="0" applyAlignment="0" applyProtection="0"/>
    <xf numFmtId="0" fontId="5" fillId="6" borderId="0" applyNumberFormat="0" applyBorder="0" applyAlignment="0" applyProtection="0"/>
    <xf numFmtId="43" fontId="10" fillId="0" borderId="0" applyFont="0" applyFill="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193" fillId="0" borderId="0" applyNumberFormat="0" applyFill="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92" fillId="31" borderId="112" applyNumberFormat="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27"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2"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37" borderId="0" applyNumberFormat="0" applyBorder="0" applyAlignment="0" applyProtection="0"/>
    <xf numFmtId="0" fontId="5" fillId="22" borderId="0" applyNumberFormat="0" applyBorder="0" applyAlignment="0" applyProtection="0"/>
    <xf numFmtId="0" fontId="5" fillId="8" borderId="0" applyNumberFormat="0" applyBorder="0" applyAlignment="0" applyProtection="0"/>
    <xf numFmtId="0" fontId="5" fillId="22" borderId="0" applyNumberFormat="0" applyBorder="0" applyAlignment="0" applyProtection="0"/>
    <xf numFmtId="0" fontId="5" fillId="28"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37" borderId="0" applyNumberFormat="0" applyBorder="0" applyAlignment="0" applyProtection="0"/>
    <xf numFmtId="0" fontId="5" fillId="15" borderId="0" applyNumberFormat="0" applyBorder="0" applyAlignment="0" applyProtection="0"/>
    <xf numFmtId="0" fontId="5" fillId="3"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193" fillId="0" borderId="0" applyNumberForma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93" fillId="0" borderId="0" applyNumberFormat="0" applyFill="0" applyBorder="0" applyAlignment="0" applyProtection="0"/>
    <xf numFmtId="0" fontId="5" fillId="17" borderId="0" applyNumberFormat="0" applyBorder="0" applyAlignment="0" applyProtection="0"/>
    <xf numFmtId="43" fontId="10" fillId="0" borderId="0" applyFont="0" applyFill="0" applyBorder="0" applyAlignment="0" applyProtection="0"/>
    <xf numFmtId="0" fontId="5" fillId="24"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193" fillId="0" borderId="0" applyNumberFormat="0" applyFill="0" applyBorder="0" applyAlignment="0" applyProtection="0"/>
    <xf numFmtId="0" fontId="5" fillId="4" borderId="0" applyNumberFormat="0" applyBorder="0" applyAlignment="0" applyProtection="0"/>
    <xf numFmtId="0" fontId="5" fillId="37"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0" borderId="0"/>
    <xf numFmtId="0" fontId="5" fillId="37" borderId="0" applyNumberFormat="0" applyBorder="0" applyAlignment="0" applyProtection="0"/>
    <xf numFmtId="0" fontId="5" fillId="0" borderId="0"/>
    <xf numFmtId="0" fontId="193" fillId="0" borderId="0" applyNumberFormat="0" applyFill="0" applyBorder="0" applyAlignment="0" applyProtection="0"/>
    <xf numFmtId="0" fontId="5" fillId="24"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34" borderId="0" applyNumberFormat="0" applyBorder="0" applyAlignment="0" applyProtection="0"/>
    <xf numFmtId="43" fontId="10" fillId="0" borderId="0" applyFont="0" applyFill="0" applyBorder="0" applyAlignment="0" applyProtection="0"/>
    <xf numFmtId="0" fontId="5" fillId="26"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92" fillId="31" borderId="112" applyNumberFormat="0" applyAlignment="0" applyProtection="0"/>
    <xf numFmtId="0" fontId="5" fillId="34" borderId="0" applyNumberFormat="0" applyBorder="0" applyAlignment="0" applyProtection="0"/>
    <xf numFmtId="0" fontId="5" fillId="3" borderId="0" applyNumberFormat="0" applyBorder="0" applyAlignment="0" applyProtection="0"/>
    <xf numFmtId="0" fontId="92" fillId="31" borderId="112" applyNumberFormat="0" applyAlignment="0" applyProtection="0"/>
    <xf numFmtId="0" fontId="5" fillId="27" borderId="0" applyNumberFormat="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5" fillId="8"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43" fontId="10" fillId="0" borderId="0" applyFont="0" applyFill="0" applyBorder="0" applyAlignment="0" applyProtection="0"/>
    <xf numFmtId="0" fontId="5" fillId="0" borderId="0"/>
    <xf numFmtId="0" fontId="5" fillId="0" borderId="0"/>
    <xf numFmtId="0" fontId="5" fillId="3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27" borderId="0" applyNumberFormat="0" applyBorder="0" applyAlignment="0" applyProtection="0"/>
    <xf numFmtId="0" fontId="5" fillId="8"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37" borderId="0" applyNumberFormat="0" applyBorder="0" applyAlignment="0" applyProtection="0"/>
    <xf numFmtId="0" fontId="5" fillId="0" borderId="0"/>
    <xf numFmtId="0" fontId="5"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4" borderId="0" applyNumberFormat="0" applyBorder="0" applyAlignment="0" applyProtection="0"/>
    <xf numFmtId="0" fontId="19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19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6"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0" fontId="5" fillId="0" borderId="0"/>
    <xf numFmtId="0" fontId="5" fillId="0" borderId="0"/>
    <xf numFmtId="0" fontId="5" fillId="0" borderId="0"/>
    <xf numFmtId="0" fontId="5" fillId="26" borderId="0" applyNumberFormat="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0" borderId="0"/>
    <xf numFmtId="0" fontId="5" fillId="17"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5" fillId="35" borderId="0" applyNumberFormat="0" applyBorder="0" applyAlignment="0" applyProtection="0"/>
    <xf numFmtId="0" fontId="5" fillId="7" borderId="0" applyNumberFormat="0" applyBorder="0" applyAlignment="0" applyProtection="0"/>
    <xf numFmtId="0" fontId="5" fillId="3"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10" borderId="0" applyNumberFormat="0" applyBorder="0" applyAlignment="0" applyProtection="0"/>
    <xf numFmtId="0" fontId="5" fillId="0" borderId="0"/>
    <xf numFmtId="0" fontId="5" fillId="0" borderId="0"/>
    <xf numFmtId="0" fontId="5" fillId="35" borderId="0" applyNumberFormat="0" applyBorder="0" applyAlignment="0" applyProtection="0"/>
    <xf numFmtId="0" fontId="5" fillId="27" borderId="0" applyNumberFormat="0" applyBorder="0" applyAlignment="0" applyProtection="0"/>
    <xf numFmtId="0" fontId="5" fillId="22" borderId="0" applyNumberFormat="0" applyBorder="0" applyAlignment="0" applyProtection="0"/>
    <xf numFmtId="0" fontId="5" fillId="0" borderId="0"/>
    <xf numFmtId="0" fontId="5" fillId="1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3" fillId="0" borderId="0" applyNumberFormat="0" applyFill="0" applyBorder="0" applyAlignment="0" applyProtection="0"/>
    <xf numFmtId="0" fontId="5" fillId="0" borderId="0"/>
    <xf numFmtId="0" fontId="5" fillId="0" borderId="0"/>
    <xf numFmtId="0" fontId="5" fillId="37" borderId="0" applyNumberFormat="0" applyBorder="0" applyAlignment="0" applyProtection="0"/>
    <xf numFmtId="0" fontId="5" fillId="14" borderId="0" applyNumberFormat="0" applyBorder="0" applyAlignment="0" applyProtection="0"/>
    <xf numFmtId="0" fontId="5" fillId="0" borderId="0"/>
    <xf numFmtId="0" fontId="5" fillId="2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7" borderId="0" applyNumberFormat="0" applyBorder="0" applyAlignment="0" applyProtection="0"/>
    <xf numFmtId="0" fontId="5" fillId="0" borderId="0"/>
    <xf numFmtId="0" fontId="92" fillId="31" borderId="112" applyNumberFormat="0" applyAlignment="0" applyProtection="0"/>
    <xf numFmtId="0" fontId="5" fillId="0" borderId="0"/>
    <xf numFmtId="0" fontId="5" fillId="0" borderId="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11" borderId="0" applyNumberFormat="0" applyBorder="0" applyAlignment="0" applyProtection="0"/>
    <xf numFmtId="0" fontId="5" fillId="37" borderId="0" applyNumberFormat="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26"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7" borderId="0" applyNumberFormat="0" applyBorder="0" applyAlignment="0" applyProtection="0"/>
    <xf numFmtId="0" fontId="5" fillId="15" borderId="0" applyNumberFormat="0" applyBorder="0" applyAlignment="0" applyProtection="0"/>
    <xf numFmtId="9" fontId="5" fillId="0" borderId="0" applyFont="0" applyFill="0" applyBorder="0" applyAlignment="0" applyProtection="0"/>
    <xf numFmtId="0" fontId="5" fillId="5" borderId="0" applyNumberFormat="0" applyBorder="0" applyAlignment="0" applyProtection="0"/>
    <xf numFmtId="0" fontId="5" fillId="28" borderId="0" applyNumberFormat="0" applyBorder="0" applyAlignment="0" applyProtection="0"/>
    <xf numFmtId="9" fontId="5" fillId="0" borderId="0" applyFont="0" applyFill="0" applyBorder="0" applyAlignment="0" applyProtection="0"/>
    <xf numFmtId="0" fontId="5" fillId="10"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14"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48" fillId="0" borderId="129">
      <alignment horizontal="center" vertical="center"/>
    </xf>
    <xf numFmtId="0" fontId="5" fillId="37"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8" borderId="0" applyNumberFormat="0" applyBorder="0" applyAlignment="0" applyProtection="0"/>
    <xf numFmtId="9" fontId="5" fillId="0" borderId="0" applyFont="0" applyFill="0" applyBorder="0" applyAlignment="0" applyProtection="0"/>
    <xf numFmtId="0" fontId="5" fillId="34" borderId="0" applyNumberFormat="0" applyBorder="0" applyAlignment="0" applyProtection="0"/>
    <xf numFmtId="0" fontId="5" fillId="35" borderId="0" applyNumberFormat="0" applyBorder="0" applyAlignment="0" applyProtection="0"/>
    <xf numFmtId="0" fontId="92" fillId="31" borderId="112" applyNumberFormat="0" applyAlignment="0" applyProtection="0"/>
    <xf numFmtId="0" fontId="5" fillId="34" borderId="0" applyNumberFormat="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0" fontId="5" fillId="28" borderId="0" applyNumberFormat="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0" fontId="193" fillId="0" borderId="0" applyNumberForma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 fillId="27" borderId="0" applyNumberFormat="0" applyBorder="0" applyAlignment="0" applyProtection="0"/>
    <xf numFmtId="0" fontId="5" fillId="24" borderId="0" applyNumberFormat="0" applyBorder="0" applyAlignment="0" applyProtection="0"/>
    <xf numFmtId="0" fontId="193" fillId="0" borderId="0" applyNumberFormat="0" applyFill="0" applyBorder="0" applyAlignment="0" applyProtection="0"/>
    <xf numFmtId="0" fontId="5" fillId="3" borderId="0" applyNumberFormat="0" applyBorder="0" applyAlignment="0" applyProtection="0"/>
    <xf numFmtId="0" fontId="5" fillId="35" borderId="0" applyNumberFormat="0" applyBorder="0" applyAlignment="0" applyProtection="0"/>
    <xf numFmtId="0" fontId="5" fillId="22" borderId="0" applyNumberFormat="0" applyBorder="0" applyAlignment="0" applyProtection="0"/>
    <xf numFmtId="43" fontId="10" fillId="0" borderId="0" applyFont="0" applyFill="0" applyBorder="0" applyAlignment="0" applyProtection="0"/>
    <xf numFmtId="0" fontId="92" fillId="31" borderId="112" applyNumberFormat="0" applyAlignment="0" applyProtection="0"/>
    <xf numFmtId="0" fontId="5" fillId="6"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14" borderId="0" applyNumberFormat="0" applyBorder="0" applyAlignment="0" applyProtection="0"/>
    <xf numFmtId="0" fontId="13" fillId="0" borderId="126">
      <protection locked="0"/>
    </xf>
    <xf numFmtId="0" fontId="5" fillId="35" borderId="0" applyNumberFormat="0" applyBorder="0" applyAlignment="0" applyProtection="0"/>
    <xf numFmtId="0" fontId="193" fillId="0" borderId="0" applyNumberFormat="0" applyFill="0" applyBorder="0" applyAlignment="0" applyProtection="0"/>
    <xf numFmtId="3" fontId="150" fillId="68" borderId="127" applyFill="0">
      <alignment wrapText="1"/>
    </xf>
    <xf numFmtId="43" fontId="5" fillId="0" borderId="0" applyFont="0" applyFill="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193" fillId="0" borderId="0" applyNumberFormat="0" applyFill="0" applyBorder="0" applyAlignment="0" applyProtection="0"/>
    <xf numFmtId="0" fontId="5" fillId="17" borderId="0" applyNumberFormat="0" applyBorder="0" applyAlignment="0" applyProtection="0"/>
    <xf numFmtId="0" fontId="5" fillId="0" borderId="0"/>
    <xf numFmtId="0" fontId="5" fillId="0" borderId="0"/>
    <xf numFmtId="0" fontId="5" fillId="34" borderId="0" applyNumberFormat="0" applyBorder="0" applyAlignment="0" applyProtection="0"/>
    <xf numFmtId="0" fontId="5" fillId="0" borderId="0"/>
    <xf numFmtId="0" fontId="5" fillId="0" borderId="0"/>
    <xf numFmtId="0" fontId="5" fillId="0" borderId="0"/>
    <xf numFmtId="0" fontId="5" fillId="0" borderId="0"/>
    <xf numFmtId="0" fontId="193" fillId="0" borderId="0" applyNumberFormat="0" applyFill="0" applyBorder="0" applyAlignment="0" applyProtection="0"/>
    <xf numFmtId="0" fontId="5" fillId="0" borderId="0"/>
    <xf numFmtId="0" fontId="5" fillId="0" borderId="0"/>
    <xf numFmtId="0" fontId="5" fillId="17" borderId="0" applyNumberFormat="0" applyBorder="0" applyAlignment="0" applyProtection="0"/>
    <xf numFmtId="0" fontId="5" fillId="22" borderId="0" applyNumberFormat="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16" borderId="0" applyNumberFormat="0" applyBorder="0" applyAlignment="0" applyProtection="0"/>
    <xf numFmtId="0" fontId="106" fillId="34" borderId="114" applyNumberFormat="0" applyAlignment="0" applyProtection="0"/>
    <xf numFmtId="0" fontId="5" fillId="27" borderId="0" applyNumberFormat="0" applyBorder="0" applyAlignment="0" applyProtection="0"/>
    <xf numFmtId="0" fontId="106" fillId="34" borderId="114" applyNumberFormat="0" applyAlignment="0" applyProtection="0"/>
    <xf numFmtId="0" fontId="5" fillId="28" borderId="0" applyNumberFormat="0" applyBorder="0" applyAlignment="0" applyProtection="0"/>
    <xf numFmtId="0" fontId="106" fillId="34" borderId="114" applyNumberFormat="0" applyAlignment="0" applyProtection="0"/>
    <xf numFmtId="0" fontId="106" fillId="34" borderId="114" applyNumberFormat="0" applyAlignment="0" applyProtection="0"/>
    <xf numFmtId="0" fontId="193" fillId="0" borderId="0" applyNumberFormat="0" applyFill="0" applyBorder="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198" fontId="48" fillId="0" borderId="122">
      <alignment horizontal="center" vertical="center"/>
    </xf>
    <xf numFmtId="0" fontId="48" fillId="0" borderId="122">
      <alignment horizontal="center" vertical="center"/>
    </xf>
    <xf numFmtId="0" fontId="5" fillId="35" borderId="0" applyNumberFormat="0" applyBorder="0" applyAlignment="0" applyProtection="0"/>
    <xf numFmtId="0" fontId="5" fillId="26" borderId="0" applyNumberFormat="0" applyBorder="0" applyAlignment="0" applyProtection="0"/>
    <xf numFmtId="9" fontId="128" fillId="0" borderId="122" applyBorder="0">
      <alignment horizontal="right" indent="1"/>
    </xf>
    <xf numFmtId="0" fontId="48" fillId="0" borderId="122">
      <alignment horizontal="center" vertical="center"/>
    </xf>
    <xf numFmtId="0" fontId="5" fillId="6" borderId="0" applyNumberFormat="0" applyBorder="0" applyAlignment="0" applyProtection="0"/>
    <xf numFmtId="0" fontId="5" fillId="26" borderId="0" applyNumberFormat="0" applyBorder="0" applyAlignment="0" applyProtection="0"/>
    <xf numFmtId="0" fontId="193" fillId="0" borderId="0" applyNumberFormat="0" applyFill="0" applyBorder="0" applyAlignment="0" applyProtection="0"/>
    <xf numFmtId="0" fontId="5" fillId="10" borderId="0" applyNumberFormat="0" applyBorder="0" applyAlignment="0" applyProtection="0"/>
    <xf numFmtId="0" fontId="5" fillId="35" borderId="0" applyNumberFormat="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106" fillId="29" borderId="114" applyNumberFormat="0" applyAlignment="0" applyProtection="0"/>
    <xf numFmtId="0" fontId="106" fillId="34" borderId="114" applyNumberFormat="0" applyAlignment="0" applyProtection="0"/>
    <xf numFmtId="0" fontId="106" fillId="34" borderId="114" applyNumberFormat="0" applyAlignment="0" applyProtection="0"/>
    <xf numFmtId="0" fontId="150" fillId="68" borderId="120" applyFill="0">
      <alignment horizontal="center" vertical="center" wrapText="1"/>
    </xf>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22" borderId="0" applyNumberFormat="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193" fillId="0" borderId="0" applyNumberFormat="0" applyFill="0" applyBorder="0" applyAlignment="0" applyProtection="0"/>
    <xf numFmtId="0" fontId="193" fillId="0" borderId="0" applyNumberFormat="0" applyFill="0" applyBorder="0" applyAlignment="0" applyProtection="0"/>
    <xf numFmtId="0" fontId="5" fillId="0" borderId="0"/>
    <xf numFmtId="9" fontId="5" fillId="0" borderId="0" applyFont="0" applyFill="0" applyBorder="0" applyAlignment="0" applyProtection="0"/>
    <xf numFmtId="0" fontId="48" fillId="0" borderId="129">
      <alignment horizontal="center" vertical="center"/>
    </xf>
    <xf numFmtId="9" fontId="128" fillId="0" borderId="129" applyBorder="0">
      <alignment horizontal="right" indent="1"/>
    </xf>
    <xf numFmtId="0" fontId="48" fillId="0" borderId="129">
      <alignment horizontal="center" vertical="center"/>
    </xf>
    <xf numFmtId="198" fontId="48" fillId="0" borderId="129">
      <alignment horizontal="center" vertical="center"/>
    </xf>
    <xf numFmtId="0" fontId="76" fillId="0" borderId="128">
      <alignment horizontal="left" vertical="center"/>
    </xf>
    <xf numFmtId="0" fontId="75" fillId="0" borderId="128">
      <alignment horizontal="left" vertical="center"/>
    </xf>
    <xf numFmtId="0" fontId="110" fillId="1" borderId="128" applyNumberFormat="0" applyFont="0" applyAlignment="0">
      <alignment horizontal="center"/>
    </xf>
    <xf numFmtId="0" fontId="92" fillId="31" borderId="112" applyNumberFormat="0" applyAlignment="0" applyProtection="0"/>
    <xf numFmtId="0" fontId="75" fillId="0" borderId="128">
      <alignment horizontal="left" vertical="center"/>
    </xf>
    <xf numFmtId="0" fontId="5" fillId="28"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37" fontId="55" fillId="0" borderId="124" applyFont="0" applyFill="0" applyBorder="0"/>
    <xf numFmtId="37" fontId="56" fillId="0" borderId="124" applyFont="0" applyFill="0" applyBorder="0">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150" fillId="68" borderId="121" applyFill="0">
      <alignment wrapText="1"/>
    </xf>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124" applyFont="0" applyFill="0" applyBorder="0"/>
    <xf numFmtId="37" fontId="56" fillId="0" borderId="124" applyFont="0" applyFill="0" applyBorder="0">
      <protection locked="0"/>
    </xf>
    <xf numFmtId="0" fontId="92" fillId="31" borderId="112" applyNumberFormat="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5" fillId="14" borderId="0" applyNumberFormat="0" applyBorder="0" applyAlignment="0" applyProtection="0"/>
    <xf numFmtId="198" fontId="48" fillId="0" borderId="122">
      <alignment horizontal="center" vertical="center"/>
    </xf>
    <xf numFmtId="0" fontId="48" fillId="0" borderId="122">
      <alignment horizontal="center" vertical="center"/>
    </xf>
    <xf numFmtId="9" fontId="128" fillId="0" borderId="122" applyBorder="0">
      <alignment horizontal="right" indent="1"/>
    </xf>
    <xf numFmtId="0" fontId="48" fillId="0" borderId="122">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3" fillId="0" borderId="126">
      <protection locked="0"/>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2"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37" fontId="57" fillId="51" borderId="129" applyFill="0" applyBorder="0" applyProtection="0"/>
    <xf numFmtId="10" fontId="73" fillId="59" borderId="129" applyNumberFormat="0" applyBorder="0" applyAlignment="0" applyProtection="0"/>
    <xf numFmtId="37" fontId="57" fillId="51" borderId="129" applyFill="0" applyBorder="0" applyProtection="0"/>
    <xf numFmtId="10" fontId="73" fillId="59" borderId="129" applyNumberFormat="0" applyBorder="0" applyAlignment="0" applyProtection="0"/>
    <xf numFmtId="198" fontId="48" fillId="0" borderId="129">
      <alignment horizontal="center" vertical="center"/>
    </xf>
    <xf numFmtId="0" fontId="48" fillId="0" borderId="129">
      <alignment horizontal="center" vertical="center"/>
    </xf>
    <xf numFmtId="9" fontId="128" fillId="0" borderId="129" applyBorder="0">
      <alignment horizontal="right" indent="1"/>
    </xf>
    <xf numFmtId="0" fontId="48" fillId="0" borderId="129">
      <alignment horizontal="center" vertical="center"/>
    </xf>
    <xf numFmtId="43" fontId="146" fillId="0" borderId="0" applyFont="0" applyFill="0" applyBorder="0" applyAlignment="0" applyProtection="0"/>
    <xf numFmtId="0" fontId="5" fillId="0" borderId="0"/>
    <xf numFmtId="0" fontId="17" fillId="0" borderId="111">
      <protection locked="0"/>
    </xf>
    <xf numFmtId="0" fontId="17" fillId="0" borderId="111">
      <protection locked="0"/>
    </xf>
    <xf numFmtId="0" fontId="17" fillId="0" borderId="111">
      <protection locked="0"/>
    </xf>
    <xf numFmtId="0" fontId="17" fillId="0" borderId="111">
      <protection locked="0"/>
    </xf>
    <xf numFmtId="0" fontId="5" fillId="14" borderId="0" applyNumberFormat="0" applyBorder="0" applyAlignment="0" applyProtection="0"/>
    <xf numFmtId="0" fontId="5" fillId="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181" fillId="34" borderId="112" applyNumberFormat="0" applyAlignment="0" applyProtection="0"/>
    <xf numFmtId="0" fontId="185" fillId="0" borderId="115" applyNumberFormat="0" applyFill="0" applyAlignment="0" applyProtection="0"/>
    <xf numFmtId="0" fontId="54" fillId="0" borderId="130" applyFill="0" applyProtection="0"/>
    <xf numFmtId="37" fontId="55" fillId="0" borderId="131" applyFont="0" applyFill="0" applyBorder="0"/>
    <xf numFmtId="37" fontId="56" fillId="0" borderId="131" applyFont="0" applyFill="0" applyBorder="0">
      <protection locked="0"/>
    </xf>
    <xf numFmtId="0" fontId="54" fillId="0" borderId="130" applyFill="0" applyProtection="0"/>
    <xf numFmtId="0" fontId="75" fillId="0" borderId="128">
      <alignment horizontal="left" vertical="center"/>
    </xf>
    <xf numFmtId="0" fontId="180" fillId="31" borderId="112" applyNumberFormat="0" applyAlignment="0" applyProtection="0"/>
    <xf numFmtId="0" fontId="26" fillId="33" borderId="113" applyNumberFormat="0" applyFont="0" applyAlignment="0" applyProtection="0"/>
    <xf numFmtId="0" fontId="184" fillId="34" borderId="114" applyNumberFormat="0" applyAlignment="0" applyProtection="0"/>
    <xf numFmtId="0" fontId="180" fillId="31" borderId="112" applyNumberFormat="0" applyAlignment="0" applyProtection="0"/>
    <xf numFmtId="2" fontId="114" fillId="63" borderId="117" applyProtection="0">
      <alignment horizontal="right"/>
    </xf>
    <xf numFmtId="0" fontId="185" fillId="0" borderId="115" applyNumberFormat="0" applyFill="0" applyAlignment="0" applyProtection="0"/>
    <xf numFmtId="0" fontId="180" fillId="31" borderId="112" applyNumberFormat="0" applyAlignment="0" applyProtection="0"/>
    <xf numFmtId="0" fontId="92" fillId="31" borderId="112" applyNumberFormat="0" applyAlignment="0" applyProtection="0"/>
    <xf numFmtId="0" fontId="106" fillId="29" borderId="114" applyNumberFormat="0" applyAlignment="0" applyProtection="0"/>
    <xf numFmtId="0" fontId="106" fillId="29" borderId="114" applyNumberFormat="0" applyAlignment="0" applyProtection="0"/>
    <xf numFmtId="0" fontId="43" fillId="29" borderId="112" applyNumberFormat="0" applyAlignment="0" applyProtection="0"/>
    <xf numFmtId="0" fontId="43" fillId="29" borderId="112" applyNumberFormat="0" applyAlignment="0" applyProtection="0"/>
    <xf numFmtId="0" fontId="107" fillId="0" borderId="119" applyNumberFormat="0" applyFill="0" applyAlignment="0" applyProtection="0"/>
    <xf numFmtId="0" fontId="107" fillId="0" borderId="119" applyNumberFormat="0" applyFill="0" applyAlignment="0" applyProtection="0"/>
    <xf numFmtId="0" fontId="185" fillId="0" borderId="115" applyNumberFormat="0" applyFill="0" applyAlignment="0" applyProtection="0"/>
    <xf numFmtId="0" fontId="58" fillId="0" borderId="125"/>
    <xf numFmtId="0" fontId="5" fillId="0" borderId="0"/>
    <xf numFmtId="0" fontId="5"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4" fillId="0" borderId="111" applyFill="0" applyProtection="0"/>
    <xf numFmtId="3" fontId="150" fillId="68" borderId="127" applyFill="0">
      <alignment wrapText="1"/>
    </xf>
    <xf numFmtId="0" fontId="22" fillId="33" borderId="113" applyNumberFormat="0" applyFont="0" applyAlignment="0" applyProtection="0"/>
    <xf numFmtId="0" fontId="22" fillId="33" borderId="113" applyNumberFormat="0" applyFont="0" applyAlignment="0" applyProtection="0"/>
    <xf numFmtId="0" fontId="25" fillId="33" borderId="113" applyNumberFormat="0" applyFont="0" applyAlignment="0" applyProtection="0"/>
    <xf numFmtId="0" fontId="5" fillId="4" borderId="0" applyNumberFormat="0" applyBorder="0" applyAlignment="0" applyProtection="0"/>
    <xf numFmtId="0" fontId="5" fillId="0" borderId="0"/>
    <xf numFmtId="0" fontId="17" fillId="0" borderId="111">
      <protection locked="0"/>
    </xf>
    <xf numFmtId="0" fontId="17" fillId="0" borderId="111">
      <protection locked="0"/>
    </xf>
    <xf numFmtId="0" fontId="17" fillId="0" borderId="111">
      <protection locked="0"/>
    </xf>
    <xf numFmtId="0" fontId="13" fillId="0" borderId="126">
      <protection locked="0"/>
    </xf>
    <xf numFmtId="0" fontId="106" fillId="29" borderId="114" applyNumberFormat="0" applyAlignment="0" applyProtection="0"/>
    <xf numFmtId="0" fontId="43" fillId="29" borderId="112" applyNumberFormat="0" applyAlignment="0" applyProtection="0"/>
    <xf numFmtId="0" fontId="96" fillId="0" borderId="125"/>
    <xf numFmtId="0" fontId="17" fillId="0" borderId="111">
      <protection locked="0"/>
    </xf>
    <xf numFmtId="0" fontId="5" fillId="35" borderId="0" applyNumberFormat="0" applyBorder="0" applyAlignment="0" applyProtection="0"/>
    <xf numFmtId="0" fontId="106" fillId="29" borderId="114" applyNumberFormat="0" applyAlignment="0" applyProtection="0"/>
    <xf numFmtId="0" fontId="43" fillId="29" borderId="112" applyNumberFormat="0" applyAlignment="0" applyProtection="0"/>
    <xf numFmtId="0" fontId="5" fillId="28" borderId="0" applyNumberFormat="0" applyBorder="0" applyAlignment="0" applyProtection="0"/>
    <xf numFmtId="0" fontId="17" fillId="0" borderId="111">
      <protection locked="0"/>
    </xf>
    <xf numFmtId="43" fontId="11" fillId="0" borderId="0" applyFont="0" applyFill="0" applyBorder="0" applyAlignment="0" applyProtection="0"/>
    <xf numFmtId="0" fontId="5" fillId="0" borderId="0"/>
    <xf numFmtId="0" fontId="5" fillId="0" borderId="0"/>
    <xf numFmtId="0" fontId="5" fillId="0" borderId="0"/>
    <xf numFmtId="0" fontId="25" fillId="33" borderId="113" applyNumberFormat="0" applyFont="0" applyAlignment="0" applyProtection="0"/>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17" fillId="0" borderId="111">
      <protection locked="0"/>
    </xf>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43" fillId="34" borderId="112" applyNumberFormat="0" applyAlignment="0" applyProtection="0"/>
    <xf numFmtId="0" fontId="194" fillId="0" borderId="115" applyNumberFormat="0" applyFill="0" applyAlignment="0" applyProtection="0"/>
    <xf numFmtId="0" fontId="92" fillId="31" borderId="112" applyNumberFormat="0" applyAlignment="0" applyProtection="0"/>
    <xf numFmtId="0" fontId="22" fillId="33" borderId="113" applyNumberFormat="0" applyFont="0" applyAlignment="0" applyProtection="0"/>
    <xf numFmtId="0" fontId="106" fillId="34" borderId="114" applyNumberFormat="0" applyAlignment="0" applyProtection="0"/>
    <xf numFmtId="0" fontId="5" fillId="2" borderId="5" applyNumberFormat="0" applyFont="0" applyAlignment="0" applyProtection="0"/>
    <xf numFmtId="23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4" borderId="0" applyNumberFormat="0" applyBorder="0" applyAlignment="0" applyProtection="0"/>
    <xf numFmtId="0" fontId="180" fillId="31" borderId="112" applyNumberFormat="0" applyAlignment="0" applyProtection="0"/>
    <xf numFmtId="0" fontId="180" fillId="31" borderId="112" applyNumberFormat="0" applyAlignment="0" applyProtection="0"/>
    <xf numFmtId="0" fontId="17" fillId="0" borderId="111">
      <protection locked="0"/>
    </xf>
    <xf numFmtId="0" fontId="17" fillId="0" borderId="111">
      <protection locked="0"/>
    </xf>
    <xf numFmtId="0" fontId="17" fillId="0" borderId="111">
      <protection locked="0"/>
    </xf>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181" fillId="34" borderId="112" applyNumberFormat="0" applyAlignment="0" applyProtection="0"/>
    <xf numFmtId="0" fontId="180" fillId="31" borderId="112" applyNumberFormat="0" applyAlignment="0" applyProtection="0"/>
    <xf numFmtId="0" fontId="5" fillId="26" borderId="0" applyNumberFormat="0" applyBorder="0" applyAlignment="0" applyProtection="0"/>
    <xf numFmtId="0" fontId="5" fillId="4" borderId="0" applyNumberFormat="0" applyBorder="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84" fillId="34" borderId="114" applyNumberFormat="0" applyAlignment="0" applyProtection="0"/>
    <xf numFmtId="0" fontId="92" fillId="31" borderId="112" applyNumberFormat="0" applyAlignment="0" applyProtection="0"/>
    <xf numFmtId="0" fontId="106" fillId="29" borderId="114" applyNumberFormat="0" applyAlignment="0" applyProtection="0"/>
    <xf numFmtId="0" fontId="43" fillId="29" borderId="112" applyNumberFormat="0" applyAlignment="0" applyProtection="0"/>
    <xf numFmtId="0" fontId="107" fillId="0" borderId="119" applyNumberFormat="0" applyFill="0" applyAlignment="0" applyProtection="0"/>
    <xf numFmtId="0" fontId="5" fillId="0" borderId="0"/>
    <xf numFmtId="0" fontId="180" fillId="31" borderId="112" applyNumberFormat="0" applyAlignment="0" applyProtection="0"/>
    <xf numFmtId="0" fontId="96" fillId="60" borderId="125"/>
    <xf numFmtId="0" fontId="58" fillId="0" borderId="125"/>
    <xf numFmtId="0" fontId="25" fillId="33" borderId="113" applyNumberFormat="0" applyFont="0" applyAlignment="0" applyProtection="0"/>
    <xf numFmtId="0" fontId="25" fillId="33" borderId="113" applyNumberFormat="0" applyFont="0" applyAlignment="0" applyProtection="0"/>
    <xf numFmtId="9" fontId="5" fillId="0" borderId="0" applyFont="0" applyFill="0" applyBorder="0" applyAlignment="0" applyProtection="0"/>
    <xf numFmtId="0" fontId="17" fillId="0" borderId="111">
      <protection locked="0"/>
    </xf>
    <xf numFmtId="43" fontId="5" fillId="0" borderId="0" applyFont="0" applyFill="0" applyBorder="0" applyAlignment="0" applyProtection="0"/>
    <xf numFmtId="0" fontId="5" fillId="2" borderId="5" applyNumberFormat="0" applyFont="0" applyAlignment="0" applyProtection="0"/>
    <xf numFmtId="0" fontId="5" fillId="0" borderId="0"/>
    <xf numFmtId="0" fontId="5" fillId="37"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0" borderId="0"/>
    <xf numFmtId="0" fontId="25" fillId="33" borderId="113" applyNumberFormat="0" applyFont="0" applyAlignment="0" applyProtection="0"/>
    <xf numFmtId="0" fontId="17" fillId="0" borderId="111">
      <protection locked="0"/>
    </xf>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180" fillId="31" borderId="112" applyNumberFormat="0" applyAlignment="0" applyProtection="0"/>
    <xf numFmtId="0" fontId="5" fillId="0" borderId="0"/>
    <xf numFmtId="0" fontId="25" fillId="33" borderId="113" applyNumberFormat="0" applyFont="0" applyAlignment="0" applyProtection="0"/>
    <xf numFmtId="0" fontId="17" fillId="0" borderId="111">
      <protection locked="0"/>
    </xf>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17" fillId="0" borderId="111">
      <protection locked="0"/>
    </xf>
    <xf numFmtId="0" fontId="17" fillId="0" borderId="111">
      <protection locked="0"/>
    </xf>
    <xf numFmtId="0" fontId="17" fillId="0" borderId="111">
      <protection locked="0"/>
    </xf>
    <xf numFmtId="0" fontId="17" fillId="0" borderId="111">
      <protection locked="0"/>
    </xf>
    <xf numFmtId="0" fontId="181" fillId="34" borderId="112" applyNumberFormat="0" applyAlignment="0" applyProtection="0"/>
    <xf numFmtId="0" fontId="180" fillId="31" borderId="112" applyNumberFormat="0" applyAlignment="0" applyProtection="0"/>
    <xf numFmtId="0" fontId="26" fillId="33" borderId="113" applyNumberFormat="0" applyFont="0" applyAlignment="0" applyProtection="0"/>
    <xf numFmtId="0" fontId="184" fillId="34" borderId="114" applyNumberFormat="0" applyAlignment="0" applyProtection="0"/>
    <xf numFmtId="0" fontId="92" fillId="31" borderId="112" applyNumberFormat="0" applyAlignment="0" applyProtection="0"/>
    <xf numFmtId="0" fontId="107" fillId="0" borderId="119" applyNumberFormat="0" applyFill="0" applyAlignment="0" applyProtection="0"/>
    <xf numFmtId="0" fontId="17" fillId="0" borderId="111">
      <protection locked="0"/>
    </xf>
    <xf numFmtId="0" fontId="17" fillId="0" borderId="111">
      <protection locked="0"/>
    </xf>
    <xf numFmtId="37" fontId="57" fillId="51" borderId="129" applyFill="0" applyBorder="0" applyProtection="0"/>
    <xf numFmtId="0" fontId="180" fillId="31" borderId="112" applyNumberFormat="0" applyAlignment="0" applyProtection="0"/>
    <xf numFmtId="0" fontId="5" fillId="3" borderId="0" applyNumberFormat="0" applyBorder="0" applyAlignment="0" applyProtection="0"/>
    <xf numFmtId="0" fontId="92" fillId="31" borderId="112" applyNumberFormat="0" applyAlignment="0" applyProtection="0"/>
    <xf numFmtId="0" fontId="180" fillId="31" borderId="112"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2" fillId="31" borderId="112" applyNumberFormat="0" applyAlignment="0" applyProtection="0"/>
    <xf numFmtId="0" fontId="185" fillId="0" borderId="115" applyNumberFormat="0" applyFill="0" applyAlignment="0" applyProtection="0"/>
    <xf numFmtId="0" fontId="11" fillId="33" borderId="113" applyNumberFormat="0" applyFont="0" applyAlignment="0" applyProtection="0"/>
    <xf numFmtId="0" fontId="5" fillId="16"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43" fontId="146" fillId="0" borderId="0" applyFont="0" applyFill="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4" fillId="0" borderId="111" applyFill="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0" borderId="0"/>
    <xf numFmtId="0" fontId="5" fillId="0" borderId="0"/>
    <xf numFmtId="43" fontId="146" fillId="0" borderId="0" applyFont="0" applyFill="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6" borderId="0" applyNumberFormat="0" applyBorder="0" applyAlignment="0" applyProtection="0"/>
    <xf numFmtId="0" fontId="5" fillId="0" borderId="0"/>
    <xf numFmtId="224" fontId="5" fillId="0" borderId="0" applyFont="0" applyFill="0" applyBorder="0" applyAlignment="0" applyProtection="0"/>
    <xf numFmtId="0" fontId="5" fillId="2" borderId="5" applyNumberFormat="0" applyFont="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0" borderId="0"/>
    <xf numFmtId="236"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14"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40" fillId="0" borderId="0" applyFont="0" applyFill="0" applyBorder="0" applyAlignment="0" applyProtection="0"/>
    <xf numFmtId="43" fontId="26" fillId="0" borderId="0" applyFont="0" applyFill="0" applyBorder="0" applyAlignment="0" applyProtection="0"/>
    <xf numFmtId="0" fontId="5" fillId="8" borderId="0" applyNumberFormat="0" applyBorder="0" applyAlignment="0" applyProtection="0"/>
    <xf numFmtId="0" fontId="5" fillId="1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224" fontId="5" fillId="0" borderId="0" applyFont="0" applyFill="0" applyBorder="0" applyAlignment="0" applyProtection="0"/>
    <xf numFmtId="9" fontId="5" fillId="0" borderId="0" applyFont="0" applyFill="0" applyBorder="0" applyAlignment="0" applyProtection="0"/>
    <xf numFmtId="0" fontId="193" fillId="0" borderId="0" applyNumberFormat="0" applyFill="0" applyBorder="0" applyAlignment="0" applyProtection="0"/>
    <xf numFmtId="0" fontId="5" fillId="26"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5" borderId="0" applyNumberFormat="0" applyBorder="0" applyAlignment="0" applyProtection="0"/>
    <xf numFmtId="0" fontId="54" fillId="0" borderId="130" applyFill="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4" fillId="0" borderId="130" applyFill="0" applyProtection="0"/>
    <xf numFmtId="0" fontId="5" fillId="6" borderId="0" applyNumberFormat="0" applyBorder="0" applyAlignment="0" applyProtection="0"/>
    <xf numFmtId="0" fontId="75" fillId="0" borderId="128">
      <alignment horizontal="left" vertical="center"/>
    </xf>
    <xf numFmtId="0" fontId="110" fillId="1" borderId="128" applyNumberFormat="0" applyFont="0" applyAlignment="0">
      <alignment horizontal="center"/>
    </xf>
    <xf numFmtId="0" fontId="5" fillId="0" borderId="0"/>
    <xf numFmtId="0" fontId="5" fillId="0" borderId="0"/>
    <xf numFmtId="0" fontId="5" fillId="26" borderId="0" applyNumberFormat="0" applyBorder="0" applyAlignment="0" applyProtection="0"/>
    <xf numFmtId="0" fontId="22" fillId="33" borderId="113" applyNumberFormat="0" applyFont="0" applyAlignment="0" applyProtection="0"/>
    <xf numFmtId="0" fontId="22" fillId="33" borderId="113" applyNumberFormat="0" applyFont="0" applyAlignment="0" applyProtection="0"/>
    <xf numFmtId="0" fontId="17" fillId="0" borderId="111">
      <protection locked="0"/>
    </xf>
    <xf numFmtId="0" fontId="17" fillId="0" borderId="111">
      <protection locked="0"/>
    </xf>
    <xf numFmtId="43" fontId="5" fillId="0" borderId="0" applyFont="0" applyFill="0" applyBorder="0" applyAlignment="0" applyProtection="0"/>
    <xf numFmtId="43" fontId="10" fillId="0" borderId="0" applyFont="0" applyFill="0" applyBorder="0" applyAlignment="0" applyProtection="0"/>
    <xf numFmtId="0" fontId="5" fillId="28" borderId="0" applyNumberFormat="0" applyBorder="0" applyAlignment="0" applyProtection="0"/>
    <xf numFmtId="0" fontId="92" fillId="31" borderId="112" applyNumberFormat="0" applyAlignment="0" applyProtection="0"/>
    <xf numFmtId="43"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0" fontId="54" fillId="0" borderId="130" applyFill="0" applyProtection="0"/>
    <xf numFmtId="0" fontId="58" fillId="0" borderId="125"/>
    <xf numFmtId="0" fontId="54" fillId="0" borderId="130" applyFill="0" applyProtection="0"/>
    <xf numFmtId="0" fontId="96" fillId="60" borderId="125"/>
    <xf numFmtId="0" fontId="5" fillId="11" borderId="0" applyNumberFormat="0" applyBorder="0" applyAlignment="0" applyProtection="0"/>
    <xf numFmtId="2" fontId="114" fillId="63" borderId="117" applyProtection="0">
      <alignment horizontal="right"/>
    </xf>
    <xf numFmtId="2" fontId="114" fillId="63" borderId="117" applyProtection="0">
      <alignment horizontal="right"/>
    </xf>
    <xf numFmtId="0" fontId="58" fillId="0" borderId="125"/>
    <xf numFmtId="0" fontId="96" fillId="0" borderId="125"/>
    <xf numFmtId="0" fontId="5" fillId="5" borderId="0" applyNumberFormat="0" applyBorder="0" applyAlignment="0" applyProtection="0"/>
    <xf numFmtId="0" fontId="92" fillId="31" borderId="112" applyNumberFormat="0" applyAlignment="0" applyProtection="0"/>
    <xf numFmtId="0" fontId="107" fillId="0" borderId="115" applyNumberFormat="0" applyFill="0" applyAlignment="0" applyProtection="0"/>
    <xf numFmtId="0" fontId="11" fillId="33" borderId="113"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0" fontId="17" fillId="0" borderId="111">
      <protection locked="0"/>
    </xf>
    <xf numFmtId="43" fontId="10" fillId="0" borderId="0" applyFont="0" applyFill="0" applyBorder="0" applyAlignment="0" applyProtection="0"/>
    <xf numFmtId="236"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2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224" fontId="5" fillId="0" borderId="0" applyFont="0" applyFill="0" applyBorder="0" applyAlignment="0" applyProtection="0"/>
    <xf numFmtId="236" fontId="5" fillId="0" borderId="0" applyFont="0" applyFill="0" applyBorder="0" applyAlignment="0" applyProtection="0"/>
    <xf numFmtId="0" fontId="5" fillId="0" borderId="0"/>
    <xf numFmtId="0" fontId="5" fillId="37" borderId="0" applyNumberFormat="0" applyBorder="0" applyAlignment="0" applyProtection="0"/>
    <xf numFmtId="0" fontId="181" fillId="34" borderId="112" applyNumberFormat="0" applyAlignment="0" applyProtection="0"/>
    <xf numFmtId="43" fontId="11" fillId="0" borderId="0" applyFont="0" applyFill="0" applyBorder="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5" fillId="8" borderId="0" applyNumberFormat="0" applyBorder="0" applyAlignment="0" applyProtection="0"/>
    <xf numFmtId="0" fontId="5" fillId="28" borderId="0" applyNumberFormat="0" applyBorder="0" applyAlignment="0" applyProtection="0"/>
    <xf numFmtId="0" fontId="11" fillId="33" borderId="113" applyNumberFormat="0" applyFont="0" applyAlignment="0" applyProtection="0"/>
    <xf numFmtId="0" fontId="184" fillId="34" borderId="114" applyNumberFormat="0" applyAlignment="0" applyProtection="0"/>
    <xf numFmtId="0" fontId="5" fillId="28" borderId="0" applyNumberFormat="0" applyBorder="0" applyAlignment="0" applyProtection="0"/>
    <xf numFmtId="0" fontId="193" fillId="0" borderId="0" applyNumberFormat="0" applyFill="0" applyBorder="0" applyAlignment="0" applyProtection="0"/>
    <xf numFmtId="0" fontId="185" fillId="0" borderId="115" applyNumberFormat="0" applyFill="0" applyAlignment="0" applyProtection="0"/>
    <xf numFmtId="0" fontId="5" fillId="22" borderId="0" applyNumberFormat="0" applyBorder="0" applyAlignment="0" applyProtection="0"/>
    <xf numFmtId="0" fontId="5" fillId="26"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0" borderId="0"/>
    <xf numFmtId="9" fontId="5" fillId="0" borderId="0" applyFont="0" applyFill="0" applyBorder="0" applyAlignment="0" applyProtection="0"/>
    <xf numFmtId="236" fontId="5" fillId="0" borderId="0" applyFont="0" applyFill="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0" applyNumberFormat="0" applyBorder="0" applyAlignment="0" applyProtection="0"/>
    <xf numFmtId="0" fontId="107" fillId="0" borderId="119" applyNumberFormat="0" applyFill="0" applyAlignment="0" applyProtection="0"/>
    <xf numFmtId="0" fontId="5" fillId="7" borderId="0" applyNumberFormat="0" applyBorder="0" applyAlignment="0" applyProtection="0"/>
    <xf numFmtId="0" fontId="92" fillId="31" borderId="112" applyNumberFormat="0" applyAlignment="0" applyProtection="0"/>
    <xf numFmtId="0" fontId="181" fillId="34" borderId="112" applyNumberFormat="0" applyAlignment="0" applyProtection="0"/>
    <xf numFmtId="0" fontId="5" fillId="11" borderId="0" applyNumberFormat="0" applyBorder="0" applyAlignment="0" applyProtection="0"/>
    <xf numFmtId="0" fontId="43" fillId="29" borderId="112" applyNumberFormat="0" applyAlignment="0" applyProtection="0"/>
    <xf numFmtId="0" fontId="5" fillId="17" borderId="0" applyNumberFormat="0" applyBorder="0" applyAlignment="0" applyProtection="0"/>
    <xf numFmtId="0" fontId="107" fillId="0" borderId="119" applyNumberFormat="0" applyFill="0" applyAlignment="0" applyProtection="0"/>
    <xf numFmtId="0" fontId="5" fillId="0" borderId="0"/>
    <xf numFmtId="0" fontId="5" fillId="0" borderId="0"/>
    <xf numFmtId="0" fontId="5" fillId="0" borderId="0"/>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 borderId="5" applyNumberFormat="0" applyFont="0" applyAlignment="0" applyProtection="0"/>
    <xf numFmtId="236" fontId="5" fillId="0" borderId="0" applyFont="0" applyFill="0" applyBorder="0" applyAlignment="0" applyProtection="0"/>
    <xf numFmtId="0" fontId="5"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0" borderId="0"/>
    <xf numFmtId="0" fontId="92" fillId="31" borderId="112" applyNumberFormat="0" applyAlignment="0" applyProtection="0"/>
    <xf numFmtId="9" fontId="5" fillId="0" borderId="0" applyFont="0" applyFill="0" applyBorder="0" applyAlignment="0" applyProtection="0"/>
    <xf numFmtId="0" fontId="43" fillId="29" borderId="112" applyNumberFormat="0" applyAlignment="0" applyProtection="0"/>
    <xf numFmtId="43" fontId="5" fillId="0" borderId="0" applyFont="0" applyFill="0" applyBorder="0" applyAlignment="0" applyProtection="0"/>
    <xf numFmtId="0" fontId="5" fillId="37" borderId="0" applyNumberFormat="0" applyBorder="0" applyAlignment="0" applyProtection="0"/>
    <xf numFmtId="0" fontId="5" fillId="26" borderId="0" applyNumberFormat="0" applyBorder="0" applyAlignment="0" applyProtection="0"/>
    <xf numFmtId="0" fontId="5" fillId="2" borderId="5" applyNumberFormat="0" applyFont="0" applyAlignment="0" applyProtection="0"/>
    <xf numFmtId="0" fontId="5" fillId="0" borderId="0"/>
    <xf numFmtId="0" fontId="5" fillId="37"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0" borderId="0"/>
    <xf numFmtId="0" fontId="5" fillId="0" borderId="0"/>
    <xf numFmtId="0" fontId="180" fillId="31" borderId="112" applyNumberFormat="0" applyAlignment="0" applyProtection="0"/>
    <xf numFmtId="0" fontId="5" fillId="4" borderId="0" applyNumberFormat="0" applyBorder="0" applyAlignment="0" applyProtection="0"/>
    <xf numFmtId="0" fontId="25" fillId="33" borderId="113" applyNumberFormat="0" applyFont="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6" borderId="0" applyNumberFormat="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0" borderId="0"/>
    <xf numFmtId="0" fontId="5" fillId="28" borderId="0" applyNumberFormat="0" applyBorder="0" applyAlignment="0" applyProtection="0"/>
    <xf numFmtId="0" fontId="5" fillId="2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6"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26" fillId="0" borderId="0" applyFont="0" applyFill="0" applyBorder="0" applyAlignment="0" applyProtection="0"/>
    <xf numFmtId="43" fontId="10" fillId="0" borderId="0" applyFont="0" applyFill="0" applyBorder="0" applyAlignment="0" applyProtection="0"/>
    <xf numFmtId="0" fontId="5" fillId="37" borderId="0" applyNumberFormat="0" applyBorder="0" applyAlignment="0" applyProtection="0"/>
    <xf numFmtId="0" fontId="5" fillId="5" borderId="0" applyNumberFormat="0" applyBorder="0" applyAlignment="0" applyProtection="0"/>
    <xf numFmtId="43" fontId="10" fillId="0" borderId="0" applyFont="0" applyFill="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4" borderId="0" applyNumberFormat="0" applyBorder="0" applyAlignment="0" applyProtection="0"/>
    <xf numFmtId="236" fontId="5" fillId="0" borderId="0" applyFont="0" applyFill="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8" borderId="0" applyNumberFormat="0" applyBorder="0" applyAlignment="0" applyProtection="0"/>
    <xf numFmtId="0" fontId="5" fillId="0" borderId="0"/>
    <xf numFmtId="224" fontId="5" fillId="0" borderId="0" applyFont="0" applyFill="0" applyBorder="0" applyAlignment="0" applyProtection="0"/>
    <xf numFmtId="0" fontId="5" fillId="2" borderId="5" applyNumberFormat="0" applyFont="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0" borderId="0"/>
    <xf numFmtId="236" fontId="5" fillId="0" borderId="0" applyFont="0" applyFill="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24" fontId="5" fillId="0" borderId="0" applyFont="0" applyFill="0" applyBorder="0" applyAlignment="0" applyProtection="0"/>
    <xf numFmtId="9" fontId="5" fillId="0" borderId="0" applyFont="0" applyFill="0" applyBorder="0" applyAlignment="0" applyProtection="0"/>
    <xf numFmtId="0" fontId="5" fillId="0" borderId="0"/>
    <xf numFmtId="0" fontId="184" fillId="34" borderId="114" applyNumberFormat="0" applyAlignment="0" applyProtection="0"/>
    <xf numFmtId="0" fontId="5" fillId="26" borderId="0" applyNumberFormat="0" applyBorder="0" applyAlignment="0" applyProtection="0"/>
    <xf numFmtId="0" fontId="5" fillId="1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22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106" fillId="29" borderId="114" applyNumberFormat="0" applyAlignment="0" applyProtection="0"/>
    <xf numFmtId="0" fontId="106" fillId="29" borderId="114" applyNumberFormat="0" applyAlignment="0" applyProtection="0"/>
    <xf numFmtId="14" fontId="77" fillId="56" borderId="55">
      <alignment horizontal="center" vertical="center" wrapText="1"/>
    </xf>
    <xf numFmtId="0" fontId="5" fillId="22"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8" borderId="0" applyNumberFormat="0" applyBorder="0" applyAlignment="0" applyProtection="0"/>
    <xf numFmtId="0" fontId="5" fillId="24" borderId="0" applyNumberFormat="0" applyBorder="0" applyAlignment="0" applyProtection="0"/>
    <xf numFmtId="236" fontId="5" fillId="0" borderId="0" applyFont="0" applyFill="0" applyBorder="0" applyAlignment="0" applyProtection="0"/>
    <xf numFmtId="0" fontId="5" fillId="16" borderId="0" applyNumberFormat="0" applyBorder="0" applyAlignment="0" applyProtection="0"/>
    <xf numFmtId="0" fontId="5" fillId="15" borderId="0" applyNumberFormat="0" applyBorder="0" applyAlignment="0" applyProtection="0"/>
    <xf numFmtId="224" fontId="5" fillId="0" borderId="0" applyFont="0" applyFill="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14" fontId="77" fillId="56" borderId="55">
      <alignment horizontal="center" vertical="center"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0" fontId="17" fillId="0" borderId="111">
      <protection locked="0"/>
    </xf>
    <xf numFmtId="0" fontId="17" fillId="0" borderId="111">
      <protection locked="0"/>
    </xf>
    <xf numFmtId="0" fontId="193" fillId="0" borderId="0" applyNumberForma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37"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4" borderId="0" applyNumberFormat="0" applyBorder="0" applyAlignment="0" applyProtection="0"/>
    <xf numFmtId="0" fontId="5" fillId="0" borderId="0"/>
    <xf numFmtId="0" fontId="5" fillId="0" borderId="0"/>
    <xf numFmtId="0" fontId="5"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77" fillId="56" borderId="55">
      <alignment horizontal="center" vertical="center" wrapText="1"/>
    </xf>
    <xf numFmtId="0" fontId="5" fillId="26" borderId="0" applyNumberFormat="0" applyBorder="0" applyAlignment="0" applyProtection="0"/>
    <xf numFmtId="0" fontId="5" fillId="27" borderId="0" applyNumberFormat="0" applyBorder="0" applyAlignment="0" applyProtection="0"/>
    <xf numFmtId="0" fontId="25" fillId="33" borderId="113" applyNumberFormat="0" applyFont="0" applyAlignment="0" applyProtection="0"/>
    <xf numFmtId="0" fontId="25" fillId="33" borderId="113" applyNumberFormat="0" applyFont="0" applyAlignment="0" applyProtection="0"/>
    <xf numFmtId="0" fontId="25" fillId="33" borderId="113" applyNumberFormat="0" applyFont="0" applyAlignment="0" applyProtection="0"/>
    <xf numFmtId="0" fontId="25" fillId="33" borderId="113" applyNumberFormat="0" applyFont="0" applyAlignment="0" applyProtection="0"/>
    <xf numFmtId="0" fontId="25" fillId="33" borderId="113" applyNumberFormat="0" applyFont="0" applyAlignment="0" applyProtection="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0" fontId="5" fillId="10" borderId="0" applyNumberFormat="0" applyBorder="0" applyAlignment="0" applyProtection="0"/>
    <xf numFmtId="9" fontId="5" fillId="0" borderId="0" applyFont="0" applyFill="0" applyBorder="0" applyAlignment="0" applyProtection="0"/>
    <xf numFmtId="0" fontId="5" fillId="37" borderId="0" applyNumberFormat="0" applyBorder="0" applyAlignment="0" applyProtection="0"/>
    <xf numFmtId="0" fontId="5" fillId="26"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14" fontId="77" fillId="56" borderId="55">
      <alignment horizontal="center" vertical="center" wrapText="1"/>
    </xf>
    <xf numFmtId="236" fontId="5" fillId="0" borderId="0" applyFont="0" applyFill="0" applyBorder="0" applyAlignment="0" applyProtection="0"/>
    <xf numFmtId="236" fontId="5"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5" fillId="0" borderId="0" applyFont="0" applyFill="0" applyBorder="0" applyAlignment="0" applyProtection="0"/>
    <xf numFmtId="43" fontId="10"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37" borderId="0" applyNumberFormat="0" applyBorder="0" applyAlignment="0" applyProtection="0"/>
    <xf numFmtId="0" fontId="5" fillId="0" borderId="0"/>
    <xf numFmtId="0" fontId="5" fillId="0" borderId="0"/>
    <xf numFmtId="0" fontId="5" fillId="0" borderId="0"/>
    <xf numFmtId="0" fontId="5" fillId="24" borderId="0" applyNumberFormat="0" applyBorder="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43" fontId="10"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43" fontId="26" fillId="0" borderId="0" applyFont="0" applyFill="0" applyBorder="0" applyAlignment="0" applyProtection="0"/>
    <xf numFmtId="236"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0" fontId="5" fillId="0" borderId="0"/>
    <xf numFmtId="0" fontId="5" fillId="0" borderId="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6"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6"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 borderId="5" applyNumberFormat="0" applyFont="0" applyAlignment="0" applyProtection="0"/>
    <xf numFmtId="23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2" borderId="5" applyNumberFormat="0" applyFont="0" applyAlignment="0" applyProtection="0"/>
    <xf numFmtId="0" fontId="5" fillId="0" borderId="0"/>
    <xf numFmtId="0" fontId="5" fillId="37"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22" borderId="0" applyNumberFormat="0" applyBorder="0" applyAlignment="0" applyProtection="0"/>
    <xf numFmtId="0" fontId="5" fillId="0" borderId="0"/>
    <xf numFmtId="0" fontId="5" fillId="0" borderId="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6"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224" fontId="5" fillId="0" borderId="0" applyFont="0" applyFill="0" applyBorder="0" applyAlignment="0" applyProtection="0"/>
    <xf numFmtId="0" fontId="5" fillId="2" borderId="5" applyNumberFormat="0" applyFont="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0" borderId="0"/>
    <xf numFmtId="236"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7"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22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0" fontId="5" fillId="16" borderId="0" applyNumberFormat="0" applyBorder="0" applyAlignment="0" applyProtection="0"/>
    <xf numFmtId="0" fontId="5" fillId="15" borderId="0" applyNumberFormat="0" applyBorder="0" applyAlignment="0" applyProtection="0"/>
    <xf numFmtId="22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92" fillId="31" borderId="112" applyNumberFormat="0" applyAlignment="0" applyProtection="0"/>
    <xf numFmtId="0" fontId="5" fillId="0" borderId="0"/>
    <xf numFmtId="0" fontId="5" fillId="4" borderId="0" applyNumberFormat="0" applyBorder="0" applyAlignment="0" applyProtection="0"/>
    <xf numFmtId="0" fontId="5" fillId="24" borderId="0" applyNumberFormat="0" applyBorder="0" applyAlignment="0" applyProtection="0"/>
    <xf numFmtId="0" fontId="25" fillId="33" borderId="113" applyNumberFormat="0" applyFont="0" applyAlignment="0" applyProtection="0"/>
    <xf numFmtId="0" fontId="25" fillId="33" borderId="113" applyNumberFormat="0" applyFont="0" applyAlignment="0" applyProtection="0"/>
    <xf numFmtId="0" fontId="17" fillId="0" borderId="111">
      <protection locked="0"/>
    </xf>
    <xf numFmtId="0" fontId="17" fillId="0" borderId="111">
      <protection locked="0"/>
    </xf>
    <xf numFmtId="236" fontId="5" fillId="0" borderId="0" applyFont="0" applyFill="0" applyBorder="0" applyAlignment="0" applyProtection="0"/>
    <xf numFmtId="0" fontId="193" fillId="0" borderId="0" applyNumberFormat="0" applyFill="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48" fillId="84" borderId="132" applyBorder="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111">
      <protection locked="0"/>
    </xf>
    <xf numFmtId="0" fontId="5" fillId="7" borderId="0" applyNumberFormat="0" applyBorder="0" applyAlignment="0" applyProtection="0"/>
    <xf numFmtId="236" fontId="5" fillId="0" borderId="0" applyFont="0" applyFill="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2" borderId="5" applyNumberFormat="0" applyFont="0" applyAlignment="0" applyProtection="0"/>
    <xf numFmtId="236" fontId="5"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224" fontId="5" fillId="0" borderId="0" applyFont="0" applyFill="0" applyBorder="0" applyAlignment="0" applyProtection="0"/>
    <xf numFmtId="43" fontId="10" fillId="0" borderId="0" applyFont="0" applyFill="0" applyBorder="0" applyAlignment="0" applyProtection="0"/>
    <xf numFmtId="0" fontId="5" fillId="7" borderId="0" applyNumberFormat="0" applyBorder="0" applyAlignment="0" applyProtection="0"/>
    <xf numFmtId="0" fontId="5" fillId="6" borderId="0" applyNumberFormat="0" applyBorder="0" applyAlignment="0" applyProtection="0"/>
    <xf numFmtId="0" fontId="18" fillId="0" borderId="111">
      <protection locked="0"/>
    </xf>
    <xf numFmtId="0" fontId="18" fillId="0" borderId="111">
      <protection locked="0"/>
    </xf>
    <xf numFmtId="10" fontId="73" fillId="59" borderId="129" applyNumberFormat="0" applyBorder="0" applyAlignment="0" applyProtection="0"/>
    <xf numFmtId="198" fontId="48" fillId="0" borderId="129">
      <alignment horizontal="center" vertical="center"/>
    </xf>
    <xf numFmtId="0" fontId="48" fillId="0" borderId="129">
      <alignment horizontal="center" vertical="center"/>
    </xf>
    <xf numFmtId="9" fontId="128" fillId="0" borderId="129" applyBorder="0">
      <alignment horizontal="right" indent="1"/>
    </xf>
    <xf numFmtId="0" fontId="48" fillId="0" borderId="129">
      <alignment horizontal="center" vertical="center"/>
    </xf>
    <xf numFmtId="0" fontId="5" fillId="7" borderId="0" applyNumberFormat="0" applyBorder="0" applyAlignment="0" applyProtection="0"/>
    <xf numFmtId="0" fontId="58" fillId="0" borderId="125"/>
    <xf numFmtId="0" fontId="58" fillId="0" borderId="125"/>
    <xf numFmtId="0" fontId="96" fillId="60" borderId="125"/>
    <xf numFmtId="0" fontId="96" fillId="60" borderId="125"/>
    <xf numFmtId="0" fontId="58" fillId="0" borderId="125"/>
    <xf numFmtId="0" fontId="58" fillId="0" borderId="125"/>
    <xf numFmtId="0" fontId="96" fillId="0" borderId="125"/>
    <xf numFmtId="0" fontId="96" fillId="0" borderId="125"/>
    <xf numFmtId="0" fontId="180" fillId="31" borderId="112" applyNumberFormat="0" applyAlignment="0" applyProtection="0"/>
    <xf numFmtId="0" fontId="180" fillId="31" borderId="112" applyNumberFormat="0" applyAlignment="0" applyProtection="0"/>
    <xf numFmtId="0" fontId="5" fillId="10" borderId="0" applyNumberFormat="0" applyBorder="0" applyAlignment="0" applyProtection="0"/>
    <xf numFmtId="0" fontId="185" fillId="0" borderId="115" applyNumberFormat="0" applyFill="0" applyAlignment="0" applyProtection="0"/>
    <xf numFmtId="0" fontId="5" fillId="17" borderId="0" applyNumberFormat="0" applyBorder="0" applyAlignment="0" applyProtection="0"/>
    <xf numFmtId="0" fontId="180" fillId="31" borderId="112" applyNumberFormat="0" applyAlignment="0" applyProtection="0"/>
    <xf numFmtId="0" fontId="180" fillId="31" borderId="112" applyNumberFormat="0" applyAlignment="0" applyProtection="0"/>
    <xf numFmtId="0" fontId="185" fillId="0" borderId="115" applyNumberFormat="0" applyFill="0" applyAlignment="0" applyProtection="0"/>
    <xf numFmtId="0" fontId="5" fillId="27" borderId="0" applyNumberFormat="0" applyBorder="0" applyAlignment="0" applyProtection="0"/>
    <xf numFmtId="0" fontId="5" fillId="35" borderId="0" applyNumberFormat="0" applyBorder="0" applyAlignment="0" applyProtection="0"/>
    <xf numFmtId="0" fontId="180" fillId="31" borderId="112" applyNumberFormat="0" applyAlignment="0" applyProtection="0"/>
    <xf numFmtId="0" fontId="180" fillId="31" borderId="112" applyNumberFormat="0" applyAlignment="0" applyProtection="0"/>
    <xf numFmtId="0" fontId="180" fillId="31" borderId="112" applyNumberFormat="0" applyAlignment="0" applyProtection="0"/>
    <xf numFmtId="0" fontId="5" fillId="14" borderId="0" applyNumberFormat="0" applyBorder="0" applyAlignment="0" applyProtection="0"/>
    <xf numFmtId="0" fontId="180" fillId="31" borderId="112" applyNumberFormat="0" applyAlignment="0" applyProtection="0"/>
    <xf numFmtId="0" fontId="193" fillId="0" borderId="0" applyNumberFormat="0" applyFill="0" applyBorder="0" applyAlignment="0" applyProtection="0"/>
    <xf numFmtId="0" fontId="180" fillId="31" borderId="112" applyNumberFormat="0" applyAlignment="0" applyProtection="0"/>
    <xf numFmtId="0" fontId="5" fillId="14" borderId="0" applyNumberFormat="0" applyBorder="0" applyAlignment="0" applyProtection="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0" fillId="31" borderId="112" applyNumberFormat="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198" fontId="48" fillId="0" borderId="129">
      <alignment horizontal="center" vertical="center"/>
    </xf>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4" fillId="0" borderId="123" applyFill="0" applyProtection="0"/>
    <xf numFmtId="37" fontId="55" fillId="0" borderId="124" applyFont="0" applyFill="0" applyBorder="0"/>
    <xf numFmtId="37" fontId="56" fillId="0" borderId="124" applyFont="0" applyFill="0" applyBorder="0">
      <protection locked="0"/>
    </xf>
    <xf numFmtId="0" fontId="58" fillId="0" borderId="125"/>
    <xf numFmtId="0" fontId="54" fillId="0" borderId="123" applyFill="0" applyProtection="0"/>
    <xf numFmtId="0" fontId="180" fillId="31" borderId="112" applyNumberFormat="0" applyAlignment="0" applyProtection="0"/>
    <xf numFmtId="0" fontId="96" fillId="60" borderId="125"/>
    <xf numFmtId="0" fontId="58" fillId="0" borderId="125"/>
    <xf numFmtId="43" fontId="10" fillId="0" borderId="0" applyFont="0" applyFill="0" applyBorder="0" applyAlignment="0" applyProtection="0"/>
    <xf numFmtId="0" fontId="96" fillId="0" borderId="125"/>
    <xf numFmtId="0" fontId="5" fillId="0" borderId="0"/>
    <xf numFmtId="0" fontId="5" fillId="16" borderId="0" applyNumberFormat="0" applyBorder="0" applyAlignment="0" applyProtection="0"/>
    <xf numFmtId="0" fontId="180" fillId="31" borderId="112"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0" fillId="68" borderId="120" applyFill="0">
      <alignment horizontal="center" vertical="center" wrapText="1"/>
    </xf>
    <xf numFmtId="3" fontId="150" fillId="68" borderId="121" applyFill="0">
      <alignment wrapText="1"/>
    </xf>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5" fillId="0" borderId="0"/>
    <xf numFmtId="0" fontId="5" fillId="0" borderId="0"/>
    <xf numFmtId="0" fontId="5" fillId="0" borderId="0"/>
    <xf numFmtId="0" fontId="5" fillId="0" borderId="0"/>
    <xf numFmtId="0" fontId="5" fillId="35" borderId="0" applyNumberFormat="0" applyBorder="0" applyAlignment="0" applyProtection="0"/>
    <xf numFmtId="0" fontId="5" fillId="0" borderId="0"/>
    <xf numFmtId="43" fontId="5" fillId="0" borderId="0" applyFont="0" applyFill="0" applyBorder="0" applyAlignment="0" applyProtection="0"/>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0" fontId="43" fillId="34" borderId="112" applyNumberFormat="0" applyAlignment="0" applyProtection="0"/>
    <xf numFmtId="0" fontId="92" fillId="31" borderId="112" applyNumberFormat="0" applyAlignment="0" applyProtection="0"/>
    <xf numFmtId="0" fontId="93" fillId="25" borderId="113" applyNumberFormat="0" applyAlignment="0" applyProtection="0"/>
    <xf numFmtId="0" fontId="93" fillId="25" borderId="113" applyNumberFormat="0" applyAlignment="0" applyProtection="0"/>
    <xf numFmtId="0" fontId="73" fillId="33" borderId="113" applyNumberFormat="0" applyFont="0" applyAlignment="0" applyProtection="0"/>
    <xf numFmtId="0" fontId="22" fillId="33" borderId="113" applyNumberFormat="0" applyFont="0" applyAlignment="0" applyProtection="0"/>
    <xf numFmtId="0" fontId="106" fillId="34" borderId="114" applyNumberFormat="0" applyAlignment="0" applyProtection="0"/>
    <xf numFmtId="0" fontId="107" fillId="0" borderId="115"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107" fillId="0" borderId="115"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22" fillId="0" borderId="0" applyFont="0" applyFill="0" applyBorder="0" applyAlignment="0" applyProtection="0"/>
    <xf numFmtId="43" fontId="2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8" fillId="0" borderId="125"/>
    <xf numFmtId="0" fontId="58" fillId="0" borderId="125"/>
    <xf numFmtId="0" fontId="96" fillId="60" borderId="125"/>
    <xf numFmtId="0" fontId="96" fillId="60" borderId="125"/>
    <xf numFmtId="0" fontId="58" fillId="0" borderId="125"/>
    <xf numFmtId="0" fontId="58" fillId="0" borderId="125"/>
    <xf numFmtId="0" fontId="96" fillId="0" borderId="125"/>
    <xf numFmtId="0" fontId="96" fillId="0" borderId="125"/>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4"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43" fontId="22" fillId="0" borderId="0" applyFont="0" applyFill="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92" fillId="31" borderId="112" applyNumberFormat="0" applyAlignment="0" applyProtection="0"/>
    <xf numFmtId="0" fontId="92" fillId="31" borderId="112" applyNumberFormat="0" applyAlignment="0" applyProtection="0"/>
    <xf numFmtId="0" fontId="25" fillId="33" borderId="113" applyNumberFormat="0" applyFont="0" applyAlignment="0" applyProtection="0"/>
    <xf numFmtId="0" fontId="92" fillId="34" borderId="112" applyNumberFormat="0" applyAlignment="0" applyProtection="0"/>
    <xf numFmtId="0" fontId="92" fillId="34" borderId="112" applyNumberFormat="0" applyAlignment="0" applyProtection="0"/>
    <xf numFmtId="0" fontId="106" fillId="34" borderId="114" applyNumberFormat="0" applyAlignment="0" applyProtection="0"/>
    <xf numFmtId="0" fontId="43" fillId="34" borderId="112" applyNumberFormat="0" applyAlignment="0" applyProtection="0"/>
    <xf numFmtId="0" fontId="17" fillId="0" borderId="123">
      <protection locked="0"/>
    </xf>
    <xf numFmtId="0" fontId="248" fillId="84" borderId="132" applyBorder="0">
      <alignment horizontal="center" vertical="center"/>
    </xf>
    <xf numFmtId="43" fontId="10" fillId="0" borderId="0" applyFont="0" applyFill="0" applyBorder="0" applyAlignment="0" applyProtection="0"/>
    <xf numFmtId="0" fontId="5" fillId="37" borderId="0" applyNumberFormat="0" applyBorder="0" applyAlignment="0" applyProtection="0"/>
    <xf numFmtId="0" fontId="5" fillId="0" borderId="0"/>
    <xf numFmtId="0" fontId="5" fillId="3" borderId="0" applyNumberFormat="0" applyBorder="0" applyAlignment="0" applyProtection="0"/>
    <xf numFmtId="0" fontId="5" fillId="6" borderId="0" applyNumberFormat="0" applyBorder="0" applyAlignment="0" applyProtection="0"/>
    <xf numFmtId="14" fontId="77" fillId="56" borderId="55">
      <alignment horizontal="center" vertical="center" wrapText="1"/>
    </xf>
    <xf numFmtId="0" fontId="5" fillId="0" borderId="0"/>
    <xf numFmtId="0" fontId="25" fillId="33" borderId="113" applyNumberFormat="0" applyFont="0" applyAlignment="0" applyProtection="0"/>
    <xf numFmtId="0" fontId="25" fillId="33" borderId="113" applyNumberFormat="0" applyFont="0" applyAlignment="0" applyProtection="0"/>
    <xf numFmtId="0" fontId="5" fillId="4" borderId="0" applyNumberFormat="0" applyBorder="0" applyAlignment="0" applyProtection="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0" fontId="5" fillId="0" borderId="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0" fontId="5" fillId="0" borderId="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4" fillId="0" borderId="123" applyFill="0" applyProtection="0"/>
    <xf numFmtId="37" fontId="55" fillId="0" borderId="124" applyFont="0" applyFill="0" applyBorder="0"/>
    <xf numFmtId="37" fontId="56" fillId="0" borderId="124" applyFont="0" applyFill="0" applyBorder="0">
      <protection locked="0"/>
    </xf>
    <xf numFmtId="37" fontId="57" fillId="51" borderId="122" applyFill="0" applyBorder="0" applyProtection="0"/>
    <xf numFmtId="0" fontId="54" fillId="0" borderId="123" applyFill="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0" fillId="31" borderId="112"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50" fillId="68" borderId="120" applyFill="0">
      <alignment horizontal="center" vertical="center" wrapText="1"/>
    </xf>
    <xf numFmtId="3" fontId="150" fillId="68" borderId="121" applyFill="0">
      <alignment wrapText="1"/>
    </xf>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0" fontId="5" fillId="8" borderId="0" applyNumberFormat="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0" fontId="18" fillId="0" borderId="123">
      <protection locked="0"/>
    </xf>
    <xf numFmtId="37" fontId="57" fillId="51" borderId="122" applyFill="0" applyBorder="0" applyProtection="0"/>
    <xf numFmtId="10" fontId="73" fillId="59" borderId="122" applyNumberFormat="0" applyBorder="0" applyAlignment="0" applyProtection="0"/>
    <xf numFmtId="10" fontId="73" fillId="59" borderId="122" applyNumberFormat="0" applyBorder="0" applyAlignment="0" applyProtection="0"/>
    <xf numFmtId="198" fontId="48" fillId="0" borderId="122">
      <alignment horizontal="center" vertical="center"/>
    </xf>
    <xf numFmtId="0" fontId="48" fillId="0" borderId="122">
      <alignment horizontal="center" vertical="center"/>
    </xf>
    <xf numFmtId="9" fontId="128" fillId="0" borderId="122" applyBorder="0">
      <alignment horizontal="right" indent="1"/>
    </xf>
    <xf numFmtId="0" fontId="48" fillId="0" borderId="122">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0" fontId="5" fillId="0" borderId="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26" fillId="0" borderId="0" applyFont="0" applyFill="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17" fillId="0" borderId="123">
      <protection locked="0"/>
    </xf>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0" fontId="5"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224" fontId="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0" fontId="11" fillId="0" borderId="0"/>
    <xf numFmtId="0" fontId="5" fillId="0" borderId="0"/>
    <xf numFmtId="43" fontId="11" fillId="0" borderId="0" applyFont="0" applyFill="0" applyBorder="0" applyAlignment="0" applyProtection="0"/>
    <xf numFmtId="0" fontId="5" fillId="34" borderId="0" applyNumberFormat="0" applyBorder="0" applyAlignment="0" applyProtection="0"/>
    <xf numFmtId="0" fontId="5" fillId="0" borderId="0"/>
    <xf numFmtId="0" fontId="5" fillId="15" borderId="0" applyNumberFormat="0" applyBorder="0" applyAlignment="0" applyProtection="0"/>
    <xf numFmtId="0" fontId="5" fillId="0" borderId="0"/>
    <xf numFmtId="0" fontId="5" fillId="0" borderId="0"/>
    <xf numFmtId="0" fontId="5" fillId="0" borderId="0"/>
    <xf numFmtId="43" fontId="22" fillId="0" borderId="0" applyFont="0" applyFill="0" applyBorder="0" applyAlignment="0" applyProtection="0"/>
    <xf numFmtId="43" fontId="2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17" borderId="0" applyNumberFormat="0" applyBorder="0" applyAlignment="0" applyProtection="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0" borderId="0"/>
    <xf numFmtId="43" fontId="10" fillId="0" borderId="0" applyFont="0" applyFill="0" applyBorder="0" applyAlignment="0" applyProtection="0"/>
    <xf numFmtId="0" fontId="5" fillId="0" borderId="0"/>
    <xf numFmtId="43" fontId="11" fillId="0" borderId="0" applyFont="0" applyFill="0" applyBorder="0" applyAlignment="0" applyProtection="0"/>
    <xf numFmtId="0" fontId="11" fillId="0" borderId="0"/>
    <xf numFmtId="43" fontId="10" fillId="0" borderId="0" applyFont="0" applyFill="0" applyBorder="0" applyAlignment="0" applyProtection="0"/>
    <xf numFmtId="43" fontId="5" fillId="0" borderId="0" applyFont="0" applyFill="0" applyBorder="0" applyAlignment="0" applyProtection="0"/>
    <xf numFmtId="0" fontId="5" fillId="0" borderId="0"/>
    <xf numFmtId="236" fontId="5"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9" fontId="5" fillId="0" borderId="0" applyFont="0" applyFill="0" applyBorder="0" applyAlignment="0" applyProtection="0"/>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23" applyFill="0" applyProtection="0"/>
    <xf numFmtId="0" fontId="54" fillId="0" borderId="123" applyFill="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18" fillId="0" borderId="123">
      <protection locked="0"/>
    </xf>
    <xf numFmtId="0" fontId="18"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7" fillId="0" borderId="123">
      <protection locked="0"/>
    </xf>
    <xf numFmtId="0" fontId="18" fillId="0" borderId="123">
      <protection locked="0"/>
    </xf>
    <xf numFmtId="0" fontId="107" fillId="29" borderId="125" applyNumberFormat="0" applyAlignment="0" applyProtection="0"/>
    <xf numFmtId="0" fontId="5" fillId="4" borderId="0" applyNumberFormat="0" applyBorder="0" applyAlignment="0" applyProtection="0"/>
    <xf numFmtId="0" fontId="5" fillId="22" borderId="0" applyNumberFormat="0" applyBorder="0" applyAlignment="0" applyProtection="0"/>
    <xf numFmtId="0" fontId="5" fillId="8" borderId="0" applyNumberFormat="0" applyBorder="0" applyAlignment="0" applyProtection="0"/>
    <xf numFmtId="0" fontId="5" fillId="2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8"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8" fillId="0" borderId="125"/>
    <xf numFmtId="0" fontId="96" fillId="60" borderId="125"/>
    <xf numFmtId="0" fontId="5" fillId="0" borderId="0"/>
    <xf numFmtId="0" fontId="5" fillId="0" borderId="0"/>
    <xf numFmtId="0" fontId="58" fillId="0" borderId="125"/>
    <xf numFmtId="0" fontId="96" fillId="0" borderId="125"/>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5" borderId="0" applyNumberFormat="0" applyBorder="0" applyAlignment="0" applyProtection="0"/>
    <xf numFmtId="0" fontId="106" fillId="34" borderId="114" applyNumberFormat="0" applyAlignment="0" applyProtection="0"/>
    <xf numFmtId="0" fontId="106" fillId="34" borderId="114" applyNumberFormat="0" applyAlignment="0" applyProtection="0"/>
    <xf numFmtId="0" fontId="5" fillId="0" borderId="0"/>
    <xf numFmtId="0" fontId="5" fillId="0" borderId="0"/>
    <xf numFmtId="0" fontId="5" fillId="0" borderId="0"/>
    <xf numFmtId="9" fontId="5" fillId="0" borderId="0" applyFont="0" applyFill="0" applyBorder="0" applyAlignment="0" applyProtection="0"/>
    <xf numFmtId="0" fontId="106" fillId="34" borderId="114" applyNumberFormat="0" applyAlignment="0" applyProtection="0"/>
    <xf numFmtId="0" fontId="106" fillId="34" borderId="114" applyNumberFormat="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14" borderId="0" applyNumberFormat="0" applyBorder="0" applyAlignment="0" applyProtection="0"/>
    <xf numFmtId="0" fontId="106" fillId="34" borderId="114" applyNumberFormat="0" applyAlignment="0" applyProtection="0"/>
    <xf numFmtId="0" fontId="5" fillId="14" borderId="0" applyNumberFormat="0" applyBorder="0" applyAlignment="0" applyProtection="0"/>
    <xf numFmtId="0" fontId="92" fillId="31" borderId="112"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106" fillId="34" borderId="114" applyNumberFormat="0" applyAlignment="0" applyProtection="0"/>
    <xf numFmtId="0" fontId="5" fillId="28" borderId="0" applyNumberFormat="0" applyBorder="0" applyAlignment="0" applyProtection="0"/>
    <xf numFmtId="14" fontId="77" fillId="56" borderId="55">
      <alignment horizontal="center" vertical="center" wrapText="1"/>
    </xf>
    <xf numFmtId="0" fontId="5" fillId="3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0" borderId="0"/>
    <xf numFmtId="0" fontId="5" fillId="0" borderId="0"/>
    <xf numFmtId="0" fontId="106" fillId="29" borderId="114" applyNumberFormat="0" applyAlignment="0" applyProtection="0"/>
    <xf numFmtId="0" fontId="106" fillId="34" borderId="114" applyNumberFormat="0" applyAlignment="0" applyProtection="0"/>
    <xf numFmtId="0" fontId="106" fillId="34" borderId="114"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236" fontId="5" fillId="0" borderId="0" applyFont="0" applyFill="0" applyBorder="0" applyAlignment="0" applyProtection="0"/>
    <xf numFmtId="43"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36"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5" fillId="0" borderId="0" applyFont="0" applyFill="0" applyBorder="0" applyAlignment="0" applyProtection="0"/>
    <xf numFmtId="236"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170" fontId="5" fillId="0" borderId="0" applyFont="0" applyFill="0" applyBorder="0" applyAlignment="0" applyProtection="0"/>
    <xf numFmtId="0" fontId="5" fillId="0" borderId="0"/>
    <xf numFmtId="0" fontId="5" fillId="0" borderId="0"/>
    <xf numFmtId="0" fontId="5" fillId="0" borderId="0"/>
    <xf numFmtId="0" fontId="5" fillId="0" borderId="0"/>
    <xf numFmtId="164" fontId="22" fillId="0" borderId="0" applyFont="0" applyFill="0" applyBorder="0" applyAlignment="0" applyProtection="0"/>
    <xf numFmtId="43" fontId="5" fillId="0" borderId="0" applyFont="0" applyFill="0" applyBorder="0" applyAlignment="0" applyProtection="0"/>
    <xf numFmtId="164" fontId="22"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236" fontId="5" fillId="0" borderId="0" applyFont="0" applyFill="0" applyBorder="0" applyAlignment="0" applyProtection="0"/>
    <xf numFmtId="0" fontId="5" fillId="0" borderId="0"/>
    <xf numFmtId="43" fontId="10"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35" borderId="0" applyNumberFormat="0" applyBorder="0" applyAlignment="0" applyProtection="0"/>
    <xf numFmtId="0" fontId="193" fillId="0" borderId="0" applyNumberFormat="0" applyFill="0" applyBorder="0" applyAlignment="0" applyProtection="0"/>
    <xf numFmtId="0" fontId="5" fillId="0" borderId="0"/>
    <xf numFmtId="0" fontId="5" fillId="3" borderId="0" applyNumberFormat="0" applyBorder="0" applyAlignment="0" applyProtection="0"/>
    <xf numFmtId="0" fontId="5" fillId="26"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43" fontId="10" fillId="0" borderId="0" applyFont="0" applyFill="0" applyBorder="0" applyAlignment="0" applyProtection="0"/>
    <xf numFmtId="0" fontId="5" fillId="5" borderId="0" applyNumberFormat="0" applyBorder="0" applyAlignment="0" applyProtection="0"/>
    <xf numFmtId="0" fontId="193" fillId="0" borderId="0" applyNumberFormat="0" applyFill="0" applyBorder="0" applyAlignment="0" applyProtection="0"/>
    <xf numFmtId="0" fontId="5" fillId="34" borderId="0" applyNumberFormat="0" applyBorder="0" applyAlignment="0" applyProtection="0"/>
    <xf numFmtId="0" fontId="5" fillId="7" borderId="0" applyNumberFormat="0" applyBorder="0" applyAlignment="0" applyProtection="0"/>
    <xf numFmtId="0" fontId="193" fillId="0" borderId="0" applyNumberFormat="0" applyFill="0" applyBorder="0" applyAlignment="0" applyProtection="0"/>
    <xf numFmtId="0" fontId="5" fillId="7"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5"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8" borderId="0" applyNumberFormat="0" applyBorder="0" applyAlignment="0" applyProtection="0"/>
    <xf numFmtId="0" fontId="193" fillId="0" borderId="0" applyNumberFormat="0" applyFill="0" applyBorder="0" applyAlignment="0" applyProtection="0"/>
    <xf numFmtId="0" fontId="5" fillId="6" borderId="0" applyNumberFormat="0" applyBorder="0" applyAlignment="0" applyProtection="0"/>
    <xf numFmtId="0" fontId="5" fillId="35"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27"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35" borderId="0" applyNumberFormat="0" applyBorder="0" applyAlignment="0" applyProtection="0"/>
    <xf numFmtId="0" fontId="5" fillId="22"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17"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0" borderId="0"/>
    <xf numFmtId="0" fontId="193" fillId="0" borderId="0" applyNumberFormat="0" applyFill="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6"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3" borderId="0" applyNumberFormat="0" applyBorder="0" applyAlignment="0" applyProtection="0"/>
    <xf numFmtId="0" fontId="92" fillId="31" borderId="112" applyNumberFormat="0" applyAlignment="0" applyProtection="0"/>
    <xf numFmtId="0" fontId="5" fillId="7" borderId="0" applyNumberFormat="0" applyBorder="0" applyAlignment="0" applyProtection="0"/>
    <xf numFmtId="0" fontId="5" fillId="22" borderId="0" applyNumberFormat="0" applyBorder="0" applyAlignment="0" applyProtection="0"/>
    <xf numFmtId="0" fontId="5" fillId="6"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37" fontId="56" fillId="0" borderId="131" applyFont="0" applyFill="0" applyBorder="0">
      <protection locked="0"/>
    </xf>
    <xf numFmtId="0" fontId="193" fillId="0" borderId="0" applyNumberFormat="0" applyFill="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26" borderId="0" applyNumberFormat="0" applyBorder="0" applyAlignment="0" applyProtection="0"/>
    <xf numFmtId="43" fontId="10" fillId="0" borderId="0" applyFont="0" applyFill="0" applyBorder="0" applyAlignment="0" applyProtection="0"/>
    <xf numFmtId="14" fontId="77" fillId="56" borderId="55">
      <alignment horizontal="center" vertical="center" wrapText="1"/>
    </xf>
    <xf numFmtId="0" fontId="5" fillId="3" borderId="0" applyNumberFormat="0" applyBorder="0" applyAlignment="0" applyProtection="0"/>
    <xf numFmtId="0" fontId="5" fillId="14" borderId="0" applyNumberFormat="0" applyBorder="0" applyAlignment="0" applyProtection="0"/>
    <xf numFmtId="0" fontId="5" fillId="24"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14" fontId="77" fillId="56" borderId="55">
      <alignment horizontal="center" vertical="center" wrapText="1"/>
    </xf>
    <xf numFmtId="0" fontId="92" fillId="31" borderId="112" applyNumberFormat="0" applyAlignment="0" applyProtection="0"/>
    <xf numFmtId="0" fontId="5" fillId="22"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26"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5" fillId="0" borderId="0"/>
    <xf numFmtId="43" fontId="10" fillId="0" borderId="0" applyFont="0" applyFill="0" applyBorder="0" applyAlignment="0" applyProtection="0"/>
    <xf numFmtId="0" fontId="193" fillId="0" borderId="0" applyNumberFormat="0" applyFill="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17" borderId="0" applyNumberFormat="0" applyBorder="0" applyAlignment="0" applyProtection="0"/>
    <xf numFmtId="0" fontId="5" fillId="22" borderId="0" applyNumberFormat="0" applyBorder="0" applyAlignment="0" applyProtection="0"/>
    <xf numFmtId="0" fontId="5" fillId="27" borderId="0" applyNumberFormat="0" applyBorder="0" applyAlignment="0" applyProtection="0"/>
    <xf numFmtId="0" fontId="5" fillId="11"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24" borderId="0" applyNumberFormat="0" applyBorder="0" applyAlignment="0" applyProtection="0"/>
    <xf numFmtId="0" fontId="5" fillId="6" borderId="0" applyNumberFormat="0" applyBorder="0" applyAlignment="0" applyProtection="0"/>
    <xf numFmtId="0" fontId="92" fillId="31" borderId="112" applyNumberFormat="0" applyAlignment="0" applyProtection="0"/>
    <xf numFmtId="0" fontId="5" fillId="35" borderId="0" applyNumberFormat="0" applyBorder="0" applyAlignment="0" applyProtection="0"/>
    <xf numFmtId="0" fontId="48" fillId="0" borderId="129">
      <alignment horizontal="center" vertical="center"/>
    </xf>
    <xf numFmtId="0" fontId="193" fillId="0" borderId="0" applyNumberFormat="0" applyFill="0" applyBorder="0" applyAlignment="0" applyProtection="0"/>
    <xf numFmtId="0" fontId="5" fillId="35" borderId="0" applyNumberFormat="0" applyBorder="0" applyAlignment="0" applyProtection="0"/>
    <xf numFmtId="0" fontId="5" fillId="34" borderId="0" applyNumberFormat="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28" borderId="0" applyNumberFormat="0" applyBorder="0" applyAlignment="0" applyProtection="0"/>
    <xf numFmtId="0" fontId="5" fillId="26" borderId="0" applyNumberFormat="0" applyBorder="0" applyAlignment="0" applyProtection="0"/>
    <xf numFmtId="0" fontId="5" fillId="35" borderId="0" applyNumberFormat="0" applyBorder="0" applyAlignment="0" applyProtection="0"/>
    <xf numFmtId="0" fontId="5" fillId="37" borderId="0" applyNumberFormat="0" applyBorder="0" applyAlignment="0" applyProtection="0"/>
    <xf numFmtId="43" fontId="10" fillId="0" borderId="0" applyFont="0" applyFill="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7" borderId="0" applyNumberFormat="0" applyBorder="0" applyAlignment="0" applyProtection="0"/>
    <xf numFmtId="0" fontId="5" fillId="26" borderId="0" applyNumberFormat="0" applyBorder="0" applyAlignment="0" applyProtection="0"/>
    <xf numFmtId="0" fontId="5" fillId="0" borderId="0"/>
    <xf numFmtId="0" fontId="5" fillId="35" borderId="0" applyNumberFormat="0" applyBorder="0" applyAlignment="0" applyProtection="0"/>
    <xf numFmtId="0" fontId="92" fillId="31" borderId="112" applyNumberFormat="0" applyAlignment="0" applyProtection="0"/>
    <xf numFmtId="0" fontId="5"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28" borderId="0" applyNumberFormat="0" applyBorder="0" applyAlignment="0" applyProtection="0"/>
    <xf numFmtId="0" fontId="5" fillId="5" borderId="0" applyNumberFormat="0" applyBorder="0" applyAlignment="0" applyProtection="0"/>
    <xf numFmtId="0" fontId="5" fillId="35" borderId="0" applyNumberFormat="0" applyBorder="0" applyAlignment="0" applyProtection="0"/>
    <xf numFmtId="0" fontId="5" fillId="27"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0" fontId="5" fillId="37" borderId="0" applyNumberFormat="0" applyBorder="0" applyAlignment="0" applyProtection="0"/>
    <xf numFmtId="0" fontId="5" fillId="5" borderId="0" applyNumberFormat="0" applyBorder="0" applyAlignment="0" applyProtection="0"/>
    <xf numFmtId="0" fontId="5" fillId="26" borderId="0" applyNumberFormat="0" applyBorder="0" applyAlignment="0" applyProtection="0"/>
    <xf numFmtId="14" fontId="77" fillId="56" borderId="55">
      <alignment horizontal="center" vertical="center" wrapText="1"/>
    </xf>
    <xf numFmtId="0" fontId="5" fillId="37" borderId="0" applyNumberFormat="0" applyBorder="0" applyAlignment="0" applyProtection="0"/>
    <xf numFmtId="0" fontId="5" fillId="4"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4" borderId="0" applyNumberFormat="0" applyBorder="0" applyAlignment="0" applyProtection="0"/>
    <xf numFmtId="0" fontId="5" fillId="6" borderId="0" applyNumberFormat="0" applyBorder="0" applyAlignment="0" applyProtection="0"/>
    <xf numFmtId="0" fontId="5" fillId="26" borderId="0" applyNumberFormat="0" applyBorder="0" applyAlignment="0" applyProtection="0"/>
    <xf numFmtId="0" fontId="5" fillId="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7"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27" borderId="0" applyNumberFormat="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24" borderId="0" applyNumberFormat="0" applyBorder="0" applyAlignment="0" applyProtection="0"/>
    <xf numFmtId="0" fontId="5" fillId="11" borderId="0" applyNumberFormat="0" applyBorder="0" applyAlignment="0" applyProtection="0"/>
    <xf numFmtId="0" fontId="5" fillId="37" borderId="0" applyNumberFormat="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5" fillId="6"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0" fontId="5" fillId="22" borderId="0" applyNumberFormat="0" applyBorder="0" applyAlignment="0" applyProtection="0"/>
    <xf numFmtId="0" fontId="5" fillId="27" borderId="0" applyNumberFormat="0" applyBorder="0" applyAlignment="0" applyProtection="0"/>
    <xf numFmtId="0" fontId="5" fillId="24"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5" fillId="4" borderId="0" applyNumberFormat="0" applyBorder="0" applyAlignment="0" applyProtection="0"/>
    <xf numFmtId="0" fontId="5" fillId="14" borderId="0" applyNumberFormat="0" applyBorder="0" applyAlignment="0" applyProtection="0"/>
    <xf numFmtId="9" fontId="128" fillId="0" borderId="129" applyBorder="0">
      <alignment horizontal="right" indent="1"/>
    </xf>
    <xf numFmtId="0" fontId="5" fillId="6"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5" fillId="27"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37" fontId="55" fillId="0" borderId="131" applyFont="0" applyFill="0" applyBorder="0"/>
    <xf numFmtId="0" fontId="5" fillId="4" borderId="0" applyNumberFormat="0" applyBorder="0" applyAlignment="0" applyProtection="0"/>
    <xf numFmtId="0" fontId="92" fillId="31" borderId="112" applyNumberFormat="0" applyAlignment="0" applyProtection="0"/>
    <xf numFmtId="0" fontId="5" fillId="24" borderId="0" applyNumberFormat="0" applyBorder="0" applyAlignment="0" applyProtection="0"/>
    <xf numFmtId="0" fontId="5" fillId="6" borderId="0" applyNumberFormat="0" applyBorder="0" applyAlignment="0" applyProtection="0"/>
    <xf numFmtId="0" fontId="92" fillId="31" borderId="112" applyNumberFormat="0" applyAlignment="0" applyProtection="0"/>
    <xf numFmtId="0" fontId="5" fillId="1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8" borderId="0" applyNumberFormat="0" applyBorder="0" applyAlignment="0" applyProtection="0"/>
    <xf numFmtId="0" fontId="5" fillId="37" borderId="0" applyNumberFormat="0" applyBorder="0" applyAlignment="0" applyProtection="0"/>
    <xf numFmtId="14" fontId="77" fillId="56" borderId="55">
      <alignment horizontal="center" vertical="center" wrapText="1"/>
    </xf>
    <xf numFmtId="0" fontId="5" fillId="34" borderId="0" applyNumberFormat="0" applyBorder="0" applyAlignment="0" applyProtection="0"/>
    <xf numFmtId="0" fontId="5" fillId="28"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24" borderId="0" applyNumberFormat="0" applyBorder="0" applyAlignment="0" applyProtection="0"/>
    <xf numFmtId="0" fontId="5" fillId="0" borderId="0"/>
    <xf numFmtId="0" fontId="193" fillId="0" borderId="0" applyNumberFormat="0" applyFill="0" applyBorder="0" applyAlignment="0" applyProtection="0"/>
    <xf numFmtId="0" fontId="5" fillId="37"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15" borderId="0" applyNumberFormat="0" applyBorder="0" applyAlignment="0" applyProtection="0"/>
    <xf numFmtId="0" fontId="5" fillId="0" borderId="0"/>
    <xf numFmtId="0" fontId="5" fillId="28" borderId="0" applyNumberFormat="0" applyBorder="0" applyAlignment="0" applyProtection="0"/>
    <xf numFmtId="0" fontId="193" fillId="0" borderId="0" applyNumberFormat="0" applyFill="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7" borderId="0" applyNumberFormat="0" applyBorder="0" applyAlignment="0" applyProtection="0"/>
    <xf numFmtId="43" fontId="10" fillId="0" borderId="0" applyFont="0" applyFill="0" applyBorder="0" applyAlignment="0" applyProtection="0"/>
    <xf numFmtId="0" fontId="5" fillId="2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 borderId="0" applyNumberFormat="0" applyBorder="0" applyAlignment="0" applyProtection="0"/>
    <xf numFmtId="14" fontId="77" fillId="56" borderId="55">
      <alignment horizontal="center" vertical="center" wrapText="1"/>
    </xf>
    <xf numFmtId="0" fontId="5" fillId="16" borderId="0" applyNumberFormat="0" applyBorder="0" applyAlignment="0" applyProtection="0"/>
    <xf numFmtId="0" fontId="5" fillId="28" borderId="0" applyNumberFormat="0" applyBorder="0" applyAlignment="0" applyProtection="0"/>
    <xf numFmtId="14" fontId="77" fillId="56" borderId="55">
      <alignment horizontal="center" vertical="center" wrapText="1"/>
    </xf>
    <xf numFmtId="0" fontId="5"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14" borderId="0" applyNumberFormat="0" applyBorder="0" applyAlignment="0" applyProtection="0"/>
    <xf numFmtId="0" fontId="5" fillId="28" borderId="0" applyNumberFormat="0" applyBorder="0" applyAlignment="0" applyProtection="0"/>
    <xf numFmtId="0" fontId="193" fillId="0" borderId="0" applyNumberFormat="0" applyFill="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17" borderId="0" applyNumberFormat="0" applyBorder="0" applyAlignment="0" applyProtection="0"/>
    <xf numFmtId="0" fontId="5" fillId="22" borderId="0" applyNumberFormat="0" applyBorder="0" applyAlignment="0" applyProtection="0"/>
    <xf numFmtId="0" fontId="5" fillId="10" borderId="0" applyNumberFormat="0" applyBorder="0" applyAlignment="0" applyProtection="0"/>
    <xf numFmtId="0" fontId="193" fillId="0" borderId="0" applyNumberFormat="0" applyFill="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28" borderId="0" applyNumberFormat="0" applyBorder="0" applyAlignment="0" applyProtection="0"/>
    <xf numFmtId="0" fontId="5" fillId="34" borderId="0" applyNumberFormat="0" applyBorder="0" applyAlignment="0" applyProtection="0"/>
    <xf numFmtId="0" fontId="5" fillId="27" borderId="0" applyNumberFormat="0" applyBorder="0" applyAlignment="0" applyProtection="0"/>
    <xf numFmtId="14" fontId="77" fillId="56" borderId="55">
      <alignment horizontal="center" vertical="center" wrapText="1"/>
    </xf>
    <xf numFmtId="0" fontId="5" fillId="0" borderId="0"/>
    <xf numFmtId="0" fontId="5" fillId="22" borderId="0" applyNumberFormat="0" applyBorder="0" applyAlignment="0" applyProtection="0"/>
    <xf numFmtId="0" fontId="5" fillId="11" borderId="0" applyNumberFormat="0" applyBorder="0" applyAlignment="0" applyProtection="0"/>
    <xf numFmtId="0" fontId="5" fillId="16" borderId="0" applyNumberFormat="0" applyBorder="0" applyAlignment="0" applyProtection="0"/>
    <xf numFmtId="0" fontId="5" fillId="37" borderId="0" applyNumberFormat="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28"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6" borderId="0" applyNumberFormat="0" applyBorder="0" applyAlignment="0" applyProtection="0"/>
    <xf numFmtId="0" fontId="193" fillId="0" borderId="0" applyNumberFormat="0" applyFill="0" applyBorder="0" applyAlignment="0" applyProtection="0"/>
    <xf numFmtId="0" fontId="5" fillId="17"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43" fontId="10" fillId="0" borderId="0" applyFont="0" applyFill="0" applyBorder="0" applyAlignment="0" applyProtection="0"/>
    <xf numFmtId="0" fontId="5" fillId="0" borderId="0"/>
    <xf numFmtId="0" fontId="5" fillId="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6" borderId="0" applyNumberFormat="0" applyBorder="0" applyAlignment="0" applyProtection="0"/>
    <xf numFmtId="0" fontId="5" fillId="34" borderId="0" applyNumberFormat="0" applyBorder="0" applyAlignment="0" applyProtection="0"/>
    <xf numFmtId="0" fontId="5" fillId="3"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5" borderId="0" applyNumberFormat="0" applyBorder="0" applyAlignment="0" applyProtection="0"/>
    <xf numFmtId="0" fontId="5" fillId="28" borderId="0" applyNumberFormat="0" applyBorder="0" applyAlignment="0" applyProtection="0"/>
    <xf numFmtId="0" fontId="5" fillId="26" borderId="0" applyNumberFormat="0" applyBorder="0" applyAlignment="0" applyProtection="0"/>
    <xf numFmtId="0" fontId="5" fillId="24" borderId="0" applyNumberFormat="0" applyBorder="0" applyAlignment="0" applyProtection="0"/>
    <xf numFmtId="0" fontId="5" fillId="8" borderId="0" applyNumberFormat="0" applyBorder="0" applyAlignment="0" applyProtection="0"/>
    <xf numFmtId="0" fontId="5" fillId="34" borderId="0" applyNumberFormat="0" applyBorder="0" applyAlignment="0" applyProtection="0"/>
    <xf numFmtId="0" fontId="5" fillId="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8" borderId="0" applyNumberFormat="0" applyBorder="0" applyAlignment="0" applyProtection="0"/>
    <xf numFmtId="0" fontId="193" fillId="0" borderId="0" applyNumberFormat="0" applyFill="0" applyBorder="0" applyAlignment="0" applyProtection="0"/>
    <xf numFmtId="14" fontId="77" fillId="56" borderId="55">
      <alignment horizontal="center" vertical="center" wrapText="1"/>
    </xf>
    <xf numFmtId="0" fontId="5" fillId="11" borderId="0" applyNumberFormat="0" applyBorder="0" applyAlignment="0" applyProtection="0"/>
    <xf numFmtId="0" fontId="5"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193" fillId="0" borderId="0" applyNumberFormat="0" applyFill="0" applyBorder="0" applyAlignment="0" applyProtection="0"/>
    <xf numFmtId="0" fontId="5" fillId="35"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10" borderId="0" applyNumberFormat="0" applyBorder="0" applyAlignment="0" applyProtection="0"/>
    <xf numFmtId="0" fontId="5" fillId="28"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193" fillId="0" borderId="0" applyNumberFormat="0" applyFill="0" applyBorder="0" applyAlignment="0" applyProtection="0"/>
    <xf numFmtId="0" fontId="92" fillId="31" borderId="112" applyNumberFormat="0" applyAlignment="0" applyProtection="0"/>
    <xf numFmtId="0" fontId="5" fillId="6"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5" fillId="6"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22" borderId="0" applyNumberFormat="0" applyBorder="0" applyAlignment="0" applyProtection="0"/>
    <xf numFmtId="0" fontId="5" fillId="35" borderId="0" applyNumberFormat="0" applyBorder="0" applyAlignment="0" applyProtection="0"/>
    <xf numFmtId="0" fontId="5" fillId="2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22"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14" fontId="77" fillId="56" borderId="55">
      <alignment horizontal="center" vertical="center" wrapText="1"/>
    </xf>
    <xf numFmtId="14" fontId="77" fillId="56" borderId="55">
      <alignment horizontal="center" vertical="center" wrapText="1"/>
    </xf>
    <xf numFmtId="0" fontId="5" fillId="6" borderId="0" applyNumberFormat="0" applyBorder="0" applyAlignment="0" applyProtection="0"/>
    <xf numFmtId="0" fontId="5" fillId="17"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236" fontId="10" fillId="0" borderId="0" applyFont="0" applyFill="0" applyBorder="0" applyAlignment="0" applyProtection="0"/>
    <xf numFmtId="0" fontId="4" fillId="0" borderId="0"/>
    <xf numFmtId="9" fontId="4" fillId="0" borderId="0" applyFont="0" applyFill="0" applyBorder="0" applyAlignment="0" applyProtection="0"/>
    <xf numFmtId="3" fontId="140" fillId="0" borderId="140">
      <alignment horizontal="right" vertical="center" shrinkToFit="1"/>
      <protection locked="0"/>
    </xf>
    <xf numFmtId="0" fontId="58" fillId="0" borderId="148"/>
    <xf numFmtId="0" fontId="4" fillId="28" borderId="0" applyNumberFormat="0" applyBorder="0" applyAlignment="0" applyProtection="0"/>
    <xf numFmtId="0" fontId="4" fillId="24" borderId="0" applyNumberFormat="0" applyBorder="0" applyAlignment="0" applyProtection="0"/>
    <xf numFmtId="0" fontId="4" fillId="22" borderId="0" applyNumberFormat="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92" fillId="31" borderId="112"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4" fillId="0" borderId="0"/>
    <xf numFmtId="0" fontId="4" fillId="0" borderId="0"/>
    <xf numFmtId="0" fontId="43" fillId="34" borderId="144" applyNumberFormat="0" applyAlignment="0" applyProtection="0"/>
    <xf numFmtId="0" fontId="92" fillId="31" borderId="144" applyNumberFormat="0" applyAlignment="0" applyProtection="0"/>
    <xf numFmtId="0" fontId="43" fillId="34" borderId="144" applyNumberFormat="0" applyAlignment="0" applyProtection="0"/>
    <xf numFmtId="0" fontId="22" fillId="33" borderId="147" applyNumberFormat="0" applyFont="0" applyAlignment="0" applyProtection="0"/>
    <xf numFmtId="9" fontId="4" fillId="0" borderId="0" applyFont="0" applyFill="0" applyBorder="0" applyAlignment="0" applyProtection="0"/>
    <xf numFmtId="0" fontId="43" fillId="34" borderId="144" applyNumberFormat="0" applyAlignment="0" applyProtection="0"/>
    <xf numFmtId="0" fontId="17" fillId="0" borderId="141">
      <protection locked="0"/>
    </xf>
    <xf numFmtId="0" fontId="4" fillId="0" borderId="0"/>
    <xf numFmtId="236" fontId="10" fillId="0" borderId="0" applyFont="0" applyFill="0" applyBorder="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3" fillId="34" borderId="144" applyNumberFormat="0" applyAlignment="0" applyProtection="0"/>
    <xf numFmtId="0" fontId="92" fillId="31" borderId="144" applyNumberFormat="0" applyAlignment="0" applyProtection="0"/>
    <xf numFmtId="0" fontId="96" fillId="0" borderId="148"/>
    <xf numFmtId="0" fontId="58" fillId="0" borderId="148"/>
    <xf numFmtId="0" fontId="26" fillId="33" borderId="147" applyNumberFormat="0" applyFont="0" applyAlignment="0" applyProtection="0"/>
    <xf numFmtId="0" fontId="96" fillId="60" borderId="148"/>
    <xf numFmtId="0" fontId="4" fillId="27" borderId="0" applyNumberFormat="0" applyBorder="0" applyAlignment="0" applyProtection="0"/>
    <xf numFmtId="0" fontId="4" fillId="28" borderId="0" applyNumberFormat="0" applyBorder="0" applyAlignment="0" applyProtection="0"/>
    <xf numFmtId="0" fontId="4" fillId="37" borderId="0" applyNumberFormat="0" applyBorder="0" applyAlignment="0" applyProtection="0"/>
    <xf numFmtId="0" fontId="4" fillId="6" borderId="0" applyNumberFormat="0" applyBorder="0" applyAlignment="0" applyProtection="0"/>
    <xf numFmtId="0" fontId="4" fillId="35" borderId="0" applyNumberFormat="0" applyBorder="0" applyAlignment="0" applyProtection="0"/>
    <xf numFmtId="0" fontId="4" fillId="14" borderId="0" applyNumberFormat="0" applyBorder="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142">
      <alignment horizontal="center"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142">
      <alignment horizontal="center" vertical="center"/>
    </xf>
    <xf numFmtId="198" fontId="48" fillId="0" borderId="142">
      <alignment horizontal="center" vertical="center"/>
    </xf>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4" fillId="0" borderId="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4" fillId="0" borderId="0"/>
    <xf numFmtId="0" fontId="4" fillId="0" borderId="0"/>
    <xf numFmtId="0" fontId="107" fillId="0" borderId="150" applyNumberFormat="0" applyFill="0" applyAlignment="0" applyProtection="0"/>
    <xf numFmtId="2" fontId="114" fillId="63" borderId="149" applyProtection="0">
      <alignment horizontal="right"/>
    </xf>
    <xf numFmtId="0" fontId="107" fillId="29" borderId="148" applyNumberFormat="0" applyAlignment="0" applyProtection="0"/>
    <xf numFmtId="0" fontId="11" fillId="33" borderId="144" applyNumberFormat="0" applyFont="0" applyAlignment="0" applyProtection="0"/>
    <xf numFmtId="0" fontId="22" fillId="33" borderId="147" applyNumberFormat="0" applyFont="0" applyAlignment="0" applyProtection="0"/>
    <xf numFmtId="0" fontId="93" fillId="25" borderId="147" applyNumberFormat="0" applyAlignment="0" applyProtection="0"/>
    <xf numFmtId="0" fontId="93" fillId="25" borderId="147" applyNumberFormat="0" applyAlignment="0" applyProtection="0"/>
    <xf numFmtId="0" fontId="93" fillId="25" borderId="147" applyNumberFormat="0" applyAlignment="0" applyProtection="0"/>
    <xf numFmtId="0" fontId="76" fillId="0" borderId="146">
      <alignment horizontal="left" vertical="center"/>
    </xf>
    <xf numFmtId="0" fontId="44" fillId="29" borderId="147"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141">
      <protection locked="0"/>
    </xf>
    <xf numFmtId="0" fontId="4" fillId="0" borderId="0"/>
    <xf numFmtId="0" fontId="43" fillId="34" borderId="144"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92" fillId="31" borderId="144" applyNumberFormat="0" applyAlignment="0" applyProtection="0"/>
    <xf numFmtId="0" fontId="122" fillId="0" borderId="143" applyFont="0" applyFill="0" applyBorder="0" applyAlignment="0">
      <alignment horizontal="centerContinuous"/>
    </xf>
    <xf numFmtId="0" fontId="60" fillId="0" borderId="143" applyFont="0" applyFill="0" applyBorder="0" applyAlignment="0">
      <alignment horizontal="centerContinuous"/>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2" fillId="31" borderId="144" applyNumberFormat="0" applyAlignment="0" applyProtection="0"/>
    <xf numFmtId="9" fontId="4" fillId="0" borderId="0" applyFont="0" applyFill="0" applyBorder="0" applyAlignment="0" applyProtection="0"/>
    <xf numFmtId="0" fontId="54" fillId="0" borderId="141" applyFill="0" applyProtection="0"/>
    <xf numFmtId="0" fontId="60" fillId="0" borderId="143" applyFont="0" applyFill="0" applyBorder="0" applyAlignment="0">
      <alignment horizontal="centerContinuous"/>
    </xf>
    <xf numFmtId="15" fontId="60" fillId="0" borderId="143" applyFont="0" applyFill="0" applyBorder="0" applyAlignment="0">
      <alignment horizontal="centerContinuous"/>
    </xf>
    <xf numFmtId="37" fontId="57" fillId="51" borderId="135" applyFill="0" applyBorder="0" applyProtection="0"/>
    <xf numFmtId="37" fontId="56" fillId="0" borderId="145" applyFont="0" applyFill="0" applyBorder="0">
      <protection locked="0"/>
    </xf>
    <xf numFmtId="37" fontId="55" fillId="0" borderId="145" applyFont="0" applyFill="0" applyBorder="0"/>
    <xf numFmtId="0" fontId="54" fillId="0" borderId="141" applyFill="0" applyProtection="0"/>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3" fontId="157" fillId="0" borderId="140" applyFont="0" applyBorder="0">
      <alignment horizontal="right"/>
      <protection locked="0"/>
    </xf>
    <xf numFmtId="3" fontId="153" fillId="0" borderId="140" applyFill="0" applyBorder="0" applyProtection="0">
      <alignment horizontal="right" vertical="center" indent="1" shrinkToFit="1"/>
      <protection locked="0"/>
    </xf>
    <xf numFmtId="3" fontId="153" fillId="0" borderId="140">
      <alignment vertical="center" shrinkToFit="1"/>
      <protection locked="0"/>
    </xf>
    <xf numFmtId="0" fontId="25" fillId="33" borderId="147" applyNumberFormat="0" applyFont="0" applyAlignment="0" applyProtection="0"/>
    <xf numFmtId="0" fontId="25" fillId="33" borderId="147" applyNumberFormat="0" applyFont="0" applyAlignment="0" applyProtection="0"/>
    <xf numFmtId="3" fontId="150" fillId="68" borderId="153" applyFill="0">
      <alignment wrapText="1"/>
    </xf>
    <xf numFmtId="0" fontId="150" fillId="68" borderId="152" applyFill="0">
      <alignment horizontal="center" vertical="center" wrapText="1"/>
    </xf>
    <xf numFmtId="0" fontId="107" fillId="0" borderId="151" applyNumberFormat="0" applyFill="0" applyAlignment="0" applyProtection="0"/>
    <xf numFmtId="0" fontId="43" fillId="34" borderId="144" applyNumberFormat="0" applyAlignment="0" applyProtection="0"/>
    <xf numFmtId="0" fontId="43" fillId="29" borderId="144" applyNumberFormat="0" applyAlignment="0" applyProtection="0"/>
    <xf numFmtId="0" fontId="4" fillId="22"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11" fillId="33" borderId="147" applyNumberFormat="0" applyFont="0" applyAlignment="0" applyProtection="0"/>
    <xf numFmtId="0" fontId="26" fillId="33" borderId="147" applyNumberFormat="0" applyFont="0" applyAlignment="0" applyProtection="0"/>
    <xf numFmtId="0" fontId="4" fillId="0" borderId="0"/>
    <xf numFmtId="0" fontId="4" fillId="35" borderId="0" applyNumberFormat="0" applyBorder="0" applyAlignment="0" applyProtection="0"/>
    <xf numFmtId="0" fontId="4" fillId="35"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2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4" fillId="0" borderId="0"/>
    <xf numFmtId="0" fontId="22" fillId="33" borderId="147" applyNumberFormat="0" applyFont="0" applyAlignment="0" applyProtection="0"/>
    <xf numFmtId="0" fontId="22" fillId="33" borderId="147" applyNumberFormat="0" applyFont="0" applyAlignment="0" applyProtection="0"/>
    <xf numFmtId="0" fontId="4" fillId="0" borderId="0"/>
    <xf numFmtId="0" fontId="92" fillId="3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141">
      <protection locked="0"/>
    </xf>
    <xf numFmtId="0" fontId="4" fillId="0" borderId="0"/>
    <xf numFmtId="0" fontId="17" fillId="0" borderId="141">
      <protection locked="0"/>
    </xf>
    <xf numFmtId="0" fontId="18" fillId="0" borderId="141">
      <protection locked="0"/>
    </xf>
    <xf numFmtId="0" fontId="4" fillId="0" borderId="0"/>
    <xf numFmtId="0" fontId="18" fillId="0" borderId="141">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141">
      <protection locked="0"/>
    </xf>
    <xf numFmtId="0" fontId="17" fillId="0" borderId="141">
      <protection locked="0"/>
    </xf>
    <xf numFmtId="0" fontId="17" fillId="0" borderId="141">
      <protection locked="0"/>
    </xf>
    <xf numFmtId="0" fontId="17" fillId="0" borderId="141">
      <protection locked="0"/>
    </xf>
    <xf numFmtId="0" fontId="4" fillId="0" borderId="0"/>
    <xf numFmtId="0" fontId="17" fillId="0" borderId="141">
      <protection locked="0"/>
    </xf>
    <xf numFmtId="0" fontId="17" fillId="0" borderId="141">
      <protection locked="0"/>
    </xf>
    <xf numFmtId="0" fontId="17" fillId="0" borderId="141">
      <protection locked="0"/>
    </xf>
    <xf numFmtId="0" fontId="18" fillId="0" borderId="141">
      <protection locked="0"/>
    </xf>
    <xf numFmtId="0" fontId="18" fillId="0" borderId="141">
      <protection locked="0"/>
    </xf>
    <xf numFmtId="0" fontId="4" fillId="0" borderId="0"/>
    <xf numFmtId="0" fontId="4" fillId="0" borderId="0"/>
    <xf numFmtId="0" fontId="4" fillId="0" borderId="0"/>
    <xf numFmtId="0" fontId="4" fillId="0" borderId="0"/>
    <xf numFmtId="0" fontId="4" fillId="0" borderId="0"/>
    <xf numFmtId="0" fontId="4" fillId="0" borderId="0"/>
    <xf numFmtId="0" fontId="22" fillId="33" borderId="147" applyNumberFormat="0" applyFont="0" applyAlignment="0" applyProtection="0"/>
    <xf numFmtId="0" fontId="22" fillId="33" borderId="147" applyNumberFormat="0" applyFont="0" applyAlignment="0" applyProtection="0"/>
    <xf numFmtId="0" fontId="73" fillId="33" borderId="147" applyNumberFormat="0" applyFont="0" applyAlignment="0" applyProtection="0"/>
    <xf numFmtId="0" fontId="73"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10" fontId="73" fillId="59" borderId="135" applyNumberFormat="0" applyBorder="0" applyAlignment="0" applyProtection="0"/>
    <xf numFmtId="0" fontId="75" fillId="0" borderId="146">
      <alignment horizontal="left" vertical="center"/>
    </xf>
    <xf numFmtId="37" fontId="57" fillId="51" borderId="135" applyFill="0" applyBorder="0" applyProtection="0"/>
    <xf numFmtId="0" fontId="4" fillId="0" borderId="0"/>
    <xf numFmtId="0" fontId="43" fillId="34"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140" applyNumberFormat="0" applyFill="0" applyBorder="0" applyProtection="0">
      <alignment horizontal="right" vertical="center"/>
    </xf>
    <xf numFmtId="0" fontId="43" fillId="34" borderId="144" applyNumberFormat="0" applyAlignment="0" applyProtection="0"/>
    <xf numFmtId="0" fontId="150" fillId="68" borderId="133" applyFill="0">
      <alignment horizontal="center" vertical="center" wrapText="1"/>
    </xf>
    <xf numFmtId="3" fontId="150" fillId="68" borderId="134" applyFill="0">
      <alignment wrapText="1"/>
    </xf>
    <xf numFmtId="9" fontId="4" fillId="0" borderId="0" applyFont="0" applyFill="0" applyBorder="0" applyAlignment="0" applyProtection="0"/>
    <xf numFmtId="10" fontId="73" fillId="59" borderId="135" applyNumberFormat="0" applyBorder="0" applyAlignment="0" applyProtection="0"/>
    <xf numFmtId="0" fontId="45" fillId="0" borderId="139" applyFill="0" applyAlignment="0" applyProtection="0">
      <protection locked="0"/>
    </xf>
    <xf numFmtId="14" fontId="77" fillId="56" borderId="55">
      <alignment horizontal="center" vertical="center" wrapText="1"/>
    </xf>
    <xf numFmtId="0" fontId="75" fillId="0" borderId="146">
      <alignment horizontal="left" vertical="center"/>
    </xf>
    <xf numFmtId="9" fontId="4" fillId="0" borderId="0" applyFont="0" applyFill="0" applyBorder="0" applyAlignment="0" applyProtection="0"/>
    <xf numFmtId="236" fontId="4" fillId="0" borderId="0" applyFont="0" applyFill="0" applyBorder="0" applyAlignment="0" applyProtection="0"/>
    <xf numFmtId="43" fontId="4" fillId="0" borderId="0" applyFont="0" applyFill="0" applyBorder="0" applyAlignment="0" applyProtection="0"/>
    <xf numFmtId="236" fontId="4" fillId="0" borderId="0" applyFont="0" applyFill="0" applyBorder="0" applyAlignment="0" applyProtection="0"/>
    <xf numFmtId="0" fontId="17" fillId="0" borderId="141">
      <protection locked="0"/>
    </xf>
    <xf numFmtId="0" fontId="17" fillId="0" borderId="141">
      <protection locked="0"/>
    </xf>
    <xf numFmtId="236" fontId="4" fillId="0" borderId="0" applyFont="0" applyFill="0" applyBorder="0" applyAlignment="0" applyProtection="0"/>
    <xf numFmtId="0" fontId="17" fillId="0" borderId="141">
      <protection locked="0"/>
    </xf>
    <xf numFmtId="0" fontId="17" fillId="0" borderId="141">
      <protection locked="0"/>
    </xf>
    <xf numFmtId="0" fontId="17" fillId="0" borderId="141">
      <protection locked="0"/>
    </xf>
    <xf numFmtId="0" fontId="17" fillId="0" borderId="141">
      <protection locked="0"/>
    </xf>
    <xf numFmtId="0" fontId="17" fillId="0" borderId="141">
      <protection locked="0"/>
    </xf>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21" fillId="0" borderId="140" applyNumberFormat="0" applyFill="0" applyBorder="0" applyProtection="0">
      <alignment horizontal="right" vertical="center"/>
    </xf>
    <xf numFmtId="0" fontId="92" fillId="31" borderId="144" applyNumberFormat="0" applyAlignment="0" applyProtection="0"/>
    <xf numFmtId="0" fontId="26" fillId="33" borderId="147" applyNumberFormat="0" applyFont="0" applyAlignment="0" applyProtection="0"/>
    <xf numFmtId="0" fontId="22" fillId="33" borderId="147" applyNumberFormat="0" applyFont="0" applyAlignment="0" applyProtection="0"/>
    <xf numFmtId="0" fontId="4" fillId="0" borderId="0"/>
    <xf numFmtId="9" fontId="128" fillId="0" borderId="142" applyBorder="0">
      <alignment horizontal="right" indent="1"/>
    </xf>
    <xf numFmtId="0" fontId="4" fillId="0" borderId="0"/>
    <xf numFmtId="0" fontId="92" fillId="3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93" fillId="0" borderId="0" applyNumberFormat="0" applyFill="0" applyBorder="0" applyAlignment="0" applyProtection="0"/>
    <xf numFmtId="0" fontId="193" fillId="0" borderId="0" applyNumberForma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54" fillId="0" borderId="137" applyFill="0" applyProtection="0"/>
    <xf numFmtId="37" fontId="55" fillId="0" borderId="138" applyFont="0" applyFill="0" applyBorder="0"/>
    <xf numFmtId="37" fontId="56" fillId="0" borderId="138" applyFont="0" applyFill="0" applyBorder="0">
      <protection locked="0"/>
    </xf>
    <xf numFmtId="37" fontId="57" fillId="51" borderId="136" applyFill="0" applyBorder="0" applyProtection="0"/>
    <xf numFmtId="0" fontId="54" fillId="0" borderId="137" applyFill="0" applyProtection="0"/>
    <xf numFmtId="10" fontId="73" fillId="59" borderId="136" applyNumberFormat="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37" fontId="57" fillId="51" borderId="136" applyFill="0" applyBorder="0" applyProtection="0"/>
    <xf numFmtId="10" fontId="73" fillId="59" borderId="136" applyNumberFormat="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8" fillId="0" borderId="137">
      <protection locked="0"/>
    </xf>
    <xf numFmtId="0" fontId="18"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8" fillId="0" borderId="137">
      <protection locked="0"/>
    </xf>
    <xf numFmtId="0" fontId="18" fillId="0" borderId="137">
      <protection locked="0"/>
    </xf>
    <xf numFmtId="0" fontId="18"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7" fillId="0" borderId="137">
      <protection locked="0"/>
    </xf>
    <xf numFmtId="0" fontId="18" fillId="0" borderId="137">
      <protection locked="0"/>
    </xf>
    <xf numFmtId="198" fontId="48" fillId="0" borderId="136">
      <alignment horizontal="center" vertical="center"/>
    </xf>
    <xf numFmtId="0" fontId="48" fillId="0" borderId="136">
      <alignment horizontal="center" vertical="center"/>
    </xf>
    <xf numFmtId="9" fontId="128" fillId="0" borderId="136" applyBorder="0">
      <alignment horizontal="right" indent="1"/>
    </xf>
    <xf numFmtId="0" fontId="48" fillId="0" borderId="136">
      <alignment horizontal="center"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2"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2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37"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0" fillId="68" borderId="133" applyFill="0">
      <alignment horizontal="center" vertical="center" wrapText="1"/>
    </xf>
    <xf numFmtId="3" fontId="150" fillId="68" borderId="134" applyFill="0">
      <alignment wrapText="1"/>
    </xf>
    <xf numFmtId="0" fontId="110" fillId="1" borderId="146" applyNumberFormat="0" applyFont="0" applyAlignment="0">
      <alignment horizontal="center"/>
    </xf>
    <xf numFmtId="9" fontId="4" fillId="0" borderId="0" applyFont="0" applyFill="0" applyBorder="0" applyAlignment="0" applyProtection="0"/>
    <xf numFmtId="9" fontId="4" fillId="0" borderId="0" applyFont="0" applyFill="0" applyBorder="0" applyAlignment="0" applyProtection="0"/>
    <xf numFmtId="236" fontId="4" fillId="0" borderId="0" applyFont="0" applyFill="0" applyBorder="0" applyAlignment="0" applyProtection="0"/>
    <xf numFmtId="43"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36"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170" fontId="4" fillId="0" borderId="0" applyFont="0" applyFill="0" applyBorder="0" applyAlignment="0" applyProtection="0"/>
    <xf numFmtId="0" fontId="4" fillId="0" borderId="0"/>
    <xf numFmtId="0" fontId="4" fillId="0" borderId="0"/>
    <xf numFmtId="0" fontId="4" fillId="0" borderId="0"/>
    <xf numFmtId="0" fontId="4" fillId="0" borderId="0"/>
    <xf numFmtId="164" fontId="22" fillId="0" borderId="0" applyFont="0" applyFill="0" applyBorder="0" applyAlignment="0" applyProtection="0"/>
    <xf numFmtId="43" fontId="4" fillId="0" borderId="0" applyFont="0" applyFill="0" applyBorder="0" applyAlignment="0" applyProtection="0"/>
    <xf numFmtId="164" fontId="22"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236" fontId="4" fillId="0" borderId="0" applyFont="0" applyFill="0" applyBorder="0" applyAlignment="0" applyProtection="0"/>
    <xf numFmtId="0" fontId="4" fillId="0" borderId="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92" fillId="81"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43" fontId="10"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70" fontId="4" fillId="0" borderId="0" applyFont="0" applyFill="0" applyBorder="0" applyAlignment="0" applyProtection="0"/>
    <xf numFmtId="0" fontId="4" fillId="0" borderId="0"/>
    <xf numFmtId="0" fontId="193" fillId="0" borderId="0" applyNumberFormat="0" applyFill="0" applyBorder="0" applyAlignment="0" applyProtection="0"/>
    <xf numFmtId="0" fontId="193" fillId="0" borderId="0" applyNumberForma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43" fillId="34" borderId="144" applyNumberFormat="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0" fontId="75" fillId="0" borderId="146">
      <alignment horizontal="left" vertical="center"/>
    </xf>
    <xf numFmtId="0" fontId="92" fillId="31" borderId="144" applyNumberFormat="0" applyAlignment="0" applyProtection="0"/>
    <xf numFmtId="10" fontId="73" fillId="59" borderId="142" applyNumberFormat="0" applyBorder="0" applyAlignment="0" applyProtection="0"/>
    <xf numFmtId="0" fontId="22" fillId="33" borderId="147" applyNumberFormat="0" applyFont="0" applyAlignment="0" applyProtection="0"/>
    <xf numFmtId="0" fontId="110" fillId="1" borderId="146" applyNumberFormat="0" applyFont="0" applyAlignment="0">
      <alignment horizontal="center"/>
    </xf>
    <xf numFmtId="0" fontId="92" fillId="31" borderId="144" applyNumberFormat="0" applyAlignment="0" applyProtection="0"/>
    <xf numFmtId="0" fontId="43" fillId="34" borderId="144"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37" fontId="57" fillId="51" borderId="142" applyFill="0" applyBorder="0" applyProtection="0"/>
    <xf numFmtId="0" fontId="75" fillId="0" borderId="146">
      <alignment horizontal="left" vertical="center"/>
    </xf>
    <xf numFmtId="10" fontId="73" fillId="59" borderId="142" applyNumberFormat="0" applyBorder="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22" fillId="33" borderId="147" applyNumberFormat="0" applyFont="0" applyAlignment="0" applyProtection="0"/>
    <xf numFmtId="0" fontId="22" fillId="33" borderId="147" applyNumberFormat="0" applyFont="0" applyAlignment="0" applyProtection="0"/>
    <xf numFmtId="0" fontId="73" fillId="33" borderId="147" applyNumberFormat="0" applyFont="0" applyAlignment="0" applyProtection="0"/>
    <xf numFmtId="0" fontId="73"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44" fillId="29" borderId="147" applyNumberFormat="0" applyAlignment="0" applyProtection="0"/>
    <xf numFmtId="0" fontId="76" fillId="0" borderId="146">
      <alignment horizontal="left" vertical="center"/>
    </xf>
    <xf numFmtId="0" fontId="93" fillId="25" borderId="147" applyNumberFormat="0" applyAlignment="0" applyProtection="0"/>
    <xf numFmtId="0" fontId="93" fillId="25" borderId="147" applyNumberFormat="0" applyAlignment="0" applyProtection="0"/>
    <xf numFmtId="0" fontId="93" fillId="25" borderId="147" applyNumberFormat="0" applyAlignment="0" applyProtection="0"/>
    <xf numFmtId="0" fontId="22" fillId="33" borderId="147" applyNumberFormat="0" applyFont="0" applyAlignment="0" applyProtection="0"/>
    <xf numFmtId="0" fontId="11" fillId="33" borderId="144" applyNumberFormat="0" applyFont="0" applyAlignment="0" applyProtection="0"/>
    <xf numFmtId="0" fontId="107" fillId="29" borderId="148" applyNumberFormat="0" applyAlignment="0" applyProtection="0"/>
    <xf numFmtId="2" fontId="114" fillId="63" borderId="149" applyProtection="0">
      <alignment horizontal="right"/>
    </xf>
    <xf numFmtId="0" fontId="107" fillId="0" borderId="150" applyNumberFormat="0" applyFill="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92" fillId="31"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0" fontId="43" fillId="34" borderId="144" applyNumberFormat="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22" fillId="33" borderId="147" applyNumberFormat="0" applyFont="0" applyAlignment="0" applyProtection="0"/>
    <xf numFmtId="0" fontId="58" fillId="0" borderId="148"/>
    <xf numFmtId="0" fontId="96" fillId="60" borderId="148"/>
    <xf numFmtId="0" fontId="26" fillId="33" borderId="147" applyNumberFormat="0" applyFont="0" applyAlignment="0" applyProtection="0"/>
    <xf numFmtId="0" fontId="26" fillId="33" borderId="147" applyNumberFormat="0" applyFont="0" applyAlignment="0" applyProtection="0"/>
    <xf numFmtId="0" fontId="26" fillId="33" borderId="147" applyNumberFormat="0" applyFont="0" applyAlignment="0" applyProtection="0"/>
    <xf numFmtId="0" fontId="11" fillId="33" borderId="147" applyNumberFormat="0" applyFont="0" applyAlignment="0" applyProtection="0"/>
    <xf numFmtId="0" fontId="58" fillId="0" borderId="148"/>
    <xf numFmtId="0" fontId="96" fillId="0" borderId="148"/>
    <xf numFmtId="0" fontId="92" fillId="31" borderId="144" applyNumberFormat="0" applyAlignment="0" applyProtection="0"/>
    <xf numFmtId="0" fontId="92" fillId="31" borderId="144" applyNumberFormat="0" applyAlignment="0" applyProtection="0"/>
    <xf numFmtId="0" fontId="43" fillId="29" borderId="144" applyNumberFormat="0" applyAlignment="0" applyProtection="0"/>
    <xf numFmtId="0" fontId="43" fillId="34" borderId="144" applyNumberFormat="0" applyAlignment="0" applyProtection="0"/>
    <xf numFmtId="0" fontId="43" fillId="34" borderId="144" applyNumberFormat="0" applyAlignment="0" applyProtection="0"/>
    <xf numFmtId="0" fontId="107" fillId="0" borderId="151" applyNumberFormat="0" applyFill="0" applyAlignment="0" applyProtection="0"/>
    <xf numFmtId="0" fontId="150" fillId="68" borderId="152" applyFill="0">
      <alignment horizontal="center" vertical="center" wrapText="1"/>
    </xf>
    <xf numFmtId="3" fontId="150" fillId="68" borderId="153" applyFill="0">
      <alignment wrapText="1"/>
    </xf>
    <xf numFmtId="0" fontId="25" fillId="33" borderId="147" applyNumberFormat="0" applyFont="0" applyAlignment="0" applyProtection="0"/>
    <xf numFmtId="0" fontId="25" fillId="33" borderId="147" applyNumberFormat="0" applyFont="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81"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0" fontId="105" fillId="0" borderId="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0" fontId="92" fillId="31" borderId="112"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75" fillId="0" borderId="146">
      <alignment horizontal="left" vertical="center"/>
    </xf>
    <xf numFmtId="0" fontId="110" fillId="1" borderId="146" applyNumberFormat="0" applyFont="0" applyAlignment="0">
      <alignment horizontal="center"/>
    </xf>
    <xf numFmtId="0" fontId="75" fillId="0" borderId="146">
      <alignment horizontal="left" vertical="center"/>
    </xf>
    <xf numFmtId="0" fontId="76" fillId="0" borderId="146">
      <alignment horizontal="left" vertical="center"/>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150" fillId="68" borderId="152" applyFill="0">
      <alignment horizontal="center" vertical="center" wrapText="1"/>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3" fillId="0" borderId="0"/>
    <xf numFmtId="9"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37" fontId="55" fillId="0" borderId="155" applyFont="0" applyFill="0" applyBorder="0"/>
    <xf numFmtId="37" fontId="56" fillId="0" borderId="155" applyFont="0" applyFill="0" applyBorder="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155" applyFont="0" applyFill="0" applyBorder="0"/>
    <xf numFmtId="37" fontId="56" fillId="0" borderId="155" applyFont="0" applyFill="0" applyBorder="0">
      <protection locked="0"/>
    </xf>
    <xf numFmtId="0" fontId="75" fillId="0" borderId="146">
      <alignment horizontal="left" vertical="center"/>
    </xf>
    <xf numFmtId="0" fontId="110" fillId="1" borderId="146" applyNumberFormat="0" applyFont="0" applyAlignment="0">
      <alignment horizontal="center"/>
    </xf>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0" fontId="75" fillId="0" borderId="146">
      <alignment horizontal="left" vertical="center"/>
    </xf>
    <xf numFmtId="43" fontId="10" fillId="0" borderId="0" applyFont="0" applyFill="0" applyBorder="0" applyAlignment="0" applyProtection="0"/>
    <xf numFmtId="0" fontId="76" fillId="0" borderId="146">
      <alignment horizontal="left" vertical="center"/>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2"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146"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241" fontId="140" fillId="0" borderId="140">
      <alignment horizontal="right" vertical="center"/>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 fontId="140" fillId="0" borderId="140">
      <alignment horizontal="right" vertical="center" shrinkToFit="1"/>
      <protection locked="0"/>
    </xf>
    <xf numFmtId="43" fontId="11" fillId="0" borderId="0" applyFont="0" applyFill="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43" fontId="146" fillId="0" borderId="0" applyFont="0" applyFill="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46"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40" fillId="0" borderId="0" applyFont="0" applyFill="0" applyBorder="0" applyAlignment="0" applyProtection="0"/>
    <xf numFmtId="43" fontId="26" fillId="0" borderId="0" applyFont="0" applyFill="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1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236" fontId="3" fillId="0" borderId="0" applyFont="0" applyFill="0" applyBorder="0" applyAlignment="0" applyProtection="0"/>
    <xf numFmtId="0" fontId="3" fillId="0" borderId="0"/>
    <xf numFmtId="43" fontId="11" fillId="0" borderId="0" applyFont="0" applyFill="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37" borderId="0" applyNumberFormat="0" applyBorder="0" applyAlignment="0" applyProtection="0"/>
    <xf numFmtId="0" fontId="3" fillId="26" borderId="0" applyNumberFormat="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4" borderId="0"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26" borderId="0" applyNumberFormat="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2"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236"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224" fontId="3" fillId="0" borderId="0" applyFont="0" applyFill="0" applyBorder="0" applyAlignment="0" applyProtection="0"/>
    <xf numFmtId="43" fontId="10" fillId="0" borderId="0" applyFont="0" applyFill="0" applyBorder="0" applyAlignment="0" applyProtection="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0" fontId="54" fillId="0" borderId="154" applyFill="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2" fillId="0" borderId="0" applyFont="0" applyFill="0" applyBorder="0" applyAlignment="0" applyProtection="0"/>
    <xf numFmtId="0" fontId="17" fillId="0" borderId="154">
      <protection locked="0"/>
    </xf>
    <xf numFmtId="0" fontId="3" fillId="0" borderId="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0" fontId="21" fillId="0" borderId="140" applyNumberFormat="0" applyFill="0" applyBorder="0" applyProtection="0">
      <alignment horizontal="right" vertical="center"/>
    </xf>
    <xf numFmtId="0" fontId="21" fillId="0" borderId="140" applyNumberFormat="0" applyFill="0" applyBorder="0" applyProtection="0">
      <alignment horizontal="right" vertical="center"/>
    </xf>
    <xf numFmtId="3" fontId="140" fillId="0" borderId="140">
      <alignment horizontal="right" vertical="center" shrinkToFit="1"/>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3" fontId="153" fillId="0" borderId="140">
      <alignment vertical="center" shrinkToFit="1"/>
      <protection locked="0"/>
    </xf>
    <xf numFmtId="3" fontId="153" fillId="0" borderId="140" applyFill="0" applyBorder="0" applyProtection="0">
      <alignment horizontal="right" vertical="center" indent="1" shrinkToFit="1"/>
      <protection locked="0"/>
    </xf>
    <xf numFmtId="4" fontId="140" fillId="0" borderId="140">
      <alignment horizontal="right" vertical="center" shrinkToFit="1"/>
      <protection locked="0"/>
    </xf>
    <xf numFmtId="3" fontId="157" fillId="0" borderId="140" applyFont="0" applyBorder="0">
      <alignment horizontal="right"/>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37" fontId="57" fillId="51" borderId="142" applyFill="0" applyBorder="0" applyProtection="0"/>
    <xf numFmtId="10" fontId="73" fillId="59" borderId="142" applyNumberFormat="0" applyBorder="0" applyAlignment="0" applyProtection="0"/>
    <xf numFmtId="10" fontId="73" fillId="59" borderId="142" applyNumberFormat="0" applyBorder="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26"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17" fillId="0" borderId="154">
      <protection locked="0"/>
    </xf>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43" fontId="10" fillId="0" borderId="0" applyFont="0" applyFill="0" applyBorder="0" applyAlignment="0" applyProtection="0"/>
    <xf numFmtId="0" fontId="3" fillId="0" borderId="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9" fontId="3" fillId="0" borderId="0" applyFon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54" applyFill="0" applyProtection="0"/>
    <xf numFmtId="0" fontId="54" fillId="0" borderId="154" applyFill="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10" fontId="73" fillId="59" borderId="142" applyNumberFormat="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37" fontId="57" fillId="51" borderId="142" applyFill="0" applyBorder="0" applyProtection="0"/>
    <xf numFmtId="10" fontId="73" fillId="59" borderId="142" applyNumberFormat="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0" fontId="3" fillId="0" borderId="0"/>
    <xf numFmtId="0" fontId="3" fillId="0" borderId="0"/>
    <xf numFmtId="0" fontId="3" fillId="0" borderId="0"/>
    <xf numFmtId="164" fontId="22" fillId="0" borderId="0" applyFont="0" applyFill="0" applyBorder="0" applyAlignment="0" applyProtection="0"/>
    <xf numFmtId="43" fontId="3" fillId="0" borderId="0" applyFont="0" applyFill="0" applyBorder="0" applyAlignment="0" applyProtection="0"/>
    <xf numFmtId="164" fontId="2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28"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7" borderId="0" applyNumberFormat="0" applyBorder="0" applyAlignment="0" applyProtection="0"/>
    <xf numFmtId="0" fontId="3" fillId="37" borderId="0" applyNumberFormat="0" applyBorder="0" applyAlignment="0" applyProtection="0"/>
    <xf numFmtId="0" fontId="193" fillId="0" borderId="0" applyNumberFormat="0" applyFill="0" applyBorder="0" applyAlignment="0" applyProtection="0"/>
    <xf numFmtId="0" fontId="3" fillId="27" borderId="0" applyNumberFormat="0" applyBorder="0" applyAlignment="0" applyProtection="0"/>
    <xf numFmtId="0" fontId="3" fillId="4" borderId="0" applyNumberFormat="0" applyBorder="0" applyAlignment="0" applyProtection="0"/>
    <xf numFmtId="0" fontId="3" fillId="0" borderId="0"/>
    <xf numFmtId="0" fontId="3" fillId="17" borderId="0" applyNumberFormat="0" applyBorder="0" applyAlignment="0" applyProtection="0"/>
    <xf numFmtId="0" fontId="3" fillId="24" borderId="0" applyNumberFormat="0" applyBorder="0" applyAlignment="0" applyProtection="0"/>
    <xf numFmtId="0" fontId="3" fillId="37"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43" fontId="10" fillId="0" borderId="0" applyFont="0" applyFill="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193" fillId="0" borderId="0" applyNumberForma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27"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2"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22" borderId="0" applyNumberFormat="0" applyBorder="0" applyAlignment="0" applyProtection="0"/>
    <xf numFmtId="0" fontId="3" fillId="8" borderId="0" applyNumberFormat="0" applyBorder="0" applyAlignment="0" applyProtection="0"/>
    <xf numFmtId="0" fontId="3" fillId="22" borderId="0" applyNumberFormat="0" applyBorder="0" applyAlignment="0" applyProtection="0"/>
    <xf numFmtId="0" fontId="3" fillId="28"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37" borderId="0" applyNumberFormat="0" applyBorder="0" applyAlignment="0" applyProtection="0"/>
    <xf numFmtId="0" fontId="3" fillId="15" borderId="0" applyNumberFormat="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193" fillId="0" borderId="0" applyNumberForma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193" fillId="0" borderId="0" applyNumberFormat="0" applyFill="0" applyBorder="0" applyAlignment="0" applyProtection="0"/>
    <xf numFmtId="0" fontId="3" fillId="17" borderId="0" applyNumberFormat="0" applyBorder="0" applyAlignment="0" applyProtection="0"/>
    <xf numFmtId="43" fontId="10" fillId="0" borderId="0" applyFont="0" applyFill="0" applyBorder="0" applyAlignment="0" applyProtection="0"/>
    <xf numFmtId="0" fontId="3" fillId="24"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4" borderId="0" applyNumberFormat="0" applyBorder="0" applyAlignment="0" applyProtection="0"/>
    <xf numFmtId="0" fontId="3" fillId="37"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0" borderId="0"/>
    <xf numFmtId="0" fontId="3" fillId="37" borderId="0" applyNumberFormat="0" applyBorder="0" applyAlignment="0" applyProtection="0"/>
    <xf numFmtId="0" fontId="3" fillId="0" borderId="0"/>
    <xf numFmtId="0" fontId="193" fillId="0" borderId="0" applyNumberFormat="0" applyFill="0" applyBorder="0" applyAlignment="0" applyProtection="0"/>
    <xf numFmtId="0" fontId="3" fillId="24"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34" borderId="0" applyNumberFormat="0" applyBorder="0" applyAlignment="0" applyProtection="0"/>
    <xf numFmtId="43" fontId="10" fillId="0" borderId="0" applyFont="0" applyFill="0" applyBorder="0" applyAlignment="0" applyProtection="0"/>
    <xf numFmtId="0" fontId="3" fillId="26"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3" borderId="0" applyNumberFormat="0" applyBorder="0" applyAlignment="0" applyProtection="0"/>
    <xf numFmtId="0" fontId="3" fillId="27" borderId="0" applyNumberFormat="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10" fillId="0" borderId="0" applyFont="0" applyFill="0" applyBorder="0" applyAlignment="0" applyProtection="0"/>
    <xf numFmtId="0" fontId="3" fillId="0" borderId="0"/>
    <xf numFmtId="0" fontId="3" fillId="0" borderId="0"/>
    <xf numFmtId="0" fontId="3" fillId="3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27" borderId="0" applyNumberFormat="0" applyBorder="0" applyAlignment="0" applyProtection="0"/>
    <xf numFmtId="0" fontId="3" fillId="8"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0" borderId="0"/>
    <xf numFmtId="0" fontId="3" fillId="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 borderId="0" applyNumberFormat="0" applyBorder="0" applyAlignment="0" applyProtection="0"/>
    <xf numFmtId="0" fontId="1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19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6"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0" borderId="0"/>
    <xf numFmtId="0" fontId="3" fillId="17"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7" borderId="0" applyNumberFormat="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10" borderId="0" applyNumberFormat="0" applyBorder="0" applyAlignment="0" applyProtection="0"/>
    <xf numFmtId="0" fontId="3" fillId="0" borderId="0"/>
    <xf numFmtId="0" fontId="3" fillId="0" borderId="0"/>
    <xf numFmtId="0" fontId="3" fillId="35" borderId="0" applyNumberFormat="0" applyBorder="0" applyAlignment="0" applyProtection="0"/>
    <xf numFmtId="0" fontId="3" fillId="27" borderId="0" applyNumberFormat="0" applyBorder="0" applyAlignment="0" applyProtection="0"/>
    <xf numFmtId="0" fontId="3" fillId="22" borderId="0" applyNumberFormat="0" applyBorder="0" applyAlignment="0" applyProtection="0"/>
    <xf numFmtId="0" fontId="3" fillId="0" borderId="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3" fillId="0" borderId="0" applyNumberFormat="0" applyFill="0" applyBorder="0" applyAlignment="0" applyProtection="0"/>
    <xf numFmtId="0" fontId="3" fillId="0" borderId="0"/>
    <xf numFmtId="0" fontId="3" fillId="0" borderId="0"/>
    <xf numFmtId="0" fontId="3" fillId="37" borderId="0" applyNumberFormat="0" applyBorder="0" applyAlignment="0" applyProtection="0"/>
    <xf numFmtId="0" fontId="3" fillId="14" borderId="0" applyNumberFormat="0" applyBorder="0" applyAlignment="0" applyProtection="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7" borderId="0" applyNumberFormat="0" applyBorder="0" applyAlignment="0" applyProtection="0"/>
    <xf numFmtId="0" fontId="3" fillId="0" borderId="0"/>
    <xf numFmtId="0" fontId="3" fillId="0" borderId="0"/>
    <xf numFmtId="0" fontId="3" fillId="0" borderId="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11" borderId="0" applyNumberFormat="0" applyBorder="0" applyAlignment="0" applyProtection="0"/>
    <xf numFmtId="0" fontId="3" fillId="37" borderId="0" applyNumberFormat="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26"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7" borderId="0" applyNumberFormat="0" applyBorder="0" applyAlignment="0" applyProtection="0"/>
    <xf numFmtId="0" fontId="3" fillId="15" borderId="0" applyNumberFormat="0" applyBorder="0" applyAlignment="0" applyProtection="0"/>
    <xf numFmtId="9" fontId="3" fillId="0" borderId="0" applyFont="0" applyFill="0" applyBorder="0" applyAlignment="0" applyProtection="0"/>
    <xf numFmtId="0" fontId="3" fillId="5" borderId="0" applyNumberFormat="0" applyBorder="0" applyAlignment="0" applyProtection="0"/>
    <xf numFmtId="0" fontId="3" fillId="28" borderId="0" applyNumberFormat="0" applyBorder="0" applyAlignment="0" applyProtection="0"/>
    <xf numFmtId="9" fontId="3" fillId="0" borderId="0" applyFont="0" applyFill="0" applyBorder="0" applyAlignment="0" applyProtection="0"/>
    <xf numFmtId="0" fontId="3" fillId="10"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14"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37"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8" borderId="0" applyNumberFormat="0" applyBorder="0" applyAlignment="0" applyProtection="0"/>
    <xf numFmtId="9" fontId="3" fillId="0" borderId="0" applyFont="0" applyFill="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0" fontId="3" fillId="28" borderId="0" applyNumberFormat="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0" fontId="193" fillId="0" borderId="0" applyNumberForma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1"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7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27" borderId="0" applyNumberFormat="0" applyBorder="0" applyAlignment="0" applyProtection="0"/>
    <xf numFmtId="0" fontId="3" fillId="24" borderId="0" applyNumberFormat="0" applyBorder="0" applyAlignment="0" applyProtection="0"/>
    <xf numFmtId="0" fontId="193" fillId="0" borderId="0" applyNumberFormat="0" applyFill="0" applyBorder="0" applyAlignment="0" applyProtection="0"/>
    <xf numFmtId="0" fontId="3" fillId="3" borderId="0" applyNumberFormat="0" applyBorder="0" applyAlignment="0" applyProtection="0"/>
    <xf numFmtId="0" fontId="3" fillId="35" borderId="0" applyNumberFormat="0" applyBorder="0" applyAlignment="0" applyProtection="0"/>
    <xf numFmtId="0" fontId="3" fillId="22" borderId="0" applyNumberFormat="0" applyBorder="0" applyAlignment="0" applyProtection="0"/>
    <xf numFmtId="43" fontId="10" fillId="0" borderId="0" applyFont="0" applyFill="0" applyBorder="0" applyAlignment="0" applyProtection="0"/>
    <xf numFmtId="0" fontId="3" fillId="6"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14"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43" fontId="3" fillId="0" borderId="0" applyFont="0" applyFill="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193" fillId="0" borderId="0" applyNumberFormat="0" applyFill="0" applyBorder="0" applyAlignment="0" applyProtection="0"/>
    <xf numFmtId="0" fontId="3" fillId="17" borderId="0" applyNumberFormat="0" applyBorder="0" applyAlignment="0" applyProtection="0"/>
    <xf numFmtId="0" fontId="3" fillId="0" borderId="0"/>
    <xf numFmtId="0" fontId="3" fillId="0" borderId="0"/>
    <xf numFmtId="0" fontId="3" fillId="34" borderId="0" applyNumberFormat="0" applyBorder="0" applyAlignment="0" applyProtection="0"/>
    <xf numFmtId="0" fontId="3" fillId="0" borderId="0"/>
    <xf numFmtId="0" fontId="3" fillId="0" borderId="0"/>
    <xf numFmtId="0" fontId="3" fillId="0" borderId="0"/>
    <xf numFmtId="0" fontId="3" fillId="0" borderId="0"/>
    <xf numFmtId="0" fontId="193" fillId="0" borderId="0" applyNumberFormat="0" applyFill="0" applyBorder="0" applyAlignment="0" applyProtection="0"/>
    <xf numFmtId="0" fontId="3" fillId="0" borderId="0"/>
    <xf numFmtId="0" fontId="3" fillId="0" borderId="0"/>
    <xf numFmtId="0" fontId="3" fillId="17"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1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198" fontId="48" fillId="0" borderId="142">
      <alignment horizontal="center" vertical="center"/>
    </xf>
    <xf numFmtId="0" fontId="48" fillId="0" borderId="142">
      <alignment horizontal="center" vertical="center"/>
    </xf>
    <xf numFmtId="0" fontId="3" fillId="35" borderId="0" applyNumberFormat="0" applyBorder="0" applyAlignment="0" applyProtection="0"/>
    <xf numFmtId="0" fontId="3" fillId="26" borderId="0" applyNumberFormat="0" applyBorder="0" applyAlignment="0" applyProtection="0"/>
    <xf numFmtId="9" fontId="128" fillId="0" borderId="142" applyBorder="0">
      <alignment horizontal="right" indent="1"/>
    </xf>
    <xf numFmtId="0" fontId="48" fillId="0" borderId="142">
      <alignment horizontal="center" vertical="center"/>
    </xf>
    <xf numFmtId="0" fontId="3" fillId="6" borderId="0" applyNumberFormat="0" applyBorder="0" applyAlignment="0" applyProtection="0"/>
    <xf numFmtId="0" fontId="3" fillId="26" borderId="0" applyNumberFormat="0" applyBorder="0" applyAlignment="0" applyProtection="0"/>
    <xf numFmtId="0" fontId="193" fillId="0" borderId="0" applyNumberFormat="0" applyFill="0" applyBorder="0" applyAlignment="0" applyProtection="0"/>
    <xf numFmtId="0" fontId="3" fillId="10" borderId="0" applyNumberFormat="0" applyBorder="0" applyAlignment="0" applyProtection="0"/>
    <xf numFmtId="0" fontId="3" fillId="35" borderId="0" applyNumberFormat="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150" fillId="68" borderId="152" applyFill="0">
      <alignment horizontal="center" vertical="center" wrapText="1"/>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3" fillId="0" borderId="0"/>
    <xf numFmtId="9" fontId="3" fillId="0" borderId="0" applyFont="0" applyFill="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37" fontId="55" fillId="0" borderId="155" applyFont="0" applyFill="0" applyBorder="0"/>
    <xf numFmtId="37" fontId="56" fillId="0" borderId="155" applyFont="0" applyFill="0" applyBorder="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43" fontId="26" fillId="0" borderId="0" applyFont="0" applyFill="0" applyBorder="0" applyAlignment="0" applyProtection="0"/>
    <xf numFmtId="43" fontId="149"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alignment vertical="center"/>
    </xf>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37" fontId="55" fillId="0" borderId="155" applyFont="0" applyFill="0" applyBorder="0"/>
    <xf numFmtId="37" fontId="56" fillId="0" borderId="155" applyFont="0" applyFill="0" applyBorder="0">
      <protection locked="0"/>
    </xf>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0" fontId="3" fillId="14" borderId="0" applyNumberFormat="0" applyBorder="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05"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2"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146" fillId="0" borderId="0" applyFont="0" applyFill="0" applyBorder="0" applyAlignment="0" applyProtection="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14" borderId="0" applyNumberFormat="0" applyBorder="0" applyAlignment="0" applyProtection="0"/>
    <xf numFmtId="0" fontId="3" fillId="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0" borderId="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154" applyFill="0" applyProtection="0"/>
    <xf numFmtId="0" fontId="3" fillId="4" borderId="0" applyNumberFormat="0" applyBorder="0" applyAlignment="0" applyProtection="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35" borderId="0" applyNumberFormat="0" applyBorder="0" applyAlignment="0" applyProtection="0"/>
    <xf numFmtId="0" fontId="3" fillId="28" borderId="0" applyNumberFormat="0" applyBorder="0" applyAlignment="0" applyProtection="0"/>
    <xf numFmtId="0" fontId="17" fillId="0" borderId="154">
      <protection locked="0"/>
    </xf>
    <xf numFmtId="43" fontId="11" fillId="0" borderId="0" applyFont="0" applyFill="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17" fillId="0" borderId="154">
      <protection locked="0"/>
    </xf>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4" borderId="0" applyNumberFormat="0" applyBorder="0" applyAlignment="0" applyProtection="0"/>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4" borderId="0" applyNumberFormat="0" applyBorder="0" applyAlignment="0" applyProtection="0"/>
    <xf numFmtId="0" fontId="3" fillId="0" borderId="0"/>
    <xf numFmtId="9" fontId="3" fillId="0" borderId="0" applyFont="0" applyFill="0" applyBorder="0" applyAlignment="0" applyProtection="0"/>
    <xf numFmtId="0" fontId="17" fillId="0" borderId="154">
      <protection locked="0"/>
    </xf>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17" fillId="0" borderId="154">
      <protection locked="0"/>
    </xf>
    <xf numFmtId="0" fontId="3" fillId="0" borderId="0"/>
    <xf numFmtId="0" fontId="17" fillId="0" borderId="154">
      <protection locked="0"/>
    </xf>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43" fontId="146" fillId="0" borderId="0" applyFont="0" applyFill="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54" fillId="0" borderId="154" applyFill="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0" applyNumberFormat="0" applyBorder="0" applyAlignment="0" applyProtection="0"/>
    <xf numFmtId="0" fontId="3" fillId="0" borderId="0"/>
    <xf numFmtId="0" fontId="3" fillId="0" borderId="0"/>
    <xf numFmtId="43" fontId="146"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6"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14"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40" fillId="0" borderId="0" applyFont="0" applyFill="0" applyBorder="0" applyAlignment="0" applyProtection="0"/>
    <xf numFmtId="43" fontId="26" fillId="0" borderId="0" applyFont="0" applyFill="0" applyBorder="0" applyAlignment="0" applyProtection="0"/>
    <xf numFmtId="0" fontId="3" fillId="8" borderId="0" applyNumberFormat="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193" fillId="0" borderId="0" applyNumberFormat="0" applyFill="0" applyBorder="0" applyAlignment="0" applyProtection="0"/>
    <xf numFmtId="0" fontId="3" fillId="26"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0" borderId="0"/>
    <xf numFmtId="0" fontId="3" fillId="0" borderId="0"/>
    <xf numFmtId="0" fontId="3" fillId="26" borderId="0" applyNumberFormat="0" applyBorder="0" applyAlignment="0" applyProtection="0"/>
    <xf numFmtId="0" fontId="17" fillId="0" borderId="154">
      <protection locked="0"/>
    </xf>
    <xf numFmtId="0" fontId="17" fillId="0" borderId="154">
      <protection locked="0"/>
    </xf>
    <xf numFmtId="43" fontId="3" fillId="0" borderId="0" applyFont="0" applyFill="0" applyBorder="0" applyAlignment="0" applyProtection="0"/>
    <xf numFmtId="43" fontId="10" fillId="0" borderId="0" applyFont="0" applyFill="0" applyBorder="0" applyAlignment="0" applyProtection="0"/>
    <xf numFmtId="0" fontId="3" fillId="28" borderId="0" applyNumberFormat="0" applyBorder="0" applyAlignment="0" applyProtection="0"/>
    <xf numFmtId="43"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2" fillId="0" borderId="0" applyFont="0" applyFill="0" applyBorder="0" applyAlignment="0" applyProtection="0"/>
    <xf numFmtId="0" fontId="3" fillId="11" borderId="0" applyNumberFormat="0" applyBorder="0" applyAlignment="0" applyProtection="0"/>
    <xf numFmtId="0" fontId="3" fillId="5"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7" fillId="0" borderId="154">
      <protection locked="0"/>
    </xf>
    <xf numFmtId="43" fontId="1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2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4" borderId="0" applyNumberFormat="0" applyBorder="0" applyAlignment="0" applyProtection="0"/>
    <xf numFmtId="224" fontId="3" fillId="0" borderId="0" applyFont="0" applyFill="0" applyBorder="0" applyAlignment="0" applyProtection="0"/>
    <xf numFmtId="236" fontId="3" fillId="0" borderId="0" applyFont="0" applyFill="0" applyBorder="0" applyAlignment="0" applyProtection="0"/>
    <xf numFmtId="0" fontId="3" fillId="0" borderId="0"/>
    <xf numFmtId="0" fontId="3" fillId="37" borderId="0" applyNumberFormat="0" applyBorder="0" applyAlignment="0" applyProtection="0"/>
    <xf numFmtId="43" fontId="11" fillId="0" borderId="0" applyFont="0" applyFill="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0" borderId="0"/>
    <xf numFmtId="9" fontId="3" fillId="0" borderId="0" applyFont="0" applyFill="0" applyBorder="0" applyAlignment="0" applyProtection="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5"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37" borderId="0" applyNumberFormat="0" applyBorder="0" applyAlignment="0" applyProtection="0"/>
    <xf numFmtId="0" fontId="3" fillId="26" borderId="0" applyNumberFormat="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4" borderId="0"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6" borderId="0" applyNumberFormat="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6" fillId="0" borderId="0" applyFont="0" applyFill="0" applyBorder="0" applyAlignment="0" applyProtection="0"/>
    <xf numFmtId="43" fontId="10" fillId="0" borderId="0" applyFont="0" applyFill="0" applyBorder="0" applyAlignment="0" applyProtection="0"/>
    <xf numFmtId="0" fontId="3" fillId="37" borderId="0" applyNumberFormat="0" applyBorder="0" applyAlignment="0" applyProtection="0"/>
    <xf numFmtId="0" fontId="3" fillId="5" borderId="0" applyNumberFormat="0" applyBorder="0" applyAlignment="0" applyProtection="0"/>
    <xf numFmtId="43" fontId="10" fillId="0" borderId="0" applyFon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8"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26" borderId="0" applyNumberFormat="0" applyBorder="0" applyAlignment="0" applyProtection="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2"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8" borderId="0" applyNumberFormat="0" applyBorder="0" applyAlignment="0" applyProtection="0"/>
    <xf numFmtId="0" fontId="3" fillId="24" borderId="0" applyNumberFormat="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43" fontId="10" fillId="0" borderId="0" applyFont="0" applyFill="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17" fillId="0" borderId="154">
      <protection locked="0"/>
    </xf>
    <xf numFmtId="0" fontId="17" fillId="0" borderId="154">
      <protection locked="0"/>
    </xf>
    <xf numFmtId="0" fontId="193" fillId="0" borderId="0" applyNumberForma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37"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4" borderId="0" applyNumberFormat="0" applyBorder="0" applyAlignment="0" applyProtection="0"/>
    <xf numFmtId="0" fontId="3" fillId="0" borderId="0"/>
    <xf numFmtId="0" fontId="3" fillId="0" borderId="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27" borderId="0" applyNumberFormat="0" applyBorder="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0" fontId="3" fillId="10" borderId="0" applyNumberFormat="0" applyBorder="0" applyAlignment="0" applyProtection="0"/>
    <xf numFmtId="9" fontId="3" fillId="0" borderId="0" applyFont="0" applyFill="0" applyBorder="0" applyAlignment="0" applyProtection="0"/>
    <xf numFmtId="0" fontId="3" fillId="37" borderId="0" applyNumberFormat="0" applyBorder="0" applyAlignment="0" applyProtection="0"/>
    <xf numFmtId="0" fontId="3" fillId="26"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49" fillId="0" borderId="0" applyFont="0" applyFill="0" applyBorder="0" applyAlignment="0" applyProtection="0"/>
    <xf numFmtId="43" fontId="240"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24" borderId="0" applyNumberFormat="0" applyBorder="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6" fillId="0" borderId="0" applyFont="0" applyFill="0" applyBorder="0" applyAlignment="0" applyProtection="0"/>
    <xf numFmtId="43" fontId="10"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236"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6"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6"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 borderId="5" applyNumberFormat="0" applyFont="0" applyAlignment="0" applyProtection="0"/>
    <xf numFmtId="0" fontId="3" fillId="0" borderId="0"/>
    <xf numFmtId="0" fontId="3" fillId="3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0" fontId="3" fillId="0" borderId="0"/>
    <xf numFmtId="0" fontId="3" fillId="0" borderId="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1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224" fontId="3" fillId="0" borderId="0" applyFont="0" applyFill="0" applyBorder="0" applyAlignment="0" applyProtection="0"/>
    <xf numFmtId="0" fontId="3" fillId="2" borderId="5" applyNumberFormat="0" applyFon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0" borderId="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22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0" fontId="3" fillId="16" borderId="0" applyNumberFormat="0" applyBorder="0" applyAlignment="0" applyProtection="0"/>
    <xf numFmtId="0" fontId="3" fillId="15" borderId="0" applyNumberFormat="0" applyBorder="0" applyAlignment="0" applyProtection="0"/>
    <xf numFmtId="224"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0" borderId="0"/>
    <xf numFmtId="0" fontId="3" fillId="4" borderId="0" applyNumberFormat="0" applyBorder="0" applyAlignment="0" applyProtection="0"/>
    <xf numFmtId="0" fontId="3" fillId="24" borderId="0" applyNumberFormat="0" applyBorder="0" applyAlignment="0" applyProtection="0"/>
    <xf numFmtId="0" fontId="17" fillId="0" borderId="154">
      <protection locked="0"/>
    </xf>
    <xf numFmtId="0" fontId="17" fillId="0" borderId="154">
      <protection locked="0"/>
    </xf>
    <xf numFmtId="236" fontId="3" fillId="0" borderId="0" applyFont="0" applyFill="0" applyBorder="0" applyAlignment="0" applyProtection="0"/>
    <xf numFmtId="0" fontId="193" fillId="0" borderId="0" applyNumberForma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154">
      <protection locked="0"/>
    </xf>
    <xf numFmtId="0" fontId="3" fillId="7" borderId="0" applyNumberFormat="0" applyBorder="0" applyAlignment="0" applyProtection="0"/>
    <xf numFmtId="236" fontId="3" fillId="0" borderId="0" applyFont="0" applyFill="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2" borderId="5" applyNumberFormat="0" applyFont="0" applyAlignment="0" applyProtection="0"/>
    <xf numFmtId="236"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224" fontId="3" fillId="0" borderId="0" applyFont="0" applyFill="0" applyBorder="0" applyAlignment="0" applyProtection="0"/>
    <xf numFmtId="43" fontId="10" fillId="0" borderId="0" applyFont="0" applyFill="0" applyBorder="0" applyAlignment="0" applyProtection="0"/>
    <xf numFmtId="0" fontId="3" fillId="7" borderId="0" applyNumberFormat="0" applyBorder="0" applyAlignment="0" applyProtection="0"/>
    <xf numFmtId="0" fontId="3" fillId="6" borderId="0" applyNumberFormat="0" applyBorder="0" applyAlignment="0" applyProtection="0"/>
    <xf numFmtId="0" fontId="18" fillId="0" borderId="154">
      <protection locked="0"/>
    </xf>
    <xf numFmtId="0" fontId="18" fillId="0" borderId="154">
      <protection locked="0"/>
    </xf>
    <xf numFmtId="0" fontId="3" fillId="7" borderId="0" applyNumberFormat="0" applyBorder="0" applyAlignment="0" applyProtection="0"/>
    <xf numFmtId="0" fontId="3" fillId="10"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0" fontId="54" fillId="0" borderId="154" applyFill="0" applyProtection="0"/>
    <xf numFmtId="43" fontId="10" fillId="0" borderId="0" applyFont="0" applyFill="0" applyBorder="0" applyAlignment="0" applyProtection="0"/>
    <xf numFmtId="0" fontId="3" fillId="0" borderId="0"/>
    <xf numFmtId="0" fontId="3" fillId="1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3" fillId="0" borderId="0"/>
    <xf numFmtId="0" fontId="3" fillId="0" borderId="0"/>
    <xf numFmtId="0" fontId="3" fillId="0" borderId="0"/>
    <xf numFmtId="0" fontId="3" fillId="0" borderId="0"/>
    <xf numFmtId="0" fontId="3" fillId="35" borderId="0" applyNumberFormat="0" applyBorder="0" applyAlignment="0" applyProtection="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4"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144"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22" fillId="0" borderId="0" applyFont="0" applyFill="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7" fillId="0" borderId="154">
      <protection locked="0"/>
    </xf>
    <xf numFmtId="43" fontId="10" fillId="0" borderId="0" applyFont="0" applyFill="0" applyBorder="0" applyAlignment="0" applyProtection="0"/>
    <xf numFmtId="0" fontId="3" fillId="37" borderId="0" applyNumberFormat="0" applyBorder="0" applyAlignment="0" applyProtection="0"/>
    <xf numFmtId="0" fontId="3" fillId="0" borderId="0"/>
    <xf numFmtId="0" fontId="3" fillId="3" borderId="0" applyNumberFormat="0" applyBorder="0" applyAlignment="0" applyProtection="0"/>
    <xf numFmtId="0" fontId="3" fillId="6" borderId="0" applyNumberFormat="0" applyBorder="0" applyAlignment="0" applyProtection="0"/>
    <xf numFmtId="0" fontId="3" fillId="0" borderId="0"/>
    <xf numFmtId="0" fontId="3" fillId="4" borderId="0" applyNumberFormat="0" applyBorder="0" applyAlignment="0" applyProtection="0"/>
    <xf numFmtId="43" fontId="144"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0" fontId="3" fillId="8" borderId="0" applyNumberFormat="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0" fontId="18" fillId="0" borderId="154">
      <protection locked="0"/>
    </xf>
    <xf numFmtId="37" fontId="57" fillId="51" borderId="142" applyFill="0" applyBorder="0" applyProtection="0"/>
    <xf numFmtId="10" fontId="73" fillId="59" borderId="142" applyNumberFormat="0" applyBorder="0" applyAlignment="0" applyProtection="0"/>
    <xf numFmtId="10" fontId="73" fillId="59" borderId="142" applyNumberFormat="0" applyBorder="0" applyAlignment="0" applyProtection="0"/>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0" fontId="3" fillId="0" borderId="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26"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17" fillId="0" borderId="154">
      <protection locked="0"/>
    </xf>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44" fillId="0" borderId="0" applyFont="0" applyFill="0" applyBorder="0" applyAlignment="0" applyProtection="0"/>
    <xf numFmtId="43"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224" fontId="3"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1" fillId="0" borderId="0" applyFont="0" applyFill="0" applyBorder="0" applyAlignment="0" applyProtection="0"/>
    <xf numFmtId="0" fontId="3" fillId="0" borderId="0"/>
    <xf numFmtId="43" fontId="11" fillId="0" borderId="0" applyFont="0" applyFill="0" applyBorder="0" applyAlignment="0" applyProtection="0"/>
    <xf numFmtId="0" fontId="3" fillId="34" borderId="0" applyNumberFormat="0" applyBorder="0" applyAlignment="0" applyProtection="0"/>
    <xf numFmtId="0" fontId="3" fillId="0" borderId="0"/>
    <xf numFmtId="0" fontId="3" fillId="15" borderId="0" applyNumberFormat="0" applyBorder="0" applyAlignment="0" applyProtection="0"/>
    <xf numFmtId="0" fontId="3" fillId="0" borderId="0"/>
    <xf numFmtId="0" fontId="3" fillId="0" borderId="0"/>
    <xf numFmtId="0" fontId="3"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0" borderId="0"/>
    <xf numFmtId="43" fontId="10"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10" fillId="0" borderId="0" applyFont="0" applyFill="0" applyBorder="0" applyAlignment="0" applyProtection="0"/>
    <xf numFmtId="0" fontId="3" fillId="0" borderId="0"/>
    <xf numFmtId="0" fontId="3" fillId="0" borderId="0"/>
    <xf numFmtId="0" fontId="3" fillId="0" borderId="0"/>
    <xf numFmtId="0" fontId="3" fillId="0" borderId="0"/>
    <xf numFmtId="43" fontId="10" fillId="0" borderId="0" applyFont="0" applyFill="0" applyBorder="0" applyAlignment="0" applyProtection="0"/>
    <xf numFmtId="0" fontId="3" fillId="0" borderId="0"/>
    <xf numFmtId="43" fontId="1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3" fillId="0" borderId="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9" fontId="3" fillId="0" borderId="0" applyFon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54" fillId="0" borderId="154" applyFill="0" applyProtection="0"/>
    <xf numFmtId="0" fontId="54" fillId="0" borderId="154" applyFill="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3" fillId="4" borderId="0" applyNumberFormat="0" applyBorder="0" applyAlignment="0" applyProtection="0"/>
    <xf numFmtId="0" fontId="3" fillId="22" borderId="0" applyNumberFormat="0" applyBorder="0" applyAlignment="0" applyProtection="0"/>
    <xf numFmtId="0" fontId="3" fillId="8" borderId="0" applyNumberFormat="0" applyBorder="0" applyAlignment="0" applyProtection="0"/>
    <xf numFmtId="0" fontId="3" fillId="2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5" borderId="0" applyNumberFormat="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0" fontId="3" fillId="0" borderId="0"/>
    <xf numFmtId="0" fontId="3" fillId="0" borderId="0"/>
    <xf numFmtId="0" fontId="3" fillId="0" borderId="0"/>
    <xf numFmtId="164" fontId="22" fillId="0" borderId="0" applyFont="0" applyFill="0" applyBorder="0" applyAlignment="0" applyProtection="0"/>
    <xf numFmtId="43" fontId="3" fillId="0" borderId="0" applyFont="0" applyFill="0" applyBorder="0" applyAlignment="0" applyProtection="0"/>
    <xf numFmtId="164" fontId="2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35" borderId="0" applyNumberFormat="0" applyBorder="0" applyAlignment="0" applyProtection="0"/>
    <xf numFmtId="0" fontId="193" fillId="0" borderId="0" applyNumberFormat="0" applyFill="0" applyBorder="0" applyAlignment="0" applyProtection="0"/>
    <xf numFmtId="0" fontId="3" fillId="0" borderId="0"/>
    <xf numFmtId="0" fontId="3" fillId="3" borderId="0" applyNumberFormat="0" applyBorder="0" applyAlignment="0" applyProtection="0"/>
    <xf numFmtId="0" fontId="3" fillId="26"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43" fontId="10" fillId="0" borderId="0" applyFont="0" applyFill="0" applyBorder="0" applyAlignment="0" applyProtection="0"/>
    <xf numFmtId="0" fontId="3" fillId="5" borderId="0" applyNumberFormat="0" applyBorder="0" applyAlignment="0" applyProtection="0"/>
    <xf numFmtId="0" fontId="193" fillId="0" borderId="0" applyNumberFormat="0" applyFill="0" applyBorder="0" applyAlignment="0" applyProtection="0"/>
    <xf numFmtId="0" fontId="3" fillId="34" borderId="0" applyNumberFormat="0" applyBorder="0" applyAlignment="0" applyProtection="0"/>
    <xf numFmtId="0" fontId="3" fillId="7" borderId="0" applyNumberFormat="0" applyBorder="0" applyAlignment="0" applyProtection="0"/>
    <xf numFmtId="0" fontId="193" fillId="0" borderId="0" applyNumberFormat="0" applyFill="0" applyBorder="0" applyAlignment="0" applyProtection="0"/>
    <xf numFmtId="0" fontId="3" fillId="7"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5"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8"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27"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35" borderId="0" applyNumberFormat="0" applyBorder="0" applyAlignment="0" applyProtection="0"/>
    <xf numFmtId="0" fontId="3" fillId="22"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0" borderId="0"/>
    <xf numFmtId="0" fontId="193" fillId="0" borderId="0" applyNumberFormat="0" applyFill="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6"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22" borderId="0" applyNumberFormat="0" applyBorder="0" applyAlignment="0" applyProtection="0"/>
    <xf numFmtId="0" fontId="3" fillId="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26" borderId="0" applyNumberFormat="0" applyBorder="0" applyAlignment="0" applyProtection="0"/>
    <xf numFmtId="43" fontId="10" fillId="0" borderId="0" applyFont="0" applyFill="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24"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26" borderId="0" applyNumberFormat="0" applyBorder="0" applyAlignment="0" applyProtection="0"/>
    <xf numFmtId="0" fontId="193" fillId="0" borderId="0" applyNumberFormat="0" applyFill="0" applyBorder="0" applyAlignment="0" applyProtection="0"/>
    <xf numFmtId="43" fontId="10" fillId="0" borderId="0" applyFont="0" applyFill="0" applyBorder="0" applyAlignment="0" applyProtection="0"/>
    <xf numFmtId="0" fontId="3" fillId="0" borderId="0"/>
    <xf numFmtId="43" fontId="10" fillId="0" borderId="0" applyFont="0" applyFill="0" applyBorder="0" applyAlignment="0" applyProtection="0"/>
    <xf numFmtId="0" fontId="193" fillId="0" borderId="0" applyNumberFormat="0" applyFill="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7"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34"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28" borderId="0" applyNumberFormat="0" applyBorder="0" applyAlignment="0" applyProtection="0"/>
    <xf numFmtId="0" fontId="3" fillId="26" borderId="0" applyNumberFormat="0" applyBorder="0" applyAlignment="0" applyProtection="0"/>
    <xf numFmtId="0" fontId="3" fillId="35" borderId="0" applyNumberFormat="0" applyBorder="0" applyAlignment="0" applyProtection="0"/>
    <xf numFmtId="0" fontId="3" fillId="37" borderId="0" applyNumberFormat="0" applyBorder="0" applyAlignment="0" applyProtection="0"/>
    <xf numFmtId="43" fontId="10" fillId="0" borderId="0" applyFont="0" applyFill="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0" borderId="0"/>
    <xf numFmtId="0" fontId="3" fillId="3"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0" borderId="0"/>
    <xf numFmtId="0" fontId="3" fillId="35" borderId="0" applyNumberFormat="0" applyBorder="0" applyAlignment="0" applyProtection="0"/>
    <xf numFmtId="0" fontId="3"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28" borderId="0" applyNumberFormat="0" applyBorder="0" applyAlignment="0" applyProtection="0"/>
    <xf numFmtId="0" fontId="3" fillId="5"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7" borderId="0" applyNumberFormat="0" applyBorder="0" applyAlignment="0" applyProtection="0"/>
    <xf numFmtId="0" fontId="3" fillId="5" borderId="0" applyNumberFormat="0" applyBorder="0" applyAlignment="0" applyProtection="0"/>
    <xf numFmtId="0" fontId="3" fillId="26" borderId="0" applyNumberFormat="0" applyBorder="0" applyAlignment="0" applyProtection="0"/>
    <xf numFmtId="0" fontId="3" fillId="37" borderId="0" applyNumberFormat="0" applyBorder="0" applyAlignment="0" applyProtection="0"/>
    <xf numFmtId="0" fontId="3" fillId="4"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0" fontId="3" fillId="26" borderId="0" applyNumberFormat="0" applyBorder="0" applyAlignment="0" applyProtection="0"/>
    <xf numFmtId="0" fontId="3" fillId="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7"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27"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24" borderId="0" applyNumberFormat="0" applyBorder="0" applyAlignment="0" applyProtection="0"/>
    <xf numFmtId="0" fontId="3" fillId="11" borderId="0" applyNumberFormat="0" applyBorder="0" applyAlignment="0" applyProtection="0"/>
    <xf numFmtId="0" fontId="3" fillId="37" borderId="0" applyNumberFormat="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14"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4" borderId="0" applyNumberFormat="0" applyBorder="0" applyAlignment="0" applyProtection="0"/>
    <xf numFmtId="0" fontId="3" fillId="24"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4" borderId="0" applyNumberFormat="0" applyBorder="0" applyAlignment="0" applyProtection="0"/>
    <xf numFmtId="0" fontId="3" fillId="28"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24" borderId="0" applyNumberFormat="0" applyBorder="0" applyAlignment="0" applyProtection="0"/>
    <xf numFmtId="0" fontId="3" fillId="0" borderId="0"/>
    <xf numFmtId="0" fontId="193" fillId="0" borderId="0" applyNumberFormat="0" applyFill="0" applyBorder="0" applyAlignment="0" applyProtection="0"/>
    <xf numFmtId="0" fontId="3" fillId="37"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15" borderId="0" applyNumberFormat="0" applyBorder="0" applyAlignment="0" applyProtection="0"/>
    <xf numFmtId="0" fontId="3" fillId="0" borderId="0"/>
    <xf numFmtId="0" fontId="3" fillId="28" borderId="0" applyNumberFormat="0" applyBorder="0" applyAlignment="0" applyProtection="0"/>
    <xf numFmtId="0" fontId="193" fillId="0" borderId="0" applyNumberFormat="0" applyFill="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7" borderId="0" applyNumberFormat="0" applyBorder="0" applyAlignment="0" applyProtection="0"/>
    <xf numFmtId="43" fontId="10" fillId="0" borderId="0" applyFont="0" applyFill="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14" borderId="0" applyNumberFormat="0" applyBorder="0" applyAlignment="0" applyProtection="0"/>
    <xf numFmtId="0" fontId="3" fillId="28" borderId="0" applyNumberFormat="0" applyBorder="0" applyAlignment="0" applyProtection="0"/>
    <xf numFmtId="0" fontId="193" fillId="0" borderId="0" applyNumberFormat="0" applyFill="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193" fillId="0" borderId="0" applyNumberFormat="0" applyFill="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7" borderId="0" applyNumberFormat="0" applyBorder="0" applyAlignment="0" applyProtection="0"/>
    <xf numFmtId="0" fontId="3" fillId="0" borderId="0"/>
    <xf numFmtId="0" fontId="3" fillId="22" borderId="0" applyNumberFormat="0" applyBorder="0" applyAlignment="0" applyProtection="0"/>
    <xf numFmtId="0" fontId="3" fillId="11"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6" borderId="0" applyNumberFormat="0" applyBorder="0" applyAlignment="0" applyProtection="0"/>
    <xf numFmtId="0" fontId="193" fillId="0" borderId="0" applyNumberFormat="0" applyFill="0" applyBorder="0" applyAlignment="0" applyProtection="0"/>
    <xf numFmtId="0" fontId="3" fillId="17"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10" fillId="0" borderId="0" applyFont="0" applyFill="0" applyBorder="0" applyAlignment="0" applyProtection="0"/>
    <xf numFmtId="0" fontId="3" fillId="0" borderId="0"/>
    <xf numFmtId="0" fontId="3" fillId="5"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6" borderId="0" applyNumberFormat="0" applyBorder="0" applyAlignment="0" applyProtection="0"/>
    <xf numFmtId="0" fontId="3" fillId="34" borderId="0" applyNumberFormat="0" applyBorder="0" applyAlignment="0" applyProtection="0"/>
    <xf numFmtId="0" fontId="3" fillId="3"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5" borderId="0" applyNumberFormat="0" applyBorder="0" applyAlignment="0" applyProtection="0"/>
    <xf numFmtId="0" fontId="3" fillId="28" borderId="0" applyNumberFormat="0" applyBorder="0" applyAlignment="0" applyProtection="0"/>
    <xf numFmtId="0" fontId="3" fillId="26" borderId="0" applyNumberFormat="0" applyBorder="0" applyAlignment="0" applyProtection="0"/>
    <xf numFmtId="0" fontId="3" fillId="24" borderId="0" applyNumberFormat="0" applyBorder="0" applyAlignment="0" applyProtection="0"/>
    <xf numFmtId="0" fontId="3" fillId="8" borderId="0" applyNumberFormat="0" applyBorder="0" applyAlignment="0" applyProtection="0"/>
    <xf numFmtId="0" fontId="3" fillId="34" borderId="0" applyNumberFormat="0" applyBorder="0" applyAlignment="0" applyProtection="0"/>
    <xf numFmtId="0" fontId="3" fillId="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8" borderId="0" applyNumberFormat="0" applyBorder="0" applyAlignment="0" applyProtection="0"/>
    <xf numFmtId="0" fontId="193" fillId="0" borderId="0" applyNumberFormat="0" applyFill="0" applyBorder="0" applyAlignment="0" applyProtection="0"/>
    <xf numFmtId="0" fontId="3" fillId="11" borderId="0" applyNumberFormat="0" applyBorder="0" applyAlignment="0" applyProtection="0"/>
    <xf numFmtId="0" fontId="3" fillId="2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193" fillId="0" borderId="0" applyNumberFormat="0" applyFill="0" applyBorder="0" applyAlignment="0" applyProtection="0"/>
    <xf numFmtId="0" fontId="3" fillId="35"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93" fillId="0" borderId="0" applyNumberFormat="0" applyFill="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22"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2"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0" borderId="0"/>
    <xf numFmtId="9" fontId="3" fillId="0" borderId="0" applyFont="0" applyFill="0" applyBorder="0" applyAlignment="0" applyProtection="0"/>
    <xf numFmtId="0" fontId="58" fillId="0" borderId="125"/>
    <xf numFmtId="0" fontId="3" fillId="28" borderId="0" applyNumberFormat="0" applyBorder="0" applyAlignment="0" applyProtection="0"/>
    <xf numFmtId="0" fontId="3" fillId="24" borderId="0" applyNumberFormat="0" applyBorder="0" applyAlignment="0" applyProtection="0"/>
    <xf numFmtId="0" fontId="3" fillId="22" borderId="0" applyNumberFormat="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0" fontId="3" fillId="0" borderId="0"/>
    <xf numFmtId="0" fontId="43" fillId="34" borderId="112" applyNumberFormat="0" applyAlignment="0" applyProtection="0"/>
    <xf numFmtId="0" fontId="92" fillId="31" borderId="112" applyNumberFormat="0" applyAlignment="0" applyProtection="0"/>
    <xf numFmtId="0" fontId="43" fillId="34" borderId="112" applyNumberFormat="0" applyAlignment="0" applyProtection="0"/>
    <xf numFmtId="0" fontId="22" fillId="33" borderId="113" applyNumberFormat="0" applyFont="0" applyAlignment="0" applyProtection="0"/>
    <xf numFmtId="9" fontId="3" fillId="0" borderId="0" applyFont="0" applyFill="0" applyBorder="0" applyAlignment="0" applyProtection="0"/>
    <xf numFmtId="0" fontId="43" fillId="34" borderId="112" applyNumberFormat="0" applyAlignment="0" applyProtection="0"/>
    <xf numFmtId="0" fontId="17" fillId="0" borderId="154">
      <protection locked="0"/>
    </xf>
    <xf numFmtId="0" fontId="3"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43" fillId="34" borderId="112" applyNumberFormat="0" applyAlignment="0" applyProtection="0"/>
    <xf numFmtId="0" fontId="92" fillId="31" borderId="112" applyNumberFormat="0" applyAlignment="0" applyProtection="0"/>
    <xf numFmtId="0" fontId="96" fillId="0" borderId="125"/>
    <xf numFmtId="0" fontId="58" fillId="0" borderId="125"/>
    <xf numFmtId="0" fontId="26" fillId="33" borderId="113" applyNumberFormat="0" applyFont="0" applyAlignment="0" applyProtection="0"/>
    <xf numFmtId="0" fontId="96" fillId="60" borderId="125"/>
    <xf numFmtId="0" fontId="3" fillId="27"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6" borderId="0" applyNumberFormat="0" applyBorder="0" applyAlignment="0" applyProtection="0"/>
    <xf numFmtId="0" fontId="3" fillId="35" borderId="0" applyNumberFormat="0" applyBorder="0" applyAlignment="0" applyProtection="0"/>
    <xf numFmtId="0" fontId="3" fillId="14" borderId="0" applyNumberFormat="0" applyBorder="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3" fillId="0" borderId="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3" fillId="0" borderId="0"/>
    <xf numFmtId="0" fontId="3" fillId="0" borderId="0"/>
    <xf numFmtId="0" fontId="107" fillId="0" borderId="118" applyNumberFormat="0" applyFill="0" applyAlignment="0" applyProtection="0"/>
    <xf numFmtId="2" fontId="114" fillId="63" borderId="117" applyProtection="0">
      <alignment horizontal="right"/>
    </xf>
    <xf numFmtId="0" fontId="107" fillId="29" borderId="125" applyNumberFormat="0" applyAlignment="0" applyProtection="0"/>
    <xf numFmtId="0" fontId="11" fillId="33" borderId="112" applyNumberFormat="0" applyFont="0" applyAlignment="0" applyProtection="0"/>
    <xf numFmtId="0" fontId="22" fillId="33" borderId="113" applyNumberFormat="0" applyFon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44" fillId="29" borderId="113"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154">
      <protection locked="0"/>
    </xf>
    <xf numFmtId="0" fontId="3" fillId="0" borderId="0"/>
    <xf numFmtId="0" fontId="43" fillId="34"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92" fillId="31" borderId="112"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92" fillId="31" borderId="112" applyNumberFormat="0" applyAlignment="0" applyProtection="0"/>
    <xf numFmtId="9" fontId="3" fillId="0" borderId="0" applyFont="0" applyFill="0" applyBorder="0" applyAlignment="0" applyProtection="0"/>
    <xf numFmtId="0" fontId="54" fillId="0" borderId="154" applyFill="0" applyProtection="0"/>
    <xf numFmtId="37" fontId="57" fillId="51" borderId="142" applyFill="0" applyBorder="0" applyProtection="0"/>
    <xf numFmtId="37" fontId="56" fillId="0" borderId="155" applyFont="0" applyFill="0" applyBorder="0">
      <protection locked="0"/>
    </xf>
    <xf numFmtId="37" fontId="55" fillId="0" borderId="155" applyFont="0" applyFill="0" applyBorder="0"/>
    <xf numFmtId="0" fontId="54" fillId="0" borderId="154" applyFill="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25" fillId="33" borderId="113" applyNumberFormat="0" applyFont="0" applyAlignment="0" applyProtection="0"/>
    <xf numFmtId="0" fontId="25" fillId="33" borderId="113" applyNumberFormat="0" applyFont="0" applyAlignment="0" applyProtection="0"/>
    <xf numFmtId="0" fontId="107" fillId="0" borderId="119" applyNumberFormat="0" applyFill="0" applyAlignment="0" applyProtection="0"/>
    <xf numFmtId="0" fontId="43" fillId="34" borderId="112" applyNumberFormat="0" applyAlignment="0" applyProtection="0"/>
    <xf numFmtId="0" fontId="43" fillId="29" borderId="112" applyNumberFormat="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11" fillId="33" borderId="113" applyNumberFormat="0" applyFont="0" applyAlignment="0" applyProtection="0"/>
    <xf numFmtId="0" fontId="26" fillId="33" borderId="113" applyNumberFormat="0" applyFont="0" applyAlignment="0" applyProtection="0"/>
    <xf numFmtId="0" fontId="3" fillId="0" borderId="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2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3" fillId="0" borderId="0"/>
    <xf numFmtId="0" fontId="22" fillId="33" borderId="113" applyNumberFormat="0" applyFont="0" applyAlignment="0" applyProtection="0"/>
    <xf numFmtId="0" fontId="22" fillId="33" borderId="113" applyNumberFormat="0" applyFont="0" applyAlignment="0" applyProtection="0"/>
    <xf numFmtId="0" fontId="3" fillId="0" borderId="0"/>
    <xf numFmtId="0" fontId="92" fillId="31"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154">
      <protection locked="0"/>
    </xf>
    <xf numFmtId="0" fontId="3" fillId="0" borderId="0"/>
    <xf numFmtId="0" fontId="17" fillId="0" borderId="154">
      <protection locked="0"/>
    </xf>
    <xf numFmtId="0" fontId="18" fillId="0" borderId="154">
      <protection locked="0"/>
    </xf>
    <xf numFmtId="0" fontId="3" fillId="0" borderId="0"/>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154">
      <protection locked="0"/>
    </xf>
    <xf numFmtId="0" fontId="17" fillId="0" borderId="154">
      <protection locked="0"/>
    </xf>
    <xf numFmtId="0" fontId="17" fillId="0" borderId="154">
      <protection locked="0"/>
    </xf>
    <xf numFmtId="0" fontId="17" fillId="0" borderId="154">
      <protection locked="0"/>
    </xf>
    <xf numFmtId="0" fontId="3" fillId="0" borderId="0"/>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3" fillId="0" borderId="0"/>
    <xf numFmtId="0" fontId="3" fillId="0" borderId="0"/>
    <xf numFmtId="0" fontId="3" fillId="0" borderId="0"/>
    <xf numFmtId="0" fontId="3" fillId="0" borderId="0"/>
    <xf numFmtId="0" fontId="3" fillId="0" borderId="0"/>
    <xf numFmtId="0" fontId="3" fillId="0" borderId="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10" fontId="73" fillId="59" borderId="142" applyNumberFormat="0" applyBorder="0" applyAlignment="0" applyProtection="0"/>
    <xf numFmtId="37" fontId="57" fillId="51" borderId="142" applyFill="0" applyBorder="0" applyProtection="0"/>
    <xf numFmtId="0" fontId="3" fillId="0" borderId="0"/>
    <xf numFmtId="0" fontId="43" fillId="34"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34" borderId="112" applyNumberFormat="0" applyAlignment="0" applyProtection="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10" fontId="73" fillId="59" borderId="142" applyNumberFormat="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0" fontId="17" fillId="0" borderId="154">
      <protection locked="0"/>
    </xf>
    <xf numFmtId="0" fontId="17" fillId="0" borderId="154">
      <protection locked="0"/>
    </xf>
    <xf numFmtId="236" fontId="3" fillId="0" borderId="0" applyFont="0" applyFill="0" applyBorder="0" applyAlignment="0" applyProtection="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92" fillId="31" borderId="112" applyNumberFormat="0" applyAlignment="0" applyProtection="0"/>
    <xf numFmtId="0" fontId="26" fillId="33" borderId="113" applyNumberFormat="0" applyFont="0" applyAlignment="0" applyProtection="0"/>
    <xf numFmtId="0" fontId="22" fillId="33" borderId="113" applyNumberFormat="0" applyFont="0" applyAlignment="0" applyProtection="0"/>
    <xf numFmtId="0" fontId="3" fillId="0" borderId="0"/>
    <xf numFmtId="0" fontId="3" fillId="0" borderId="0"/>
    <xf numFmtId="0" fontId="92" fillId="31" borderId="11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54" fillId="0" borderId="154" applyFill="0" applyProtection="0"/>
    <xf numFmtId="37" fontId="55" fillId="0" borderId="155" applyFont="0" applyFill="0" applyBorder="0"/>
    <xf numFmtId="37" fontId="56" fillId="0" borderId="155" applyFont="0" applyFill="0" applyBorder="0">
      <protection locked="0"/>
    </xf>
    <xf numFmtId="37" fontId="57" fillId="51" borderId="142" applyFill="0" applyBorder="0" applyProtection="0"/>
    <xf numFmtId="0" fontId="54" fillId="0" borderId="154" applyFill="0" applyProtection="0"/>
    <xf numFmtId="10" fontId="73" fillId="59" borderId="142" applyNumberFormat="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37" fontId="57" fillId="51" borderId="142" applyFill="0" applyBorder="0" applyProtection="0"/>
    <xf numFmtId="10" fontId="73" fillId="59" borderId="142" applyNumberFormat="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0" fontId="18" fillId="0" borderId="154">
      <protection locked="0"/>
    </xf>
    <xf numFmtId="0" fontId="18"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7" fillId="0" borderId="154">
      <protection locked="0"/>
    </xf>
    <xf numFmtId="0" fontId="18" fillId="0" borderId="154">
      <protection locked="0"/>
    </xf>
    <xf numFmtId="198" fontId="48" fillId="0" borderId="142">
      <alignment horizontal="center" vertical="center"/>
    </xf>
    <xf numFmtId="0" fontId="48" fillId="0" borderId="142">
      <alignment horizontal="center" vertical="center"/>
    </xf>
    <xf numFmtId="9" fontId="128" fillId="0" borderId="142" applyBorder="0">
      <alignment horizontal="right" indent="1"/>
    </xf>
    <xf numFmtId="0" fontId="48" fillId="0" borderId="142">
      <alignment horizontal="center"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0" fillId="68" borderId="152" applyFill="0">
      <alignment horizontal="center" vertical="center" wrapText="1"/>
    </xf>
    <xf numFmtId="3" fontId="150" fillId="68" borderId="153" applyFill="0">
      <alignment wrapText="1"/>
    </xf>
    <xf numFmtId="9" fontId="3" fillId="0" borderId="0" applyFont="0" applyFill="0" applyBorder="0" applyAlignment="0" applyProtection="0"/>
    <xf numFmtId="9" fontId="3" fillId="0" borderId="0" applyFont="0" applyFill="0" applyBorder="0" applyAlignment="0" applyProtection="0"/>
    <xf numFmtId="236" fontId="3" fillId="0" borderId="0" applyFont="0" applyFill="0" applyBorder="0" applyAlignment="0" applyProtection="0"/>
    <xf numFmtId="43"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170" fontId="3" fillId="0" borderId="0" applyFont="0" applyFill="0" applyBorder="0" applyAlignment="0" applyProtection="0"/>
    <xf numFmtId="0" fontId="3" fillId="0" borderId="0"/>
    <xf numFmtId="0" fontId="3" fillId="0" borderId="0"/>
    <xf numFmtId="0" fontId="3" fillId="0" borderId="0"/>
    <xf numFmtId="0" fontId="3" fillId="0" borderId="0"/>
    <xf numFmtId="164" fontId="22" fillId="0" borderId="0" applyFont="0" applyFill="0" applyBorder="0" applyAlignment="0" applyProtection="0"/>
    <xf numFmtId="43" fontId="3" fillId="0" borderId="0" applyFont="0" applyFill="0" applyBorder="0" applyAlignment="0" applyProtection="0"/>
    <xf numFmtId="164" fontId="22"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236" fontId="3" fillId="0" borderId="0" applyFont="0" applyFill="0" applyBorder="0" applyAlignment="0" applyProtection="0"/>
    <xf numFmtId="0" fontId="3"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70" fontId="3" fillId="0" borderId="0" applyFont="0" applyFill="0" applyBorder="0" applyAlignment="0" applyProtection="0"/>
    <xf numFmtId="0" fontId="3" fillId="0" borderId="0"/>
    <xf numFmtId="0" fontId="193" fillId="0" borderId="0" applyNumberFormat="0" applyFill="0" applyBorder="0" applyAlignment="0" applyProtection="0"/>
    <xf numFmtId="0" fontId="193" fillId="0" borderId="0" applyNumberFormat="0" applyFill="0" applyBorder="0" applyAlignment="0" applyProtection="0"/>
    <xf numFmtId="0" fontId="43" fillId="34"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92" fillId="31" borderId="112" applyNumberFormat="0" applyAlignment="0" applyProtection="0"/>
    <xf numFmtId="0" fontId="43" fillId="34"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73" fillId="33" borderId="113" applyNumberFormat="0" applyFont="0" applyAlignment="0" applyProtection="0"/>
    <xf numFmtId="0" fontId="73"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44" fillId="29" borderId="113" applyNumberFormat="0" applyAlignment="0" applyProtection="0"/>
    <xf numFmtId="0" fontId="93" fillId="25" borderId="113" applyNumberFormat="0" applyAlignment="0" applyProtection="0"/>
    <xf numFmtId="0" fontId="93" fillId="25" borderId="113" applyNumberFormat="0" applyAlignment="0" applyProtection="0"/>
    <xf numFmtId="0" fontId="93" fillId="25" borderId="113" applyNumberFormat="0" applyAlignment="0" applyProtection="0"/>
    <xf numFmtId="0" fontId="22" fillId="33" borderId="113" applyNumberFormat="0" applyFont="0" applyAlignment="0" applyProtection="0"/>
    <xf numFmtId="0" fontId="11" fillId="33" borderId="112" applyNumberFormat="0" applyFont="0" applyAlignment="0" applyProtection="0"/>
    <xf numFmtId="0" fontId="107" fillId="29" borderId="125" applyNumberFormat="0" applyAlignment="0" applyProtection="0"/>
    <xf numFmtId="2" fontId="114" fillId="63" borderId="117" applyProtection="0">
      <alignment horizontal="right"/>
    </xf>
    <xf numFmtId="0" fontId="107" fillId="0" borderId="118" applyNumberFormat="0" applyFill="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92" fillId="31"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43" fillId="34" borderId="112" applyNumberForma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22" fillId="33" borderId="113" applyNumberFormat="0" applyFont="0" applyAlignment="0" applyProtection="0"/>
    <xf numFmtId="0" fontId="58" fillId="0" borderId="125"/>
    <xf numFmtId="0" fontId="96" fillId="60" borderId="125"/>
    <xf numFmtId="0" fontId="26" fillId="33" borderId="113" applyNumberFormat="0" applyFont="0" applyAlignment="0" applyProtection="0"/>
    <xf numFmtId="0" fontId="26" fillId="33" borderId="113" applyNumberFormat="0" applyFont="0" applyAlignment="0" applyProtection="0"/>
    <xf numFmtId="0" fontId="26" fillId="33" borderId="113" applyNumberFormat="0" applyFont="0" applyAlignment="0" applyProtection="0"/>
    <xf numFmtId="0" fontId="11" fillId="33" borderId="113" applyNumberFormat="0" applyFont="0" applyAlignment="0" applyProtection="0"/>
    <xf numFmtId="0" fontId="58" fillId="0" borderId="125"/>
    <xf numFmtId="0" fontId="96" fillId="0" borderId="125"/>
    <xf numFmtId="0" fontId="92" fillId="31" borderId="112" applyNumberFormat="0" applyAlignment="0" applyProtection="0"/>
    <xf numFmtId="0" fontId="92" fillId="31" borderId="112" applyNumberFormat="0" applyAlignment="0" applyProtection="0"/>
    <xf numFmtId="0" fontId="43" fillId="29" borderId="112" applyNumberFormat="0" applyAlignment="0" applyProtection="0"/>
    <xf numFmtId="0" fontId="43" fillId="34" borderId="112" applyNumberFormat="0" applyAlignment="0" applyProtection="0"/>
    <xf numFmtId="0" fontId="43" fillId="34" borderId="112" applyNumberFormat="0" applyAlignment="0" applyProtection="0"/>
    <xf numFmtId="0" fontId="107" fillId="0" borderId="119" applyNumberFormat="0" applyFill="0" applyAlignment="0" applyProtection="0"/>
    <xf numFmtId="0" fontId="25" fillId="33" borderId="113" applyNumberFormat="0" applyFont="0" applyAlignment="0" applyProtection="0"/>
    <xf numFmtId="0" fontId="25" fillId="33" borderId="113" applyNumberFormat="0" applyFont="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10" fillId="0" borderId="0" applyFont="0" applyFill="0" applyBorder="0" applyAlignment="0" applyProtection="0"/>
    <xf numFmtId="0" fontId="2" fillId="0" borderId="0"/>
    <xf numFmtId="9" fontId="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92" fillId="31" borderId="112" applyNumberFormat="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68" borderId="156" applyFill="0">
      <alignment horizontal="center" vertical="center" wrapText="1"/>
    </xf>
    <xf numFmtId="3" fontId="150" fillId="68" borderId="157" applyFill="0">
      <alignment wrapText="1"/>
    </xf>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43"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193" fillId="0" borderId="0" applyNumberFormat="0" applyFill="0" applyBorder="0" applyAlignment="0" applyProtection="0"/>
    <xf numFmtId="0" fontId="193"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54" fillId="0" borderId="159" applyFill="0" applyProtection="0"/>
    <xf numFmtId="37" fontId="55" fillId="0" borderId="160" applyFont="0" applyFill="0" applyBorder="0"/>
    <xf numFmtId="37" fontId="56" fillId="0" borderId="160" applyFont="0" applyFill="0" applyBorder="0">
      <protection locked="0"/>
    </xf>
    <xf numFmtId="37" fontId="57" fillId="51" borderId="158" applyFill="0" applyBorder="0" applyProtection="0"/>
    <xf numFmtId="0" fontId="54" fillId="0" borderId="159" applyFill="0" applyProtection="0"/>
    <xf numFmtId="10" fontId="73" fillId="59" borderId="158" applyNumberFormat="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37" fontId="57" fillId="51" borderId="158" applyFill="0" applyBorder="0" applyProtection="0"/>
    <xf numFmtId="10" fontId="73" fillId="59" borderId="158" applyNumberFormat="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8" fillId="0" borderId="159">
      <protection locked="0"/>
    </xf>
    <xf numFmtId="0" fontId="18"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8" fillId="0" borderId="159">
      <protection locked="0"/>
    </xf>
    <xf numFmtId="0" fontId="18" fillId="0" borderId="159">
      <protection locked="0"/>
    </xf>
    <xf numFmtId="0" fontId="18"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7" fillId="0" borderId="159">
      <protection locked="0"/>
    </xf>
    <xf numFmtId="0" fontId="18" fillId="0" borderId="159">
      <protection locked="0"/>
    </xf>
    <xf numFmtId="0" fontId="11" fillId="33" borderId="161" applyNumberFormat="0" applyFont="0" applyAlignment="0" applyProtection="0"/>
    <xf numFmtId="0" fontId="107" fillId="29" borderId="162" applyNumberFormat="0" applyAlignment="0" applyProtection="0"/>
    <xf numFmtId="2" fontId="114" fillId="63" borderId="163" applyProtection="0">
      <alignment horizontal="right"/>
    </xf>
    <xf numFmtId="0" fontId="107" fillId="0" borderId="164" applyNumberFormat="0" applyFill="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198" fontId="48" fillId="0" borderId="158">
      <alignment horizontal="center" vertical="center"/>
    </xf>
    <xf numFmtId="0" fontId="48" fillId="0" borderId="158">
      <alignment horizontal="center" vertical="center"/>
    </xf>
    <xf numFmtId="9" fontId="128" fillId="0" borderId="158" applyBorder="0">
      <alignment horizontal="right" indent="1"/>
    </xf>
    <xf numFmtId="0" fontId="48" fillId="0" borderId="158">
      <alignment horizontal="center"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6"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2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7"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58" fillId="0" borderId="162"/>
    <xf numFmtId="0" fontId="96" fillId="60" borderId="162"/>
    <xf numFmtId="0" fontId="2" fillId="0" borderId="0"/>
    <xf numFmtId="0" fontId="2" fillId="0" borderId="0"/>
    <xf numFmtId="0" fontId="58" fillId="0" borderId="162"/>
    <xf numFmtId="0" fontId="96" fillId="0" borderId="162"/>
    <xf numFmtId="0" fontId="92" fillId="31" borderId="161" applyNumberFormat="0" applyAlignment="0" applyProtection="0"/>
    <xf numFmtId="0" fontId="92" fillId="31" borderId="161" applyNumberFormat="0" applyAlignment="0" applyProtection="0"/>
    <xf numFmtId="0" fontId="43" fillId="29" borderId="161" applyNumberFormat="0" applyAlignment="0" applyProtection="0"/>
    <xf numFmtId="0" fontId="43" fillId="34" borderId="161" applyNumberFormat="0" applyAlignment="0" applyProtection="0"/>
    <xf numFmtId="0" fontId="43" fillId="34" borderId="161" applyNumberFormat="0" applyAlignment="0" applyProtection="0"/>
    <xf numFmtId="0" fontId="107" fillId="0" borderId="165"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68" borderId="166" applyFill="0">
      <alignment horizontal="center" vertical="center" wrapText="1"/>
    </xf>
    <xf numFmtId="3" fontId="150" fillId="68" borderId="167" applyFill="0">
      <alignment wrapText="1"/>
    </xf>
    <xf numFmtId="9" fontId="2" fillId="0" borderId="0" applyFont="0" applyFill="0" applyBorder="0" applyAlignment="0" applyProtection="0"/>
    <xf numFmtId="9" fontId="2" fillId="0" borderId="0" applyFont="0" applyFill="0" applyBorder="0" applyAlignment="0" applyProtection="0"/>
    <xf numFmtId="236" fontId="2" fillId="0" borderId="0" applyFont="0" applyFill="0" applyBorder="0" applyAlignment="0" applyProtection="0"/>
    <xf numFmtId="43"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2" fillId="0" borderId="0" applyFont="0" applyFill="0" applyBorder="0" applyAlignment="0" applyProtection="0"/>
    <xf numFmtId="236"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0" fontId="2" fillId="0" borderId="0"/>
    <xf numFmtId="0" fontId="2" fillId="0" borderId="0"/>
    <xf numFmtId="0" fontId="2" fillId="0" borderId="0"/>
    <xf numFmtId="164" fontId="22" fillId="0" borderId="0" applyFont="0" applyFill="0" applyBorder="0" applyAlignment="0" applyProtection="0"/>
    <xf numFmtId="43" fontId="2" fillId="0" borderId="0" applyFont="0" applyFill="0" applyBorder="0" applyAlignment="0" applyProtection="0"/>
    <xf numFmtId="164" fontId="2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236" fontId="2" fillId="0" borderId="0" applyFont="0" applyFill="0" applyBorder="0" applyAlignment="0" applyProtection="0"/>
    <xf numFmtId="0" fontId="2" fillId="0" borderId="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81"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43" fontId="10"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70" fontId="2" fillId="0" borderId="0" applyFont="0" applyFill="0" applyBorder="0" applyAlignment="0" applyProtection="0"/>
    <xf numFmtId="0" fontId="2" fillId="0" borderId="0"/>
    <xf numFmtId="0" fontId="2" fillId="0" borderId="0"/>
    <xf numFmtId="0" fontId="2" fillId="0" borderId="0"/>
    <xf numFmtId="170" fontId="2" fillId="0" borderId="0" applyFont="0" applyFill="0" applyBorder="0" applyAlignment="0" applyProtection="0"/>
    <xf numFmtId="0" fontId="2" fillId="0" borderId="0"/>
    <xf numFmtId="0" fontId="12" fillId="0" borderId="0"/>
    <xf numFmtId="236" fontId="10" fillId="0" borderId="0" applyFont="0" applyFill="0" applyBorder="0" applyAlignment="0" applyProtection="0"/>
    <xf numFmtId="0" fontId="1" fillId="0" borderId="0"/>
    <xf numFmtId="9" fontId="1" fillId="0" borderId="0" applyFont="0" applyFill="0" applyBorder="0" applyAlignment="0" applyProtection="0"/>
    <xf numFmtId="0" fontId="43" fillId="34" borderId="161"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4" fontId="77" fillId="56" borderId="55">
      <alignment horizontal="center" vertical="center" wrapText="1"/>
    </xf>
    <xf numFmtId="0" fontId="92" fillId="31" borderId="161" applyNumberFormat="0" applyAlignment="0" applyProtection="0"/>
    <xf numFmtId="0" fontId="1" fillId="0" borderId="0"/>
    <xf numFmtId="0" fontId="1" fillId="0" borderId="0"/>
    <xf numFmtId="0" fontId="1" fillId="0" borderId="0"/>
    <xf numFmtId="9" fontId="1" fillId="0" borderId="0" applyFont="0" applyFill="0" applyBorder="0" applyAlignment="0" applyProtection="0"/>
    <xf numFmtId="0" fontId="43" fillId="34" borderId="161" applyNumberFormat="0" applyAlignment="0" applyProtection="0"/>
    <xf numFmtId="0" fontId="43" fillId="34" borderId="161" applyNumberFormat="0" applyAlignment="0" applyProtection="0"/>
    <xf numFmtId="0" fontId="43" fillId="34" borderId="161" applyNumberFormat="0" applyAlignment="0" applyProtection="0"/>
    <xf numFmtId="0" fontId="92" fillId="31" borderId="161" applyNumberFormat="0" applyAlignment="0" applyProtection="0"/>
    <xf numFmtId="0" fontId="92" fillId="31" borderId="161" applyNumberFormat="0" applyAlignment="0" applyProtection="0"/>
    <xf numFmtId="0" fontId="92" fillId="31" borderId="161" applyNumberFormat="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44" fillId="29" borderId="168" applyNumberFormat="0" applyAlignment="0" applyProtection="0"/>
    <xf numFmtId="0" fontId="93" fillId="25" borderId="168" applyNumberFormat="0" applyAlignment="0" applyProtection="0"/>
    <xf numFmtId="0" fontId="93" fillId="25" borderId="168" applyNumberFormat="0" applyAlignment="0" applyProtection="0"/>
    <xf numFmtId="0" fontId="93" fillId="25" borderId="168" applyNumberFormat="0" applyAlignment="0" applyProtection="0"/>
    <xf numFmtId="0" fontId="22" fillId="33" borderId="168" applyNumberFormat="0" applyFont="0" applyAlignment="0" applyProtection="0"/>
    <xf numFmtId="0" fontId="11" fillId="33" borderId="169" applyNumberFormat="0" applyFont="0" applyAlignment="0" applyProtection="0"/>
    <xf numFmtId="0" fontId="106" fillId="34" borderId="170" applyNumberFormat="0" applyAlignment="0" applyProtection="0"/>
    <xf numFmtId="0" fontId="107" fillId="29" borderId="171" applyNumberFormat="0" applyAlignment="0" applyProtection="0"/>
    <xf numFmtId="2" fontId="114" fillId="63" borderId="172" applyProtection="0">
      <alignment horizontal="right"/>
    </xf>
    <xf numFmtId="0" fontId="107" fillId="0" borderId="173" applyNumberFormat="0" applyFill="0" applyAlignment="0" applyProtection="0"/>
    <xf numFmtId="0" fontId="107" fillId="0" borderId="174" applyNumberFormat="0" applyFill="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106" fillId="34" borderId="170"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198" fontId="48" fillId="0" borderId="175">
      <alignment horizontal="center" vertical="center"/>
    </xf>
    <xf numFmtId="0" fontId="48" fillId="0" borderId="175">
      <alignment horizontal="center" vertical="center"/>
    </xf>
    <xf numFmtId="9" fontId="128" fillId="0" borderId="175" applyBorder="0">
      <alignment horizontal="right" indent="1"/>
    </xf>
    <xf numFmtId="0" fontId="48" fillId="0" borderId="175">
      <alignment horizontal="center" vertical="center"/>
    </xf>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8" fillId="0" borderId="171"/>
    <xf numFmtId="0" fontId="96" fillId="60" borderId="171"/>
    <xf numFmtId="0" fontId="1" fillId="0" borderId="0"/>
    <xf numFmtId="0" fontId="1" fillId="0" borderId="0"/>
    <xf numFmtId="0" fontId="26" fillId="33" borderId="168" applyNumberFormat="0" applyFont="0" applyAlignment="0" applyProtection="0"/>
    <xf numFmtId="0" fontId="26" fillId="33" borderId="168" applyNumberFormat="0" applyFont="0" applyAlignment="0" applyProtection="0"/>
    <xf numFmtId="0" fontId="26" fillId="33" borderId="168" applyNumberFormat="0" applyFont="0" applyAlignment="0" applyProtection="0"/>
    <xf numFmtId="0" fontId="11" fillId="33" borderId="168" applyNumberFormat="0" applyFont="0" applyAlignment="0" applyProtection="0"/>
    <xf numFmtId="0" fontId="58" fillId="0" borderId="171"/>
    <xf numFmtId="0" fontId="96" fillId="0" borderId="171"/>
    <xf numFmtId="0" fontId="92" fillId="31" borderId="169" applyNumberFormat="0" applyAlignment="0" applyProtection="0"/>
    <xf numFmtId="0" fontId="92" fillId="31" borderId="169" applyNumberFormat="0" applyAlignment="0" applyProtection="0"/>
    <xf numFmtId="0" fontId="106" fillId="29" borderId="170" applyNumberFormat="0" applyAlignment="0" applyProtection="0"/>
    <xf numFmtId="0" fontId="106" fillId="34" borderId="170" applyNumberFormat="0" applyAlignment="0" applyProtection="0"/>
    <xf numFmtId="0" fontId="106" fillId="34" borderId="170" applyNumberFormat="0" applyAlignment="0" applyProtection="0"/>
    <xf numFmtId="0" fontId="43" fillId="29" borderId="169" applyNumberFormat="0" applyAlignment="0" applyProtection="0"/>
    <xf numFmtId="0" fontId="43" fillId="34" borderId="169" applyNumberFormat="0" applyAlignment="0" applyProtection="0"/>
    <xf numFmtId="0" fontId="43" fillId="34" borderId="169" applyNumberFormat="0" applyAlignment="0" applyProtection="0"/>
    <xf numFmtId="0" fontId="107" fillId="0" borderId="176"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0" fillId="68" borderId="177" applyFill="0">
      <alignment horizontal="center" vertical="center" wrapText="1"/>
    </xf>
    <xf numFmtId="3" fontId="150" fillId="68" borderId="178" applyFill="0">
      <alignment wrapText="1"/>
    </xf>
    <xf numFmtId="0" fontId="25" fillId="33" borderId="168" applyNumberFormat="0" applyFont="0" applyAlignment="0" applyProtection="0"/>
    <xf numFmtId="0" fontId="25"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43"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93" fillId="0" borderId="0" applyNumberFormat="0" applyFill="0" applyBorder="0" applyAlignment="0" applyProtection="0"/>
    <xf numFmtId="0" fontId="193" fillId="0" borderId="0" applyNumberForma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43" fillId="34" borderId="169" applyNumberFormat="0" applyAlignment="0" applyProtection="0"/>
    <xf numFmtId="0" fontId="54" fillId="0" borderId="179" applyFill="0" applyProtection="0"/>
    <xf numFmtId="37" fontId="55" fillId="0" borderId="180" applyFont="0" applyFill="0" applyBorder="0"/>
    <xf numFmtId="37" fontId="56" fillId="0" borderId="180" applyFont="0" applyFill="0" applyBorder="0">
      <protection locked="0"/>
    </xf>
    <xf numFmtId="37" fontId="57" fillId="51" borderId="175" applyFill="0" applyBorder="0" applyProtection="0"/>
    <xf numFmtId="0" fontId="54" fillId="0" borderId="179" applyFill="0" applyProtection="0"/>
    <xf numFmtId="0" fontId="92" fillId="31" borderId="169" applyNumberFormat="0" applyAlignment="0" applyProtection="0"/>
    <xf numFmtId="10" fontId="73" fillId="59" borderId="175" applyNumberFormat="0" applyBorder="0" applyAlignment="0" applyProtection="0"/>
    <xf numFmtId="0" fontId="22" fillId="33" borderId="168" applyNumberFormat="0" applyFont="0" applyAlignment="0" applyProtection="0"/>
    <xf numFmtId="0" fontId="107" fillId="0" borderId="173" applyNumberFormat="0" applyFill="0" applyAlignment="0" applyProtection="0"/>
    <xf numFmtId="0" fontId="92" fillId="31" borderId="169" applyNumberFormat="0" applyAlignment="0" applyProtection="0"/>
    <xf numFmtId="0" fontId="43" fillId="34" borderId="169" applyNumberFormat="0" applyAlignment="0" applyProtection="0"/>
    <xf numFmtId="0" fontId="107" fillId="0" borderId="173" applyNumberFormat="0" applyFill="0" applyAlignment="0" applyProtection="0"/>
    <xf numFmtId="0" fontId="1" fillId="0" borderId="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37" fontId="57" fillId="51" borderId="175" applyFill="0" applyBorder="0" applyProtection="0"/>
    <xf numFmtId="10" fontId="73" fillId="59" borderId="175" applyNumberFormat="0" applyBorder="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22" fillId="33" borderId="168" applyNumberFormat="0" applyFont="0" applyAlignment="0" applyProtection="0"/>
    <xf numFmtId="0" fontId="22" fillId="33" borderId="168" applyNumberFormat="0" applyFont="0" applyAlignment="0" applyProtection="0"/>
    <xf numFmtId="0" fontId="73" fillId="33" borderId="168" applyNumberFormat="0" applyFont="0" applyAlignment="0" applyProtection="0"/>
    <xf numFmtId="0" fontId="73" fillId="33" borderId="168" applyNumberFormat="0" applyFont="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8" fillId="0" borderId="179">
      <protection locked="0"/>
    </xf>
    <xf numFmtId="0" fontId="18"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8" fillId="0" borderId="179">
      <protection locked="0"/>
    </xf>
    <xf numFmtId="0" fontId="18" fillId="0" borderId="179">
      <protection locked="0"/>
    </xf>
    <xf numFmtId="0" fontId="18"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7" fillId="0" borderId="179">
      <protection locked="0"/>
    </xf>
    <xf numFmtId="0" fontId="18" fillId="0" borderId="179">
      <protection locked="0"/>
    </xf>
    <xf numFmtId="0" fontId="44" fillId="29" borderId="168" applyNumberFormat="0" applyAlignment="0" applyProtection="0"/>
    <xf numFmtId="0" fontId="93" fillId="25" borderId="168" applyNumberFormat="0" applyAlignment="0" applyProtection="0"/>
    <xf numFmtId="0" fontId="93" fillId="25" borderId="168" applyNumberFormat="0" applyAlignment="0" applyProtection="0"/>
    <xf numFmtId="0" fontId="93" fillId="25" borderId="168" applyNumberFormat="0" applyAlignment="0" applyProtection="0"/>
    <xf numFmtId="0" fontId="22" fillId="33" borderId="168" applyNumberFormat="0" applyFont="0" applyAlignment="0" applyProtection="0"/>
    <xf numFmtId="0" fontId="11" fillId="33" borderId="169" applyNumberFormat="0" applyFont="0" applyAlignment="0" applyProtection="0"/>
    <xf numFmtId="0" fontId="107" fillId="29" borderId="171" applyNumberFormat="0" applyAlignment="0" applyProtection="0"/>
    <xf numFmtId="2" fontId="114" fillId="63" borderId="172" applyProtection="0">
      <alignment horizontal="right"/>
    </xf>
    <xf numFmtId="0" fontId="107" fillId="0" borderId="173" applyNumberFormat="0" applyFill="0" applyAlignment="0" applyProtection="0"/>
    <xf numFmtId="0" fontId="107" fillId="0" borderId="174" applyNumberFormat="0" applyFill="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92" fillId="31"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0" fontId="43" fillId="34" borderId="169" applyNumberFormat="0" applyAlignment="0" applyProtection="0"/>
    <xf numFmtId="198" fontId="48" fillId="0" borderId="175">
      <alignment horizontal="center" vertical="center"/>
    </xf>
    <xf numFmtId="0" fontId="48" fillId="0" borderId="175">
      <alignment horizontal="center" vertical="center"/>
    </xf>
    <xf numFmtId="9" fontId="128" fillId="0" borderId="175" applyBorder="0">
      <alignment horizontal="right" indent="1"/>
    </xf>
    <xf numFmtId="0" fontId="48" fillId="0" borderId="175">
      <alignment horizontal="center" vertical="center"/>
    </xf>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0" fontId="22"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58" fillId="0" borderId="171"/>
    <xf numFmtId="0" fontId="96" fillId="60" borderId="171"/>
    <xf numFmtId="0" fontId="1" fillId="0" borderId="0"/>
    <xf numFmtId="0" fontId="1" fillId="0" borderId="0"/>
    <xf numFmtId="0" fontId="26" fillId="33" borderId="168" applyNumberFormat="0" applyFont="0" applyAlignment="0" applyProtection="0"/>
    <xf numFmtId="0" fontId="26" fillId="33" borderId="168" applyNumberFormat="0" applyFont="0" applyAlignment="0" applyProtection="0"/>
    <xf numFmtId="0" fontId="26" fillId="33" borderId="168" applyNumberFormat="0" applyFont="0" applyAlignment="0" applyProtection="0"/>
    <xf numFmtId="0" fontId="11" fillId="33" borderId="168" applyNumberFormat="0" applyFont="0" applyAlignment="0" applyProtection="0"/>
    <xf numFmtId="0" fontId="58" fillId="0" borderId="171"/>
    <xf numFmtId="0" fontId="96" fillId="0" borderId="171"/>
    <xf numFmtId="0" fontId="92" fillId="31" borderId="169" applyNumberFormat="0" applyAlignment="0" applyProtection="0"/>
    <xf numFmtId="0" fontId="92" fillId="31" borderId="169" applyNumberFormat="0" applyAlignment="0" applyProtection="0"/>
    <xf numFmtId="0" fontId="43" fillId="29" borderId="169" applyNumberFormat="0" applyAlignment="0" applyProtection="0"/>
    <xf numFmtId="0" fontId="43" fillId="34" borderId="169" applyNumberFormat="0" applyAlignment="0" applyProtection="0"/>
    <xf numFmtId="0" fontId="43" fillId="34" borderId="169" applyNumberFormat="0" applyAlignment="0" applyProtection="0"/>
    <xf numFmtId="0" fontId="107" fillId="0" borderId="176" applyNumberFormat="0" applyFill="0" applyAlignment="0" applyProtection="0"/>
    <xf numFmtId="0" fontId="107" fillId="0" borderId="173" applyNumberFormat="0" applyFill="0" applyAlignment="0" applyProtection="0"/>
    <xf numFmtId="0" fontId="107" fillId="0" borderId="17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0" fillId="68" borderId="177" applyFill="0">
      <alignment horizontal="center" vertical="center" wrapText="1"/>
    </xf>
    <xf numFmtId="3" fontId="150" fillId="68" borderId="178" applyFill="0">
      <alignment wrapText="1"/>
    </xf>
    <xf numFmtId="0" fontId="25" fillId="33" borderId="168" applyNumberFormat="0" applyFont="0" applyAlignment="0" applyProtection="0"/>
    <xf numFmtId="0" fontId="25" fillId="33" borderId="16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236" fontId="1" fillId="0" borderId="0" applyFont="0" applyFill="0" applyBorder="0" applyAlignment="0" applyProtection="0"/>
    <xf numFmtId="43"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3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0" fontId="1" fillId="0" borderId="0"/>
    <xf numFmtId="0" fontId="1" fillId="0" borderId="0"/>
    <xf numFmtId="0" fontId="1" fillId="0" borderId="0"/>
    <xf numFmtId="164" fontId="22" fillId="0" borderId="0" applyFont="0" applyFill="0" applyBorder="0" applyAlignment="0" applyProtection="0"/>
    <xf numFmtId="43" fontId="1" fillId="0" borderId="0" applyFont="0" applyFill="0" applyBorder="0" applyAlignment="0" applyProtection="0"/>
    <xf numFmtId="164" fontId="22"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236" fontId="1" fillId="0" borderId="0" applyFont="0" applyFill="0" applyBorder="0" applyAlignment="0" applyProtection="0"/>
    <xf numFmtId="0" fontId="1" fillId="0" borderId="0"/>
    <xf numFmtId="0" fontId="10" fillId="3" borderId="0" applyNumberFormat="0" applyBorder="0" applyAlignment="0" applyProtection="0"/>
    <xf numFmtId="0" fontId="10" fillId="4" borderId="0" applyNumberFormat="0" applyBorder="0" applyAlignment="0" applyProtection="0"/>
    <xf numFmtId="0" fontId="192" fillId="76" borderId="0" applyNumberFormat="0" applyBorder="0" applyAlignment="0" applyProtection="0"/>
    <xf numFmtId="0" fontId="10" fillId="5" borderId="0" applyNumberFormat="0" applyBorder="0" applyAlignment="0" applyProtection="0"/>
    <xf numFmtId="0" fontId="192" fillId="7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9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92" fillId="12" borderId="0" applyNumberFormat="0" applyBorder="0" applyAlignment="0" applyProtection="0"/>
    <xf numFmtId="0" fontId="192" fillId="81" borderId="0" applyNumberFormat="0" applyBorder="0" applyAlignment="0" applyProtection="0"/>
    <xf numFmtId="0" fontId="10" fillId="17" borderId="0" applyNumberFormat="0" applyBorder="0" applyAlignment="0" applyProtection="0"/>
    <xf numFmtId="0" fontId="192" fillId="18" borderId="0" applyNumberFormat="0" applyBorder="0" applyAlignment="0" applyProtection="0"/>
    <xf numFmtId="43" fontId="10"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70" fontId="1" fillId="0" borderId="0" applyFont="0" applyFill="0" applyBorder="0" applyAlignment="0" applyProtection="0"/>
    <xf numFmtId="0" fontId="1" fillId="0" borderId="0"/>
    <xf numFmtId="0" fontId="1" fillId="0" borderId="0"/>
    <xf numFmtId="0" fontId="1" fillId="0" borderId="0"/>
    <xf numFmtId="170" fontId="1" fillId="0" borderId="0" applyFont="0" applyFill="0" applyBorder="0" applyAlignment="0" applyProtection="0"/>
    <xf numFmtId="0" fontId="1" fillId="0" borderId="0"/>
  </cellStyleXfs>
  <cellXfs count="545">
    <xf numFmtId="0" fontId="0" fillId="0" borderId="0" xfId="0"/>
    <xf numFmtId="0" fontId="45" fillId="0" borderId="0" xfId="2" applyFont="1" applyAlignment="1">
      <alignment vertical="center"/>
    </xf>
    <xf numFmtId="0" fontId="161" fillId="0" borderId="0" xfId="1" applyFont="1" applyAlignment="1">
      <alignment vertical="center"/>
    </xf>
    <xf numFmtId="0" fontId="161" fillId="0" borderId="0" xfId="1" applyFont="1" applyAlignment="1">
      <alignment horizontal="center" vertical="center"/>
    </xf>
    <xf numFmtId="9" fontId="11" fillId="0" borderId="0" xfId="3" applyFont="1" applyFill="1" applyBorder="1" applyAlignment="1">
      <alignment horizontal="left" vertical="center"/>
    </xf>
    <xf numFmtId="0" fontId="166" fillId="0" borderId="0" xfId="4912" applyFont="1" applyAlignment="1">
      <alignment vertical="center"/>
    </xf>
    <xf numFmtId="0" fontId="167" fillId="0" borderId="0" xfId="4912" applyFont="1" applyAlignment="1">
      <alignment vertical="center"/>
    </xf>
    <xf numFmtId="0" fontId="168" fillId="0" borderId="0" xfId="0" applyFont="1" applyAlignment="1">
      <alignment vertical="center"/>
    </xf>
    <xf numFmtId="0" fontId="164" fillId="0" borderId="0" xfId="2" applyFont="1" applyAlignment="1">
      <alignment vertical="center"/>
    </xf>
    <xf numFmtId="174" fontId="45" fillId="0" borderId="50" xfId="0" applyNumberFormat="1" applyFont="1" applyBorder="1" applyAlignment="1">
      <alignment horizontal="right" vertical="center" wrapText="1"/>
    </xf>
    <xf numFmtId="0" fontId="11" fillId="0" borderId="0" xfId="0" applyFont="1"/>
    <xf numFmtId="167" fontId="163" fillId="0" borderId="0" xfId="0" applyNumberFormat="1" applyFont="1"/>
    <xf numFmtId="174" fontId="11" fillId="0" borderId="0" xfId="0" applyNumberFormat="1" applyFont="1" applyAlignment="1">
      <alignment vertical="center" wrapText="1"/>
    </xf>
    <xf numFmtId="0" fontId="163" fillId="0" borderId="0" xfId="0" applyFont="1"/>
    <xf numFmtId="0" fontId="11" fillId="0" borderId="0" xfId="0" applyFont="1" applyAlignment="1">
      <alignment vertical="center" wrapText="1"/>
    </xf>
    <xf numFmtId="174" fontId="11" fillId="0" borderId="0" xfId="0" applyNumberFormat="1" applyFont="1" applyAlignment="1">
      <alignment vertical="center"/>
    </xf>
    <xf numFmtId="0" fontId="264" fillId="0" borderId="0" xfId="0" applyFont="1"/>
    <xf numFmtId="0" fontId="255" fillId="0" borderId="0" xfId="0" applyFont="1"/>
    <xf numFmtId="0" fontId="254" fillId="0" borderId="0" xfId="0" applyFont="1"/>
    <xf numFmtId="0" fontId="161" fillId="0" borderId="0" xfId="1" applyFont="1" applyAlignment="1">
      <alignment horizontal="right" vertical="center"/>
    </xf>
    <xf numFmtId="0" fontId="165" fillId="0" borderId="0" xfId="4912" applyFont="1" applyAlignment="1">
      <alignment vertical="center"/>
    </xf>
    <xf numFmtId="0" fontId="11" fillId="0" borderId="0" xfId="2" applyAlignment="1">
      <alignment horizontal="right" vertical="center"/>
    </xf>
    <xf numFmtId="0" fontId="175" fillId="0" borderId="0" xfId="1" applyFont="1" applyAlignment="1">
      <alignment vertical="center"/>
    </xf>
    <xf numFmtId="171" fontId="161" fillId="0" borderId="0" xfId="1" applyNumberFormat="1" applyFont="1" applyAlignment="1">
      <alignment vertical="center"/>
    </xf>
    <xf numFmtId="15" fontId="11" fillId="0" borderId="0" xfId="2" applyNumberFormat="1" applyAlignment="1">
      <alignment horizontal="right" vertical="center"/>
    </xf>
    <xf numFmtId="171" fontId="11" fillId="0" borderId="0" xfId="4909" applyNumberFormat="1" applyFont="1" applyFill="1" applyBorder="1" applyAlignment="1">
      <alignment vertical="center"/>
    </xf>
    <xf numFmtId="225" fontId="11" fillId="0" borderId="0" xfId="4909" applyNumberFormat="1" applyFont="1" applyFill="1" applyBorder="1" applyAlignment="1">
      <alignment vertical="center"/>
    </xf>
    <xf numFmtId="225" fontId="45" fillId="0" borderId="0" xfId="4909" applyNumberFormat="1" applyFont="1" applyFill="1" applyBorder="1" applyAlignment="1">
      <alignment vertical="center"/>
    </xf>
    <xf numFmtId="226" fontId="11" fillId="0" borderId="0" xfId="4909" applyNumberFormat="1" applyFont="1" applyFill="1" applyBorder="1" applyAlignment="1">
      <alignment vertical="center"/>
    </xf>
    <xf numFmtId="9" fontId="11" fillId="0" borderId="0" xfId="4910" applyFont="1" applyFill="1" applyBorder="1" applyAlignment="1">
      <alignment horizontal="right" vertical="center"/>
    </xf>
    <xf numFmtId="171" fontId="170" fillId="0" borderId="0" xfId="0" applyNumberFormat="1" applyFont="1" applyAlignment="1">
      <alignment horizontal="center" vertical="center" wrapText="1"/>
    </xf>
    <xf numFmtId="0" fontId="170" fillId="0" borderId="0" xfId="0" applyFont="1" applyAlignment="1">
      <alignment horizontal="center" vertical="center" wrapText="1"/>
    </xf>
    <xf numFmtId="0" fontId="170" fillId="0" borderId="0" xfId="0" applyFont="1" applyAlignment="1">
      <alignment horizontal="center" vertical="center"/>
    </xf>
    <xf numFmtId="0" fontId="170" fillId="0" borderId="0" xfId="0" applyFont="1" applyAlignment="1">
      <alignment horizontal="right" vertical="center"/>
    </xf>
    <xf numFmtId="0" fontId="45" fillId="0" borderId="0" xfId="0" applyFont="1" applyAlignment="1">
      <alignment vertical="center"/>
    </xf>
    <xf numFmtId="3" fontId="45" fillId="0" borderId="0" xfId="0" applyNumberFormat="1" applyFont="1" applyAlignment="1">
      <alignment horizontal="right" vertical="center" wrapText="1"/>
    </xf>
    <xf numFmtId="171" fontId="45" fillId="0" borderId="0" xfId="0" applyNumberFormat="1" applyFont="1" applyAlignment="1">
      <alignment horizontal="right" vertical="center" wrapText="1"/>
    </xf>
    <xf numFmtId="233" fontId="45" fillId="0" borderId="0" xfId="3" applyNumberFormat="1" applyFont="1" applyFill="1" applyBorder="1" applyAlignment="1">
      <alignment horizontal="right" vertical="center" wrapText="1"/>
    </xf>
    <xf numFmtId="0" fontId="11" fillId="0" borderId="0" xfId="0" applyFont="1" applyAlignment="1">
      <alignment vertical="center"/>
    </xf>
    <xf numFmtId="3" fontId="163" fillId="0" borderId="0" xfId="4909" applyNumberFormat="1" applyFont="1" applyFill="1" applyBorder="1"/>
    <xf numFmtId="171" fontId="163" fillId="0" borderId="0" xfId="4909" applyNumberFormat="1" applyFont="1" applyFill="1" applyBorder="1"/>
    <xf numFmtId="233" fontId="11" fillId="0" borderId="0" xfId="3" applyNumberFormat="1" applyFont="1" applyFill="1" applyBorder="1" applyAlignment="1">
      <alignment horizontal="right" vertical="center" wrapText="1"/>
    </xf>
    <xf numFmtId="171" fontId="11" fillId="0" borderId="0" xfId="4909" applyNumberFormat="1" applyFont="1" applyFill="1" applyBorder="1"/>
    <xf numFmtId="3" fontId="11" fillId="0" borderId="0" xfId="4909" applyNumberFormat="1" applyFont="1" applyFill="1" applyBorder="1"/>
    <xf numFmtId="171" fontId="11" fillId="0" borderId="0" xfId="0" applyNumberFormat="1" applyFont="1" applyAlignment="1">
      <alignment horizontal="right" vertical="center" wrapText="1"/>
    </xf>
    <xf numFmtId="3" fontId="11" fillId="0" borderId="0" xfId="0" applyNumberFormat="1" applyFont="1" applyAlignment="1">
      <alignment horizontal="right" vertical="center"/>
    </xf>
    <xf numFmtId="3" fontId="11" fillId="0" borderId="0" xfId="0" applyNumberFormat="1" applyFont="1" applyAlignment="1">
      <alignment horizontal="right" vertical="center" wrapText="1"/>
    </xf>
    <xf numFmtId="227" fontId="11" fillId="0" borderId="0" xfId="3" applyNumberFormat="1" applyFont="1" applyFill="1" applyBorder="1" applyAlignment="1">
      <alignment horizontal="right" vertical="center" wrapText="1"/>
    </xf>
    <xf numFmtId="227" fontId="45" fillId="0" borderId="0" xfId="3" applyNumberFormat="1" applyFont="1" applyFill="1" applyBorder="1" applyAlignment="1">
      <alignment horizontal="right" vertical="center" wrapText="1"/>
    </xf>
    <xf numFmtId="0" fontId="11" fillId="0" borderId="0" xfId="0" applyFont="1" applyAlignment="1">
      <alignment horizontal="left" vertical="center" indent="2"/>
    </xf>
    <xf numFmtId="225" fontId="11" fillId="0" borderId="0" xfId="4909" applyNumberFormat="1" applyFont="1" applyFill="1" applyBorder="1" applyAlignment="1">
      <alignment horizontal="right" vertical="center" wrapText="1"/>
    </xf>
    <xf numFmtId="226" fontId="11" fillId="0" borderId="0" xfId="4909" applyNumberFormat="1" applyFont="1" applyFill="1" applyBorder="1" applyAlignment="1">
      <alignment horizontal="right" vertical="center"/>
    </xf>
    <xf numFmtId="226" fontId="11" fillId="0" borderId="0" xfId="4909" applyNumberFormat="1" applyFont="1" applyFill="1" applyBorder="1" applyAlignment="1">
      <alignment horizontal="right" vertical="center" wrapText="1"/>
    </xf>
    <xf numFmtId="0" fontId="11" fillId="0" borderId="0" xfId="0" applyFont="1" applyAlignment="1">
      <alignment horizontal="right" vertical="center" wrapText="1"/>
    </xf>
    <xf numFmtId="226" fontId="11" fillId="0" borderId="0" xfId="0" applyNumberFormat="1" applyFont="1" applyAlignment="1">
      <alignment horizontal="right" vertical="center" wrapText="1"/>
    </xf>
    <xf numFmtId="255" fontId="45" fillId="0" borderId="0" xfId="3" applyNumberFormat="1" applyFont="1" applyFill="1" applyBorder="1" applyAlignment="1">
      <alignment horizontal="right" vertical="center" wrapText="1"/>
    </xf>
    <xf numFmtId="171" fontId="170" fillId="0" borderId="0" xfId="0" applyNumberFormat="1" applyFont="1" applyAlignment="1">
      <alignment horizontal="center" vertical="top" wrapText="1"/>
    </xf>
    <xf numFmtId="0" fontId="170" fillId="0" borderId="0" xfId="0" applyFont="1" applyAlignment="1">
      <alignment horizontal="center" vertical="top" wrapText="1"/>
    </xf>
    <xf numFmtId="0" fontId="170" fillId="0" borderId="0" xfId="0" applyFont="1" applyAlignment="1">
      <alignment horizontal="center" vertical="top"/>
    </xf>
    <xf numFmtId="227" fontId="11" fillId="0" borderId="0" xfId="0" applyNumberFormat="1" applyFont="1" applyAlignment="1">
      <alignment horizontal="right" vertical="center" wrapText="1"/>
    </xf>
    <xf numFmtId="43" fontId="163" fillId="0" borderId="0" xfId="4909" applyFont="1" applyFill="1" applyBorder="1" applyAlignment="1">
      <alignment horizontal="center" vertical="center"/>
    </xf>
    <xf numFmtId="43" fontId="11" fillId="0" borderId="0" xfId="4909" applyFont="1" applyFill="1" applyBorder="1" applyAlignment="1">
      <alignment horizontal="right" vertical="center"/>
    </xf>
    <xf numFmtId="227" fontId="11" fillId="0" borderId="0" xfId="4909" applyNumberFormat="1" applyFont="1" applyFill="1" applyBorder="1" applyAlignment="1">
      <alignment horizontal="right" vertical="center"/>
    </xf>
    <xf numFmtId="1" fontId="11" fillId="0" borderId="0" xfId="4909" applyNumberFormat="1" applyFont="1" applyFill="1" applyBorder="1" applyAlignment="1">
      <alignment horizontal="right" vertical="center"/>
    </xf>
    <xf numFmtId="171" fontId="45" fillId="0" borderId="0" xfId="4909" applyNumberFormat="1" applyFont="1" applyFill="1" applyBorder="1" applyAlignment="1">
      <alignment horizontal="right" vertical="center" wrapText="1"/>
    </xf>
    <xf numFmtId="225" fontId="45" fillId="0" borderId="0" xfId="4909" applyNumberFormat="1" applyFont="1" applyFill="1" applyBorder="1" applyAlignment="1">
      <alignment horizontal="right" vertical="center" wrapText="1"/>
    </xf>
    <xf numFmtId="226" fontId="45" fillId="0" borderId="0" xfId="4909" applyNumberFormat="1" applyFont="1" applyFill="1" applyBorder="1" applyAlignment="1">
      <alignment horizontal="right" vertical="center" wrapText="1"/>
    </xf>
    <xf numFmtId="171" fontId="11" fillId="0" borderId="0" xfId="3" applyNumberFormat="1" applyFont="1" applyFill="1" applyBorder="1" applyAlignment="1">
      <alignment horizontal="right" vertical="center" wrapText="1"/>
    </xf>
    <xf numFmtId="43" fontId="11" fillId="0" borderId="0" xfId="0" applyNumberFormat="1" applyFont="1" applyAlignment="1">
      <alignment horizontal="right" vertical="center" wrapText="1"/>
    </xf>
    <xf numFmtId="43" fontId="45" fillId="0" borderId="0" xfId="0" applyNumberFormat="1" applyFont="1" applyAlignment="1">
      <alignment horizontal="right" vertical="center" wrapText="1"/>
    </xf>
    <xf numFmtId="0" fontId="162" fillId="0" borderId="0" xfId="4912" applyFont="1" applyAlignment="1">
      <alignment vertical="center"/>
    </xf>
    <xf numFmtId="0" fontId="11" fillId="0" borderId="0" xfId="0" applyFont="1" applyAlignment="1">
      <alignment wrapText="1"/>
    </xf>
    <xf numFmtId="3" fontId="11" fillId="0" borderId="0" xfId="0" applyNumberFormat="1" applyFont="1" applyAlignment="1">
      <alignment horizontal="right"/>
    </xf>
    <xf numFmtId="9" fontId="11" fillId="0" borderId="0" xfId="0" applyNumberFormat="1" applyFont="1" applyAlignment="1">
      <alignment wrapText="1"/>
    </xf>
    <xf numFmtId="3" fontId="163" fillId="0" borderId="0" xfId="0" applyNumberFormat="1" applyFont="1"/>
    <xf numFmtId="1" fontId="163" fillId="0" borderId="0" xfId="0" applyNumberFormat="1" applyFont="1"/>
    <xf numFmtId="167" fontId="11" fillId="0" borderId="0" xfId="1343" applyNumberFormat="1" applyFont="1" applyFill="1" applyBorder="1" applyAlignment="1">
      <alignment horizontal="right" wrapText="1"/>
    </xf>
    <xf numFmtId="228" fontId="11" fillId="0" borderId="0" xfId="1343" applyNumberFormat="1" applyFont="1" applyFill="1" applyBorder="1" applyAlignment="1">
      <alignment horizontal="right" wrapText="1"/>
    </xf>
    <xf numFmtId="174" fontId="11" fillId="0" borderId="0" xfId="0" applyNumberFormat="1" applyFont="1" applyAlignment="1">
      <alignment horizontal="right"/>
    </xf>
    <xf numFmtId="0" fontId="105" fillId="0" borderId="0" xfId="0" applyFont="1" applyAlignment="1">
      <alignment wrapText="1"/>
    </xf>
    <xf numFmtId="167" fontId="176" fillId="0" borderId="0" xfId="0" applyNumberFormat="1" applyFont="1"/>
    <xf numFmtId="0" fontId="176" fillId="0" borderId="0" xfId="0" applyFont="1"/>
    <xf numFmtId="0" fontId="11" fillId="0" borderId="0" xfId="0" applyFont="1" applyAlignment="1">
      <alignment horizontal="center" vertical="center" wrapText="1"/>
    </xf>
    <xf numFmtId="3" fontId="11" fillId="0" borderId="0" xfId="0" applyNumberFormat="1" applyFont="1"/>
    <xf numFmtId="0" fontId="45" fillId="0" borderId="0" xfId="0" applyFont="1"/>
    <xf numFmtId="0" fontId="45" fillId="0" borderId="0" xfId="0" applyFont="1" applyAlignment="1">
      <alignment vertical="center" wrapText="1"/>
    </xf>
    <xf numFmtId="174" fontId="11" fillId="0" borderId="0" xfId="0" applyNumberFormat="1" applyFont="1" applyAlignment="1">
      <alignment horizontal="right" vertical="center" wrapText="1"/>
    </xf>
    <xf numFmtId="174" fontId="45" fillId="0" borderId="0" xfId="0" applyNumberFormat="1" applyFont="1" applyAlignment="1">
      <alignment horizontal="right" vertical="center" wrapText="1"/>
    </xf>
    <xf numFmtId="226" fontId="45" fillId="0" borderId="0" xfId="4909" applyNumberFormat="1" applyFont="1" applyFill="1" applyBorder="1" applyAlignment="1">
      <alignment vertical="center"/>
    </xf>
    <xf numFmtId="174" fontId="45" fillId="0" borderId="0" xfId="0" applyNumberFormat="1" applyFont="1" applyAlignment="1">
      <alignment vertical="center" wrapText="1"/>
    </xf>
    <xf numFmtId="174" fontId="45" fillId="0" borderId="50" xfId="0" applyNumberFormat="1" applyFont="1" applyBorder="1" applyAlignment="1">
      <alignment horizontal="left" vertical="center" wrapText="1"/>
    </xf>
    <xf numFmtId="0" fontId="11" fillId="0" borderId="0" xfId="2" applyAlignment="1">
      <alignment horizontal="right" vertical="center" wrapText="1"/>
    </xf>
    <xf numFmtId="0" fontId="164" fillId="0" borderId="0" xfId="0" applyFont="1" applyAlignment="1">
      <alignment vertical="center"/>
    </xf>
    <xf numFmtId="0" fontId="191" fillId="0" borderId="0" xfId="0" applyFont="1"/>
    <xf numFmtId="0" fontId="11" fillId="0" borderId="0" xfId="0" applyFont="1" applyAlignment="1">
      <alignment horizontal="right"/>
    </xf>
    <xf numFmtId="1" fontId="11" fillId="0" borderId="0" xfId="0" applyNumberFormat="1" applyFont="1" applyAlignment="1">
      <alignment horizontal="right"/>
    </xf>
    <xf numFmtId="226" fontId="176" fillId="0" borderId="0" xfId="0" applyNumberFormat="1" applyFont="1"/>
    <xf numFmtId="0" fontId="260" fillId="0" borderId="0" xfId="0" applyFont="1"/>
    <xf numFmtId="0" fontId="12" fillId="0" borderId="0" xfId="2" applyFont="1" applyAlignment="1">
      <alignment horizontal="right" vertical="center"/>
    </xf>
    <xf numFmtId="0" fontId="176" fillId="0" borderId="0" xfId="0" applyFont="1" applyAlignment="1">
      <alignment vertical="center" wrapText="1"/>
    </xf>
    <xf numFmtId="174" fontId="176" fillId="0" borderId="0" xfId="0" applyNumberFormat="1" applyFont="1"/>
    <xf numFmtId="0" fontId="176" fillId="0" borderId="51" xfId="0" applyFont="1" applyBorder="1"/>
    <xf numFmtId="174" fontId="260" fillId="0" borderId="0" xfId="0" applyNumberFormat="1" applyFont="1"/>
    <xf numFmtId="0" fontId="105" fillId="0" borderId="0" xfId="0" applyFont="1" applyAlignment="1">
      <alignment horizontal="left"/>
    </xf>
    <xf numFmtId="0" fontId="105" fillId="0" borderId="0" xfId="0" applyFont="1"/>
    <xf numFmtId="174" fontId="261" fillId="0" borderId="0" xfId="0" applyNumberFormat="1" applyFont="1"/>
    <xf numFmtId="0" fontId="45" fillId="0" borderId="0" xfId="0" applyFont="1" applyAlignment="1">
      <alignment wrapText="1"/>
    </xf>
    <xf numFmtId="0" fontId="163" fillId="0" borderId="0" xfId="0" applyFont="1" applyAlignment="1">
      <alignment wrapText="1"/>
    </xf>
    <xf numFmtId="0" fontId="164" fillId="0" borderId="0" xfId="0" applyFont="1" applyAlignment="1">
      <alignment wrapText="1"/>
    </xf>
    <xf numFmtId="167" fontId="11" fillId="0" borderId="0" xfId="0" applyNumberFormat="1" applyFont="1" applyAlignment="1">
      <alignment wrapText="1"/>
    </xf>
    <xf numFmtId="0" fontId="163" fillId="0" borderId="0" xfId="0" applyFont="1" applyAlignment="1">
      <alignment horizontal="right"/>
    </xf>
    <xf numFmtId="0" fontId="168" fillId="0" borderId="0" xfId="0" applyFont="1"/>
    <xf numFmtId="226" fontId="163" fillId="0" borderId="0" xfId="4909" applyNumberFormat="1" applyFont="1" applyFill="1" applyBorder="1"/>
    <xf numFmtId="226" fontId="45" fillId="0" borderId="0" xfId="4909" applyNumberFormat="1" applyFont="1" applyFill="1" applyBorder="1" applyAlignment="1">
      <alignment horizontal="right"/>
    </xf>
    <xf numFmtId="0" fontId="45" fillId="0" borderId="0" xfId="0" applyFont="1" applyAlignment="1">
      <alignment horizontal="left"/>
    </xf>
    <xf numFmtId="1" fontId="11" fillId="0" borderId="0" xfId="0" applyNumberFormat="1" applyFont="1"/>
    <xf numFmtId="43" fontId="163" fillId="0" borderId="0" xfId="4909" applyFont="1" applyFill="1" applyBorder="1"/>
    <xf numFmtId="9" fontId="163" fillId="0" borderId="0" xfId="4910" applyFont="1" applyFill="1" applyBorder="1"/>
    <xf numFmtId="226" fontId="163" fillId="0" borderId="0" xfId="0" applyNumberFormat="1" applyFont="1"/>
    <xf numFmtId="226" fontId="163" fillId="0" borderId="0" xfId="4909" applyNumberFormat="1" applyFont="1" applyFill="1" applyBorder="1" applyAlignment="1">
      <alignment horizontal="right"/>
    </xf>
    <xf numFmtId="0" fontId="258" fillId="0" borderId="0" xfId="0" applyFont="1" applyAlignment="1">
      <alignment wrapText="1"/>
    </xf>
    <xf numFmtId="226" fontId="259" fillId="0" borderId="0" xfId="0" applyNumberFormat="1" applyFont="1"/>
    <xf numFmtId="0" fontId="259" fillId="0" borderId="0" xfId="0" applyFont="1"/>
    <xf numFmtId="0" fontId="163" fillId="0" borderId="0" xfId="0" applyFont="1" applyAlignment="1">
      <alignment vertical="center"/>
    </xf>
    <xf numFmtId="167" fontId="11" fillId="0" borderId="0" xfId="1343" applyNumberFormat="1" applyFont="1" applyFill="1" applyBorder="1" applyAlignment="1">
      <alignment horizontal="right" vertical="center" wrapText="1"/>
    </xf>
    <xf numFmtId="240" fontId="163" fillId="0" borderId="0" xfId="0" applyNumberFormat="1" applyFont="1" applyAlignment="1">
      <alignment vertical="center"/>
    </xf>
    <xf numFmtId="225" fontId="168" fillId="0" borderId="0" xfId="0" applyNumberFormat="1" applyFont="1" applyAlignment="1">
      <alignment vertical="center"/>
    </xf>
    <xf numFmtId="3" fontId="11" fillId="0" borderId="0" xfId="4909" applyNumberFormat="1" applyFont="1" applyFill="1" applyBorder="1" applyAlignment="1">
      <alignment vertical="center"/>
    </xf>
    <xf numFmtId="3" fontId="45" fillId="0" borderId="0" xfId="4909" applyNumberFormat="1" applyFont="1" applyFill="1" applyBorder="1" applyAlignment="1">
      <alignment vertical="center"/>
    </xf>
    <xf numFmtId="9" fontId="45" fillId="0" borderId="0" xfId="4910" applyFont="1" applyFill="1" applyBorder="1" applyAlignment="1">
      <alignment vertical="center"/>
    </xf>
    <xf numFmtId="171" fontId="163" fillId="0" borderId="0" xfId="4909" applyNumberFormat="1" applyFont="1" applyFill="1" applyBorder="1" applyAlignment="1">
      <alignment horizontal="right"/>
    </xf>
    <xf numFmtId="171" fontId="11" fillId="0" borderId="0" xfId="4909" applyNumberFormat="1" applyFont="1" applyFill="1" applyBorder="1" applyAlignment="1">
      <alignment horizontal="right"/>
    </xf>
    <xf numFmtId="3" fontId="11" fillId="0" borderId="0" xfId="4909" applyNumberFormat="1" applyFont="1" applyFill="1" applyBorder="1" applyAlignment="1">
      <alignment horizontal="right"/>
    </xf>
    <xf numFmtId="3" fontId="163" fillId="0" borderId="0" xfId="4909" applyNumberFormat="1" applyFont="1" applyFill="1" applyBorder="1" applyAlignment="1">
      <alignment horizontal="right"/>
    </xf>
    <xf numFmtId="43" fontId="163" fillId="0" borderId="0" xfId="4909" applyFont="1" applyFill="1" applyBorder="1" applyAlignment="1">
      <alignment horizontal="right" vertical="center"/>
    </xf>
    <xf numFmtId="4" fontId="163" fillId="0" borderId="0" xfId="4909" applyNumberFormat="1" applyFont="1" applyFill="1" applyBorder="1" applyAlignment="1">
      <alignment horizontal="right"/>
    </xf>
    <xf numFmtId="43" fontId="163" fillId="0" borderId="0" xfId="4909" applyFont="1" applyFill="1" applyBorder="1" applyAlignment="1">
      <alignment horizontal="right"/>
    </xf>
    <xf numFmtId="3" fontId="168" fillId="0" borderId="0" xfId="4909" applyNumberFormat="1" applyFont="1" applyFill="1" applyBorder="1" applyAlignment="1">
      <alignment horizontal="right"/>
    </xf>
    <xf numFmtId="3" fontId="11" fillId="0" borderId="0" xfId="3" applyNumberFormat="1" applyFont="1" applyFill="1" applyBorder="1" applyAlignment="1">
      <alignment horizontal="right" vertical="center" wrapText="1"/>
    </xf>
    <xf numFmtId="172" fontId="11" fillId="0" borderId="0" xfId="0" applyNumberFormat="1" applyFont="1" applyAlignment="1">
      <alignment vertical="center"/>
    </xf>
    <xf numFmtId="226" fontId="163" fillId="0" borderId="0" xfId="4909" applyNumberFormat="1" applyFont="1" applyFill="1" applyBorder="1" applyAlignment="1"/>
    <xf numFmtId="225" fontId="11" fillId="0" borderId="0" xfId="4909" applyNumberFormat="1" applyFont="1" applyFill="1" applyBorder="1" applyAlignment="1">
      <alignment horizontal="right"/>
    </xf>
    <xf numFmtId="173" fontId="11" fillId="0" borderId="0" xfId="0" applyNumberFormat="1" applyFont="1" applyAlignment="1">
      <alignment horizontal="right"/>
    </xf>
    <xf numFmtId="43" fontId="163" fillId="0" borderId="0" xfId="4909" applyFont="1" applyFill="1" applyBorder="1" applyAlignment="1"/>
    <xf numFmtId="1" fontId="11" fillId="0" borderId="0" xfId="2" applyNumberFormat="1" applyAlignment="1">
      <alignment horizontal="right" vertical="center" wrapText="1"/>
    </xf>
    <xf numFmtId="1" fontId="191" fillId="0" borderId="0" xfId="0" applyNumberFormat="1" applyFont="1"/>
    <xf numFmtId="9" fontId="163" fillId="0" borderId="0" xfId="4910" applyFont="1" applyFill="1" applyBorder="1" applyAlignment="1">
      <alignment horizontal="right"/>
    </xf>
    <xf numFmtId="0" fontId="270" fillId="0" borderId="0" xfId="4912" applyFont="1" applyAlignment="1">
      <alignment vertical="center"/>
    </xf>
    <xf numFmtId="0" fontId="271" fillId="0" borderId="182" xfId="4912" applyFont="1" applyBorder="1" applyAlignment="1">
      <alignment vertical="center" wrapText="1"/>
    </xf>
    <xf numFmtId="15" fontId="11" fillId="0" borderId="185" xfId="2" applyNumberFormat="1" applyBorder="1" applyAlignment="1">
      <alignment horizontal="right" vertical="center" wrapText="1"/>
    </xf>
    <xf numFmtId="171" fontId="168" fillId="0" borderId="184" xfId="0" applyNumberFormat="1" applyFont="1" applyBorder="1" applyAlignment="1">
      <alignment vertical="center"/>
    </xf>
    <xf numFmtId="0" fontId="168" fillId="0" borderId="184" xfId="0" applyFont="1" applyBorder="1" applyAlignment="1">
      <alignment vertical="center"/>
    </xf>
    <xf numFmtId="225" fontId="168" fillId="0" borderId="184" xfId="0" applyNumberFormat="1" applyFont="1" applyBorder="1" applyAlignment="1">
      <alignment vertical="center"/>
    </xf>
    <xf numFmtId="0" fontId="272" fillId="0" borderId="0" xfId="4912" applyFont="1" applyAlignment="1">
      <alignment vertical="center"/>
    </xf>
    <xf numFmtId="15" fontId="11" fillId="0" borderId="185" xfId="2" applyNumberFormat="1" applyBorder="1" applyAlignment="1">
      <alignment horizontal="right" vertical="center"/>
    </xf>
    <xf numFmtId="0" fontId="45" fillId="0" borderId="184" xfId="0" applyFont="1" applyBorder="1" applyAlignment="1">
      <alignment vertical="center"/>
    </xf>
    <xf numFmtId="3" fontId="45" fillId="0" borderId="184" xfId="0" applyNumberFormat="1" applyFont="1" applyBorder="1" applyAlignment="1">
      <alignment horizontal="right" vertical="center" wrapText="1"/>
    </xf>
    <xf numFmtId="171" fontId="45" fillId="0" borderId="184" xfId="0" applyNumberFormat="1" applyFont="1" applyBorder="1" applyAlignment="1">
      <alignment horizontal="right" vertical="center" wrapText="1"/>
    </xf>
    <xf numFmtId="10" fontId="45" fillId="0" borderId="184" xfId="4910" applyNumberFormat="1" applyFont="1" applyFill="1" applyBorder="1" applyAlignment="1">
      <alignment horizontal="right" vertical="center" wrapText="1"/>
    </xf>
    <xf numFmtId="0" fontId="273" fillId="0" borderId="0" xfId="0" applyFont="1" applyAlignment="1">
      <alignment vertical="center"/>
    </xf>
    <xf numFmtId="9" fontId="45" fillId="0" borderId="184" xfId="4910" applyFont="1" applyFill="1" applyBorder="1" applyAlignment="1">
      <alignment horizontal="right" vertical="center" wrapText="1"/>
    </xf>
    <xf numFmtId="43" fontId="45" fillId="0" borderId="184" xfId="4909" applyFont="1" applyFill="1" applyBorder="1" applyAlignment="1">
      <alignment horizontal="right" vertical="center"/>
    </xf>
    <xf numFmtId="4" fontId="45" fillId="0" borderId="184" xfId="0" applyNumberFormat="1" applyFont="1" applyBorder="1" applyAlignment="1">
      <alignment horizontal="right" vertical="center" wrapText="1"/>
    </xf>
    <xf numFmtId="172" fontId="45" fillId="0" borderId="184" xfId="0" applyNumberFormat="1" applyFont="1" applyBorder="1" applyAlignment="1">
      <alignment horizontal="right" vertical="center" wrapText="1"/>
    </xf>
    <xf numFmtId="226" fontId="45" fillId="0" borderId="184" xfId="4909" applyNumberFormat="1" applyFont="1" applyFill="1" applyBorder="1" applyAlignment="1">
      <alignment vertical="center" wrapText="1"/>
    </xf>
    <xf numFmtId="15" fontId="11" fillId="0" borderId="183" xfId="2" applyNumberFormat="1" applyBorder="1" applyAlignment="1">
      <alignment horizontal="right" vertical="center"/>
    </xf>
    <xf numFmtId="0" fontId="11" fillId="0" borderId="183" xfId="2" applyBorder="1" applyAlignment="1">
      <alignment horizontal="right" vertical="center"/>
    </xf>
    <xf numFmtId="0" fontId="11" fillId="0" borderId="185" xfId="2" applyBorder="1" applyAlignment="1">
      <alignment horizontal="right" vertical="center"/>
    </xf>
    <xf numFmtId="174" fontId="45" fillId="0" borderId="184" xfId="0" applyNumberFormat="1" applyFont="1" applyBorder="1" applyAlignment="1">
      <alignment horizontal="left" vertical="center" wrapText="1"/>
    </xf>
    <xf numFmtId="174" fontId="45" fillId="0" borderId="184" xfId="0" applyNumberFormat="1" applyFont="1" applyBorder="1" applyAlignment="1">
      <alignment horizontal="right" vertical="center" wrapText="1"/>
    </xf>
    <xf numFmtId="0" fontId="12" fillId="0" borderId="185" xfId="2" applyFont="1" applyBorder="1" applyAlignment="1">
      <alignment horizontal="right" vertical="center"/>
    </xf>
    <xf numFmtId="0" fontId="171" fillId="0" borderId="185" xfId="2" applyFont="1" applyBorder="1" applyAlignment="1">
      <alignment horizontal="left" vertical="center"/>
    </xf>
    <xf numFmtId="0" fontId="45" fillId="0" borderId="184" xfId="0" applyFont="1" applyBorder="1" applyAlignment="1">
      <alignment vertical="center" wrapText="1"/>
    </xf>
    <xf numFmtId="226" fontId="45" fillId="0" borderId="184" xfId="4909" applyNumberFormat="1" applyFont="1" applyFill="1" applyBorder="1" applyAlignment="1">
      <alignment horizontal="right" vertical="center" wrapText="1"/>
    </xf>
    <xf numFmtId="167" fontId="45" fillId="0" borderId="184" xfId="1343" applyNumberFormat="1" applyFont="1" applyFill="1" applyBorder="1" applyAlignment="1">
      <alignment horizontal="right" wrapText="1"/>
    </xf>
    <xf numFmtId="0" fontId="45" fillId="0" borderId="184" xfId="0" applyFont="1" applyBorder="1"/>
    <xf numFmtId="3" fontId="45" fillId="0" borderId="184" xfId="0" applyNumberFormat="1" applyFont="1" applyBorder="1"/>
    <xf numFmtId="0" fontId="274" fillId="0" borderId="0" xfId="4912" applyFont="1" applyAlignment="1">
      <alignment vertical="center"/>
    </xf>
    <xf numFmtId="174" fontId="45" fillId="0" borderId="182" xfId="0" applyNumberFormat="1" applyFont="1" applyBorder="1" applyAlignment="1">
      <alignment vertical="center"/>
    </xf>
    <xf numFmtId="0" fontId="45" fillId="0" borderId="0" xfId="0" applyFont="1" applyAlignment="1">
      <alignment horizontal="right"/>
    </xf>
    <xf numFmtId="1" fontId="45" fillId="0" borderId="184" xfId="0" applyNumberFormat="1" applyFont="1" applyBorder="1" applyAlignment="1">
      <alignment horizontal="right"/>
    </xf>
    <xf numFmtId="0" fontId="45" fillId="0" borderId="184" xfId="0" applyFont="1" applyBorder="1" applyAlignment="1">
      <alignment wrapText="1"/>
    </xf>
    <xf numFmtId="0" fontId="45" fillId="0" borderId="182" xfId="0" applyFont="1" applyBorder="1" applyAlignment="1">
      <alignment wrapText="1"/>
    </xf>
    <xf numFmtId="167" fontId="45" fillId="0" borderId="184" xfId="0" applyNumberFormat="1" applyFont="1" applyBorder="1" applyAlignment="1">
      <alignment horizontal="right" wrapText="1"/>
    </xf>
    <xf numFmtId="9" fontId="45" fillId="0" borderId="184" xfId="0" applyNumberFormat="1" applyFont="1" applyBorder="1" applyAlignment="1">
      <alignment horizontal="right"/>
    </xf>
    <xf numFmtId="9" fontId="45" fillId="0" borderId="184" xfId="4910" applyFont="1" applyFill="1" applyBorder="1" applyAlignment="1">
      <alignment horizontal="right"/>
    </xf>
    <xf numFmtId="0" fontId="273" fillId="0" borderId="0" xfId="4912" applyFont="1" applyAlignment="1">
      <alignment vertical="center"/>
    </xf>
    <xf numFmtId="3" fontId="163" fillId="0" borderId="182" xfId="4909" applyNumberFormat="1" applyFont="1" applyFill="1" applyBorder="1"/>
    <xf numFmtId="3" fontId="163" fillId="0" borderId="182" xfId="0" applyNumberFormat="1" applyFont="1" applyBorder="1" applyAlignment="1">
      <alignment horizontal="right"/>
    </xf>
    <xf numFmtId="0" fontId="163" fillId="0" borderId="182" xfId="0" applyFont="1" applyBorder="1"/>
    <xf numFmtId="3" fontId="11" fillId="0" borderId="182" xfId="0" applyNumberFormat="1" applyFont="1" applyBorder="1" applyAlignment="1">
      <alignment horizontal="right"/>
    </xf>
    <xf numFmtId="226" fontId="163" fillId="0" borderId="182" xfId="4909" applyNumberFormat="1" applyFont="1" applyFill="1" applyBorder="1"/>
    <xf numFmtId="0" fontId="45" fillId="0" borderId="185" xfId="2" applyFont="1" applyBorder="1" applyAlignment="1">
      <alignment horizontal="left" vertical="center"/>
    </xf>
    <xf numFmtId="226" fontId="45" fillId="0" borderId="184" xfId="4909" applyNumberFormat="1" applyFont="1" applyFill="1" applyBorder="1" applyAlignment="1">
      <alignment horizontal="right"/>
    </xf>
    <xf numFmtId="228" fontId="11" fillId="0" borderId="0" xfId="1343" applyNumberFormat="1" applyFont="1" applyFill="1" applyBorder="1" applyAlignment="1">
      <alignment horizontal="right" vertical="center" wrapText="1"/>
    </xf>
    <xf numFmtId="15" fontId="45" fillId="0" borderId="184" xfId="2" applyNumberFormat="1" applyFont="1" applyBorder="1" applyAlignment="1">
      <alignment horizontal="left" vertical="center" wrapText="1"/>
    </xf>
    <xf numFmtId="4" fontId="45" fillId="0" borderId="184" xfId="0" applyNumberFormat="1" applyFont="1" applyBorder="1" applyAlignment="1">
      <alignment horizontal="right" vertical="center"/>
    </xf>
    <xf numFmtId="3" fontId="45" fillId="0" borderId="184" xfId="0" applyNumberFormat="1" applyFont="1" applyBorder="1" applyAlignment="1">
      <alignment horizontal="right"/>
    </xf>
    <xf numFmtId="0" fontId="171" fillId="0" borderId="0" xfId="0" applyFont="1" applyAlignment="1">
      <alignment horizontal="left" wrapText="1" indent="1"/>
    </xf>
    <xf numFmtId="174" fontId="45" fillId="0" borderId="184" xfId="0" applyNumberFormat="1" applyFont="1" applyBorder="1" applyAlignment="1">
      <alignment horizontal="right"/>
    </xf>
    <xf numFmtId="2" fontId="45" fillId="0" borderId="184" xfId="0" applyNumberFormat="1" applyFont="1" applyBorder="1" applyAlignment="1">
      <alignment horizontal="right"/>
    </xf>
    <xf numFmtId="240" fontId="45" fillId="0" borderId="184" xfId="0" applyNumberFormat="1" applyFont="1" applyBorder="1" applyAlignment="1">
      <alignment horizontal="right"/>
    </xf>
    <xf numFmtId="0" fontId="163" fillId="0" borderId="0" xfId="0" applyFont="1" applyAlignment="1">
      <alignment horizontal="center" vertical="center"/>
    </xf>
    <xf numFmtId="0" fontId="11" fillId="0" borderId="0" xfId="1" applyAlignment="1">
      <alignment vertical="center"/>
    </xf>
    <xf numFmtId="0" fontId="11" fillId="0" borderId="183" xfId="1" applyBorder="1" applyAlignment="1">
      <alignment horizontal="center" vertical="center"/>
    </xf>
    <xf numFmtId="0" fontId="276" fillId="0" borderId="0" xfId="0" applyFont="1"/>
    <xf numFmtId="0" fontId="11" fillId="0" borderId="0" xfId="1" applyAlignment="1">
      <alignment horizontal="center" vertical="center"/>
    </xf>
    <xf numFmtId="0" fontId="11" fillId="0" borderId="0" xfId="2" applyAlignment="1">
      <alignment horizontal="center" vertical="center"/>
    </xf>
    <xf numFmtId="3" fontId="11" fillId="0" borderId="0" xfId="2" applyNumberFormat="1" applyAlignment="1">
      <alignment horizontal="right" vertical="center"/>
    </xf>
    <xf numFmtId="0" fontId="11" fillId="0" borderId="0" xfId="2" applyAlignment="1">
      <alignment vertical="center"/>
    </xf>
    <xf numFmtId="3" fontId="11" fillId="0" borderId="0" xfId="1" applyNumberFormat="1" applyAlignment="1">
      <alignment horizontal="right" vertical="center"/>
    </xf>
    <xf numFmtId="226" fontId="277" fillId="0" borderId="0" xfId="4909" applyNumberFormat="1" applyFont="1" applyFill="1" applyBorder="1" applyAlignment="1">
      <alignment horizontal="right" vertical="center"/>
    </xf>
    <xf numFmtId="41" fontId="276" fillId="0" borderId="0" xfId="0" applyNumberFormat="1" applyFont="1"/>
    <xf numFmtId="0" fontId="45" fillId="0" borderId="0" xfId="1" applyFont="1" applyAlignment="1">
      <alignment vertical="center"/>
    </xf>
    <xf numFmtId="41" fontId="45" fillId="0" borderId="0" xfId="3" applyNumberFormat="1" applyFont="1" applyFill="1" applyBorder="1" applyAlignment="1">
      <alignment horizontal="right" vertical="center" wrapText="1"/>
    </xf>
    <xf numFmtId="226" fontId="278" fillId="0" borderId="0" xfId="4909" applyNumberFormat="1" applyFont="1" applyFill="1" applyBorder="1" applyAlignment="1">
      <alignment horizontal="right" vertical="center"/>
    </xf>
    <xf numFmtId="0" fontId="279" fillId="0" borderId="0" xfId="0" applyFont="1"/>
    <xf numFmtId="0" fontId="11" fillId="0" borderId="0" xfId="2" applyAlignment="1">
      <alignment horizontal="left" vertical="center" indent="1"/>
    </xf>
    <xf numFmtId="41" fontId="11" fillId="0" borderId="0" xfId="3" applyNumberFormat="1" applyFont="1" applyFill="1" applyBorder="1" applyAlignment="1">
      <alignment horizontal="right" vertical="center" wrapText="1"/>
    </xf>
    <xf numFmtId="41" fontId="279" fillId="0" borderId="0" xfId="0" applyNumberFormat="1" applyFont="1"/>
    <xf numFmtId="171" fontId="11" fillId="0" borderId="0" xfId="1" applyNumberFormat="1" applyAlignment="1">
      <alignment horizontal="right" vertical="center"/>
    </xf>
    <xf numFmtId="176" fontId="11" fillId="0" borderId="0" xfId="4910" applyNumberFormat="1" applyFont="1" applyFill="1" applyBorder="1" applyAlignment="1">
      <alignment horizontal="right" vertical="center"/>
    </xf>
    <xf numFmtId="0" fontId="11" fillId="0" borderId="0" xfId="2" applyAlignment="1">
      <alignment horizontal="left" vertical="center"/>
    </xf>
    <xf numFmtId="177" fontId="11" fillId="0" borderId="0" xfId="1" applyNumberFormat="1" applyAlignment="1">
      <alignment horizontal="right" vertical="center"/>
    </xf>
    <xf numFmtId="0" fontId="11" fillId="0" borderId="0" xfId="1" applyAlignment="1">
      <alignment horizontal="left" vertical="center"/>
    </xf>
    <xf numFmtId="1" fontId="45" fillId="0" borderId="184" xfId="1" applyNumberFormat="1" applyFont="1" applyBorder="1" applyAlignment="1">
      <alignment horizontal="right" vertical="center"/>
    </xf>
    <xf numFmtId="0" fontId="45" fillId="0" borderId="182" xfId="1" applyFont="1" applyBorder="1" applyAlignment="1">
      <alignment horizontal="right" vertical="center"/>
    </xf>
    <xf numFmtId="0" fontId="45" fillId="0" borderId="182" xfId="1" applyFont="1" applyBorder="1" applyAlignment="1">
      <alignment horizontal="center" vertical="center"/>
    </xf>
    <xf numFmtId="0" fontId="280" fillId="0" borderId="0" xfId="1" applyFont="1" applyAlignment="1">
      <alignment horizontal="right" vertical="center"/>
    </xf>
    <xf numFmtId="0" fontId="281" fillId="0" borderId="0" xfId="1" applyFont="1" applyAlignment="1">
      <alignment horizontal="right" vertical="center"/>
    </xf>
    <xf numFmtId="175" fontId="11" fillId="0" borderId="0" xfId="1" applyNumberFormat="1" applyAlignment="1">
      <alignment vertical="center"/>
    </xf>
    <xf numFmtId="0" fontId="171" fillId="0" borderId="0" xfId="1" applyFont="1" applyAlignment="1">
      <alignment vertical="center"/>
    </xf>
    <xf numFmtId="226" fontId="171" fillId="0" borderId="0" xfId="4909" applyNumberFormat="1" applyFont="1" applyFill="1" applyBorder="1" applyAlignment="1">
      <alignment vertical="center"/>
    </xf>
    <xf numFmtId="172" fontId="11" fillId="0" borderId="0" xfId="1" applyNumberFormat="1" applyAlignment="1">
      <alignment vertical="center"/>
    </xf>
    <xf numFmtId="225" fontId="171" fillId="0" borderId="0" xfId="4909" applyNumberFormat="1" applyFont="1" applyFill="1" applyBorder="1" applyAlignment="1">
      <alignment vertical="center"/>
    </xf>
    <xf numFmtId="0" fontId="11" fillId="0" borderId="0" xfId="1" applyAlignment="1">
      <alignment horizontal="right" vertical="center"/>
    </xf>
    <xf numFmtId="229" fontId="11" fillId="0" borderId="0" xfId="3" applyNumberFormat="1" applyFont="1" applyFill="1" applyBorder="1" applyAlignment="1">
      <alignment horizontal="right" vertical="center" wrapText="1"/>
    </xf>
    <xf numFmtId="3" fontId="12" fillId="0" borderId="0" xfId="0" applyNumberFormat="1" applyFont="1" applyAlignment="1">
      <alignment horizontal="right"/>
    </xf>
    <xf numFmtId="172" fontId="11" fillId="0" borderId="0" xfId="2" applyNumberFormat="1" applyAlignment="1">
      <alignment vertical="center"/>
    </xf>
    <xf numFmtId="172" fontId="11" fillId="19" borderId="0" xfId="2" applyNumberFormat="1" applyFill="1" applyAlignment="1">
      <alignment vertical="center"/>
    </xf>
    <xf numFmtId="176" fontId="11" fillId="0" borderId="0" xfId="3" applyNumberFormat="1" applyFont="1" applyFill="1" applyBorder="1" applyAlignment="1">
      <alignment vertical="center"/>
    </xf>
    <xf numFmtId="176" fontId="11" fillId="19" borderId="0" xfId="3" applyNumberFormat="1" applyFont="1" applyFill="1" applyBorder="1" applyAlignment="1">
      <alignment vertical="center"/>
    </xf>
    <xf numFmtId="171" fontId="12" fillId="0" borderId="0" xfId="0" applyNumberFormat="1" applyFont="1" applyAlignment="1">
      <alignment horizontal="right"/>
    </xf>
    <xf numFmtId="171" fontId="12" fillId="19" borderId="0" xfId="0" applyNumberFormat="1" applyFont="1" applyFill="1" applyAlignment="1">
      <alignment horizontal="right"/>
    </xf>
    <xf numFmtId="3" fontId="11" fillId="0" borderId="0" xfId="2" applyNumberFormat="1" applyAlignment="1">
      <alignment vertical="center"/>
    </xf>
    <xf numFmtId="3" fontId="11" fillId="19" borderId="0" xfId="2" applyNumberFormat="1" applyFill="1" applyAlignment="1">
      <alignment vertical="center"/>
    </xf>
    <xf numFmtId="0" fontId="276" fillId="0" borderId="0" xfId="0" applyFont="1" applyAlignment="1">
      <alignment horizontal="right"/>
    </xf>
    <xf numFmtId="3" fontId="11" fillId="0" borderId="0" xfId="1" applyNumberFormat="1" applyAlignment="1">
      <alignment vertical="center"/>
    </xf>
    <xf numFmtId="173" fontId="11" fillId="0" borderId="0" xfId="2" applyNumberFormat="1" applyAlignment="1">
      <alignment horizontal="left" vertical="center" indent="1"/>
    </xf>
    <xf numFmtId="171" fontId="11" fillId="0" borderId="0" xfId="1" applyNumberFormat="1" applyAlignment="1">
      <alignment vertical="center"/>
    </xf>
    <xf numFmtId="10" fontId="11" fillId="0" borderId="0" xfId="1" applyNumberFormat="1" applyAlignment="1">
      <alignment vertical="center"/>
    </xf>
    <xf numFmtId="167" fontId="11" fillId="0" borderId="0" xfId="1" applyNumberFormat="1" applyAlignment="1">
      <alignment vertical="center"/>
    </xf>
    <xf numFmtId="41" fontId="11" fillId="0" borderId="0" xfId="1" applyNumberFormat="1" applyAlignment="1">
      <alignment vertical="center"/>
    </xf>
    <xf numFmtId="176" fontId="11" fillId="0" borderId="0" xfId="4910" applyNumberFormat="1" applyFont="1" applyFill="1" applyBorder="1" applyAlignment="1">
      <alignment horizontal="right" vertical="center" wrapText="1"/>
    </xf>
    <xf numFmtId="176" fontId="11" fillId="0" borderId="0" xfId="1" applyNumberFormat="1" applyAlignment="1">
      <alignment vertical="center"/>
    </xf>
    <xf numFmtId="0" fontId="12" fillId="0" borderId="0" xfId="0" applyFont="1" applyAlignment="1">
      <alignment horizontal="right" vertical="center"/>
    </xf>
    <xf numFmtId="177" fontId="11" fillId="0" borderId="0" xfId="1" applyNumberFormat="1" applyAlignment="1">
      <alignment vertical="center"/>
    </xf>
    <xf numFmtId="0" fontId="11" fillId="0" borderId="183" xfId="2" applyBorder="1" applyAlignment="1">
      <alignment horizontal="right" vertical="center" wrapText="1"/>
    </xf>
    <xf numFmtId="0" fontId="11" fillId="0" borderId="0" xfId="1" applyAlignment="1">
      <alignment horizontal="center" vertical="center" wrapText="1"/>
    </xf>
    <xf numFmtId="0" fontId="276" fillId="0" borderId="0" xfId="0" applyFont="1" applyAlignment="1">
      <alignment horizontal="center" wrapText="1"/>
    </xf>
    <xf numFmtId="3" fontId="45" fillId="0" borderId="0" xfId="2" applyNumberFormat="1" applyFont="1" applyAlignment="1">
      <alignment vertical="center"/>
    </xf>
    <xf numFmtId="0" fontId="11" fillId="0" borderId="0" xfId="2" applyAlignment="1">
      <alignment horizontal="left" vertical="center" wrapText="1" indent="1"/>
    </xf>
    <xf numFmtId="4" fontId="11" fillId="0" borderId="0" xfId="1" applyNumberFormat="1" applyAlignment="1">
      <alignment horizontal="right" vertical="center"/>
    </xf>
    <xf numFmtId="226" fontId="276" fillId="0" borderId="0" xfId="0" applyNumberFormat="1" applyFont="1"/>
    <xf numFmtId="226" fontId="168" fillId="0" borderId="184" xfId="0" applyNumberFormat="1" applyFont="1" applyBorder="1" applyAlignment="1">
      <alignment vertical="center"/>
    </xf>
    <xf numFmtId="226" fontId="45" fillId="0" borderId="182" xfId="1" applyNumberFormat="1" applyFont="1" applyBorder="1" applyAlignment="1">
      <alignment horizontal="center" vertical="center"/>
    </xf>
    <xf numFmtId="175" fontId="11" fillId="0" borderId="0" xfId="2" applyNumberFormat="1" applyAlignment="1">
      <alignment vertical="center"/>
    </xf>
    <xf numFmtId="175" fontId="168" fillId="0" borderId="184" xfId="0" applyNumberFormat="1" applyFont="1" applyBorder="1" applyAlignment="1">
      <alignment vertical="center"/>
    </xf>
    <xf numFmtId="1" fontId="11" fillId="0" borderId="0" xfId="1" applyNumberFormat="1" applyAlignment="1">
      <alignment vertical="center"/>
    </xf>
    <xf numFmtId="225" fontId="12" fillId="0" borderId="0" xfId="4909" applyNumberFormat="1" applyFont="1" applyFill="1" applyBorder="1" applyAlignment="1">
      <alignment vertical="center"/>
    </xf>
    <xf numFmtId="229" fontId="11" fillId="0" borderId="0" xfId="1" applyNumberFormat="1" applyAlignment="1">
      <alignment vertical="center"/>
    </xf>
    <xf numFmtId="172" fontId="11" fillId="0" borderId="0" xfId="2" applyNumberFormat="1" applyAlignment="1">
      <alignment vertical="center" wrapText="1"/>
    </xf>
    <xf numFmtId="10" fontId="11" fillId="0" borderId="0" xfId="4910" applyNumberFormat="1" applyFont="1" applyFill="1" applyBorder="1" applyAlignment="1">
      <alignment vertical="center" wrapText="1"/>
    </xf>
    <xf numFmtId="41" fontId="11" fillId="0" borderId="0" xfId="4910" applyNumberFormat="1" applyFont="1" applyFill="1" applyBorder="1" applyAlignment="1">
      <alignment vertical="center" wrapText="1"/>
    </xf>
    <xf numFmtId="9" fontId="11" fillId="0" borderId="0" xfId="4910" applyFont="1" applyFill="1" applyBorder="1" applyAlignment="1">
      <alignment vertical="center" wrapText="1"/>
    </xf>
    <xf numFmtId="176" fontId="11" fillId="0" borderId="0" xfId="4910" applyNumberFormat="1" applyFont="1" applyFill="1" applyBorder="1" applyAlignment="1">
      <alignment vertical="center" wrapText="1"/>
    </xf>
    <xf numFmtId="258" fontId="11" fillId="0" borderId="0" xfId="3" applyNumberFormat="1" applyFont="1" applyFill="1" applyBorder="1" applyAlignment="1">
      <alignment horizontal="right" vertical="center" wrapText="1"/>
    </xf>
    <xf numFmtId="174" fontId="11" fillId="0" borderId="0" xfId="0" applyNumberFormat="1" applyFont="1" applyAlignment="1">
      <alignment horizontal="right" vertical="center"/>
    </xf>
    <xf numFmtId="0" fontId="0" fillId="0" borderId="0" xfId="0" applyAlignment="1">
      <alignment horizontal="center"/>
    </xf>
    <xf numFmtId="0" fontId="11" fillId="0" borderId="0" xfId="0" applyFont="1" applyAlignment="1">
      <alignment horizontal="center" vertical="center"/>
    </xf>
    <xf numFmtId="174" fontId="11" fillId="0" borderId="0" xfId="0" applyNumberFormat="1" applyFont="1" applyAlignment="1">
      <alignment horizontal="center" vertical="center"/>
    </xf>
    <xf numFmtId="174" fontId="11" fillId="0" borderId="0" xfId="0" applyNumberFormat="1" applyFont="1" applyAlignment="1">
      <alignment horizontal="center" vertical="center" wrapText="1"/>
    </xf>
    <xf numFmtId="0" fontId="0" fillId="0" borderId="184" xfId="0" applyBorder="1" applyAlignment="1">
      <alignment horizontal="center"/>
    </xf>
    <xf numFmtId="174" fontId="11" fillId="0" borderId="184" xfId="0" applyNumberFormat="1" applyFont="1" applyBorder="1" applyAlignment="1">
      <alignment horizontal="center" vertical="center"/>
    </xf>
    <xf numFmtId="15" fontId="11" fillId="0" borderId="185" xfId="2" applyNumberFormat="1" applyBorder="1" applyAlignment="1">
      <alignment horizontal="left" vertical="center"/>
    </xf>
    <xf numFmtId="15" fontId="11" fillId="0" borderId="0" xfId="2" applyNumberFormat="1" applyAlignment="1">
      <alignment horizontal="right" vertical="center" wrapText="1"/>
    </xf>
    <xf numFmtId="171" fontId="11" fillId="0" borderId="0" xfId="2" applyNumberFormat="1" applyAlignment="1">
      <alignment horizontal="center" vertical="center"/>
    </xf>
    <xf numFmtId="226" fontId="11" fillId="0" borderId="0" xfId="1" applyNumberFormat="1" applyAlignment="1">
      <alignment vertical="center"/>
    </xf>
    <xf numFmtId="0" fontId="274" fillId="0" borderId="182" xfId="4912" applyFont="1" applyBorder="1" applyAlignment="1">
      <alignment vertical="center"/>
    </xf>
    <xf numFmtId="43" fontId="11" fillId="0" borderId="0" xfId="1" applyNumberFormat="1" applyAlignment="1">
      <alignment vertical="center"/>
    </xf>
    <xf numFmtId="171" fontId="11" fillId="0" borderId="182" xfId="1" applyNumberFormat="1" applyBorder="1" applyAlignment="1">
      <alignment vertical="center"/>
    </xf>
    <xf numFmtId="0" fontId="11" fillId="0" borderId="182" xfId="1" applyBorder="1" applyAlignment="1">
      <alignment vertical="center"/>
    </xf>
    <xf numFmtId="169" fontId="283" fillId="0" borderId="0" xfId="1" applyNumberFormat="1" applyFont="1" applyAlignment="1">
      <alignment horizontal="right" vertical="center"/>
    </xf>
    <xf numFmtId="0" fontId="274" fillId="0" borderId="0" xfId="0" applyFont="1" applyAlignment="1">
      <alignment vertical="center"/>
    </xf>
    <xf numFmtId="0" fontId="11" fillId="0" borderId="182" xfId="1" applyBorder="1" applyAlignment="1">
      <alignment horizontal="right" vertical="center"/>
    </xf>
    <xf numFmtId="43" fontId="11" fillId="0" borderId="0" xfId="1" applyNumberFormat="1" applyAlignment="1">
      <alignment horizontal="right" vertical="center"/>
    </xf>
    <xf numFmtId="0" fontId="177" fillId="0" borderId="0" xfId="0" applyFont="1" applyAlignment="1">
      <alignment vertical="center"/>
    </xf>
    <xf numFmtId="0" fontId="161" fillId="0" borderId="0" xfId="0" applyFont="1" applyAlignment="1">
      <alignment vertical="center"/>
    </xf>
    <xf numFmtId="233" fontId="161" fillId="0" borderId="0" xfId="3" applyNumberFormat="1" applyFont="1" applyFill="1" applyBorder="1" applyAlignment="1">
      <alignment horizontal="right" vertical="center" wrapText="1"/>
    </xf>
    <xf numFmtId="227" fontId="161" fillId="0" borderId="0" xfId="3" applyNumberFormat="1" applyFont="1" applyFill="1" applyBorder="1" applyAlignment="1">
      <alignment horizontal="right" vertical="center" wrapText="1"/>
    </xf>
    <xf numFmtId="171" fontId="161" fillId="0" borderId="0" xfId="3" applyNumberFormat="1" applyFont="1" applyFill="1" applyBorder="1" applyAlignment="1">
      <alignment horizontal="right" vertical="center" wrapText="1"/>
    </xf>
    <xf numFmtId="240" fontId="11" fillId="0" borderId="0" xfId="0" applyNumberFormat="1" applyFont="1" applyAlignment="1">
      <alignment horizontal="center" vertical="center"/>
    </xf>
    <xf numFmtId="4" fontId="45" fillId="0" borderId="184" xfId="0" applyNumberFormat="1" applyFont="1" applyBorder="1" applyAlignment="1">
      <alignment horizontal="center" vertical="center"/>
    </xf>
    <xf numFmtId="0" fontId="0" fillId="0" borderId="184" xfId="0" applyBorder="1" applyAlignment="1">
      <alignment horizontal="center" vertical="center"/>
    </xf>
    <xf numFmtId="15" fontId="45" fillId="0" borderId="184" xfId="2" applyNumberFormat="1" applyFont="1" applyBorder="1" applyAlignment="1">
      <alignment horizontal="center" vertical="center" wrapText="1"/>
    </xf>
    <xf numFmtId="0" fontId="11" fillId="0" borderId="0" xfId="2" applyAlignment="1">
      <alignment horizontal="center" vertical="center" wrapText="1"/>
    </xf>
    <xf numFmtId="3" fontId="45" fillId="0" borderId="184" xfId="0" applyNumberFormat="1" applyFont="1" applyBorder="1" applyAlignment="1">
      <alignment horizontal="center" vertical="center"/>
    </xf>
    <xf numFmtId="234" fontId="11" fillId="0" borderId="185" xfId="2" applyNumberFormat="1" applyBorder="1" applyAlignment="1">
      <alignment horizontal="right" vertical="center" wrapText="1"/>
    </xf>
    <xf numFmtId="0" fontId="11" fillId="0" borderId="0" xfId="0" applyFont="1" applyAlignment="1">
      <alignment vertical="top"/>
    </xf>
    <xf numFmtId="3" fontId="45" fillId="0" borderId="0" xfId="0" applyNumberFormat="1" applyFont="1" applyAlignment="1">
      <alignment vertical="top" wrapText="1"/>
    </xf>
    <xf numFmtId="0" fontId="45" fillId="0" borderId="0" xfId="0" applyFont="1" applyAlignment="1">
      <alignment vertical="top" wrapText="1"/>
    </xf>
    <xf numFmtId="0" fontId="11" fillId="0" borderId="0" xfId="0" applyFont="1" applyAlignment="1">
      <alignment vertical="top" wrapText="1"/>
    </xf>
    <xf numFmtId="0" fontId="274" fillId="0" borderId="0" xfId="1" applyFont="1" applyAlignment="1">
      <alignment vertical="center"/>
    </xf>
    <xf numFmtId="171" fontId="11" fillId="0" borderId="185" xfId="2" applyNumberFormat="1" applyBorder="1" applyAlignment="1">
      <alignment horizontal="right" vertical="top" wrapText="1"/>
    </xf>
    <xf numFmtId="15" fontId="11" fillId="0" borderId="185" xfId="2" applyNumberFormat="1" applyBorder="1" applyAlignment="1">
      <alignment horizontal="right" vertical="top" wrapText="1"/>
    </xf>
    <xf numFmtId="259" fontId="11" fillId="0" borderId="0" xfId="4909" applyNumberFormat="1" applyFont="1" applyFill="1" applyBorder="1" applyAlignment="1">
      <alignment vertical="center"/>
    </xf>
    <xf numFmtId="259" fontId="11" fillId="0" borderId="0" xfId="4909" applyNumberFormat="1" applyFont="1" applyFill="1" applyBorder="1" applyAlignment="1">
      <alignment horizontal="right" vertical="center"/>
    </xf>
    <xf numFmtId="15" fontId="11" fillId="0" borderId="185" xfId="2" applyNumberFormat="1" applyBorder="1" applyAlignment="1">
      <alignment horizontal="left" vertical="top"/>
    </xf>
    <xf numFmtId="0" fontId="12" fillId="0" borderId="0" xfId="2" applyFont="1" applyAlignment="1">
      <alignment vertical="center"/>
    </xf>
    <xf numFmtId="171" fontId="77" fillId="0" borderId="0" xfId="4909" applyNumberFormat="1" applyFont="1" applyFill="1" applyBorder="1" applyAlignment="1">
      <alignment vertical="center"/>
    </xf>
    <xf numFmtId="9" fontId="11" fillId="0" borderId="182" xfId="4910" applyFont="1" applyBorder="1" applyAlignment="1">
      <alignment vertical="center"/>
    </xf>
    <xf numFmtId="0" fontId="11" fillId="0" borderId="182" xfId="4912" applyFont="1" applyBorder="1" applyAlignment="1">
      <alignment vertical="center"/>
    </xf>
    <xf numFmtId="0" fontId="254" fillId="0" borderId="0" xfId="0" applyFont="1" applyAlignment="1">
      <alignment vertical="center"/>
    </xf>
    <xf numFmtId="0" fontId="160" fillId="0" borderId="0" xfId="4911" applyFont="1" applyAlignment="1">
      <alignment vertical="center"/>
    </xf>
    <xf numFmtId="0" fontId="257" fillId="0" borderId="0" xfId="4911" applyFont="1" applyAlignment="1">
      <alignment horizontal="left" vertical="center"/>
    </xf>
    <xf numFmtId="0" fontId="226" fillId="0" borderId="0" xfId="0" applyFont="1" applyAlignment="1">
      <alignment vertical="center"/>
    </xf>
    <xf numFmtId="0" fontId="256" fillId="0" borderId="0" xfId="0" applyFont="1" applyAlignment="1">
      <alignment vertical="center"/>
    </xf>
    <xf numFmtId="0" fontId="256" fillId="0" borderId="182" xfId="0" applyFont="1" applyBorder="1" applyAlignment="1">
      <alignment vertical="center"/>
    </xf>
    <xf numFmtId="0" fontId="254" fillId="0" borderId="182" xfId="0" applyFont="1" applyBorder="1" applyAlignment="1">
      <alignment vertical="center"/>
    </xf>
    <xf numFmtId="0" fontId="172" fillId="0" borderId="0" xfId="4911" applyFont="1" applyAlignment="1">
      <alignment horizontal="center" vertical="center"/>
    </xf>
    <xf numFmtId="0" fontId="262" fillId="0" borderId="0" xfId="4911" applyFont="1" applyAlignment="1">
      <alignment vertical="center"/>
    </xf>
    <xf numFmtId="0" fontId="263" fillId="0" borderId="0" xfId="0" applyFont="1" applyAlignment="1">
      <alignment vertical="center"/>
    </xf>
    <xf numFmtId="0" fontId="267" fillId="0" borderId="0" xfId="1671" applyFont="1" applyFill="1" applyBorder="1" applyAlignment="1" applyProtection="1">
      <alignment vertical="center"/>
    </xf>
    <xf numFmtId="0" fontId="268" fillId="0" borderId="0" xfId="0" applyFont="1" applyAlignment="1">
      <alignment vertical="center"/>
    </xf>
    <xf numFmtId="0" fontId="262" fillId="0" borderId="0" xfId="0" applyFont="1" applyAlignment="1">
      <alignment vertical="center"/>
    </xf>
    <xf numFmtId="0" fontId="255" fillId="0" borderId="0" xfId="0" applyFont="1" applyAlignment="1">
      <alignment vertical="center"/>
    </xf>
    <xf numFmtId="0" fontId="264" fillId="0" borderId="0" xfId="4911" applyFont="1" applyAlignment="1">
      <alignment vertical="center"/>
    </xf>
    <xf numFmtId="0" fontId="265" fillId="0" borderId="0" xfId="4911" applyFont="1" applyAlignment="1">
      <alignment horizontal="center" vertical="center"/>
    </xf>
    <xf numFmtId="0" fontId="269" fillId="0" borderId="0" xfId="4911" applyFont="1" applyAlignment="1">
      <alignment horizontal="center" vertical="center"/>
    </xf>
    <xf numFmtId="0" fontId="263" fillId="0" borderId="182" xfId="0" applyFont="1" applyBorder="1" applyAlignment="1">
      <alignment vertical="center"/>
    </xf>
    <xf numFmtId="0" fontId="262" fillId="0" borderId="182" xfId="4911" applyFont="1" applyBorder="1" applyAlignment="1">
      <alignment horizontal="center" vertical="center"/>
    </xf>
    <xf numFmtId="0" fontId="173" fillId="0" borderId="0" xfId="4911" applyFont="1" applyAlignment="1">
      <alignment horizontal="center" vertical="center"/>
    </xf>
    <xf numFmtId="0" fontId="172" fillId="0" borderId="0" xfId="4911" applyFont="1" applyAlignment="1">
      <alignment vertical="center"/>
    </xf>
    <xf numFmtId="0" fontId="171" fillId="0" borderId="0" xfId="2" applyFont="1" applyAlignment="1">
      <alignment horizontal="left" vertical="center"/>
    </xf>
    <xf numFmtId="0" fontId="284" fillId="0" borderId="185" xfId="2" applyFont="1" applyBorder="1" applyAlignment="1">
      <alignment horizontal="left" vertical="center"/>
    </xf>
    <xf numFmtId="15" fontId="12" fillId="0" borderId="185" xfId="2" applyNumberFormat="1" applyFont="1" applyBorder="1" applyAlignment="1">
      <alignment horizontal="right" vertical="center"/>
    </xf>
    <xf numFmtId="0" fontId="11" fillId="0" borderId="0" xfId="1" applyAlignment="1">
      <alignment vertical="top"/>
    </xf>
    <xf numFmtId="0" fontId="11" fillId="0" borderId="0" xfId="2" applyAlignment="1">
      <alignment horizontal="left" vertical="top" wrapText="1"/>
    </xf>
    <xf numFmtId="171" fontId="11" fillId="0" borderId="0" xfId="1" applyNumberFormat="1" applyAlignment="1">
      <alignment horizontal="right" vertical="top"/>
    </xf>
    <xf numFmtId="0" fontId="276" fillId="0" borderId="0" xfId="0" applyFont="1" applyAlignment="1">
      <alignment vertical="top"/>
    </xf>
    <xf numFmtId="226" fontId="277" fillId="0" borderId="0" xfId="4909" applyNumberFormat="1" applyFont="1" applyFill="1" applyBorder="1" applyAlignment="1">
      <alignment horizontal="right" vertical="top"/>
    </xf>
    <xf numFmtId="167" fontId="163" fillId="0" borderId="0" xfId="0" applyNumberFormat="1" applyFont="1" applyAlignment="1">
      <alignment horizontal="left" vertical="top"/>
    </xf>
    <xf numFmtId="0" fontId="163" fillId="0" borderId="0" xfId="0" applyFont="1" applyAlignment="1">
      <alignment horizontal="left" vertical="top"/>
    </xf>
    <xf numFmtId="0" fontId="163" fillId="0" borderId="0" xfId="0" applyFont="1" applyAlignment="1">
      <alignment horizontal="left" vertical="center" wrapText="1"/>
    </xf>
    <xf numFmtId="0" fontId="45" fillId="0" borderId="0" xfId="0" applyFont="1" applyAlignment="1">
      <alignment horizontal="left" wrapText="1"/>
    </xf>
    <xf numFmtId="0" fontId="11" fillId="0" borderId="0" xfId="0" applyFont="1" applyAlignment="1">
      <alignment horizontal="left" vertical="center" wrapText="1"/>
    </xf>
    <xf numFmtId="167" fontId="11" fillId="0" borderId="0" xfId="1343" applyNumberFormat="1" applyFont="1" applyFill="1" applyBorder="1" applyAlignment="1">
      <alignment horizontal="center" vertical="center" wrapText="1"/>
    </xf>
    <xf numFmtId="225" fontId="11" fillId="0" borderId="0" xfId="4909" applyNumberFormat="1" applyFont="1" applyFill="1" applyBorder="1" applyAlignment="1">
      <alignment horizontal="right" vertical="center"/>
    </xf>
    <xf numFmtId="260" fontId="161" fillId="0" borderId="0" xfId="1" applyNumberFormat="1" applyFont="1" applyAlignment="1">
      <alignment horizontal="right" vertical="center"/>
    </xf>
    <xf numFmtId="0" fontId="285" fillId="0" borderId="0" xfId="3" applyNumberFormat="1" applyFont="1" applyFill="1" applyBorder="1" applyAlignment="1">
      <alignment horizontal="right" vertical="center" wrapText="1"/>
    </xf>
    <xf numFmtId="0" fontId="286" fillId="0" borderId="0" xfId="0" applyFont="1" applyAlignment="1">
      <alignment horizontal="right" vertical="center"/>
    </xf>
    <xf numFmtId="9" fontId="161" fillId="0" borderId="0" xfId="4910" applyFont="1" applyAlignment="1">
      <alignment horizontal="right" vertical="center"/>
    </xf>
    <xf numFmtId="9" fontId="11" fillId="0" borderId="183" xfId="4910" applyFont="1" applyBorder="1" applyAlignment="1">
      <alignment horizontal="right" vertical="center" wrapText="1"/>
    </xf>
    <xf numFmtId="9" fontId="11" fillId="0" borderId="0" xfId="4910" applyFont="1" applyAlignment="1">
      <alignment horizontal="right" vertical="center"/>
    </xf>
    <xf numFmtId="9" fontId="45" fillId="0" borderId="0" xfId="4910" applyFont="1" applyFill="1" applyBorder="1" applyAlignment="1">
      <alignment horizontal="right" vertical="center" wrapText="1"/>
    </xf>
    <xf numFmtId="9" fontId="11" fillId="0" borderId="0" xfId="4910" applyFont="1" applyFill="1" applyBorder="1" applyAlignment="1">
      <alignment horizontal="right" vertical="center" wrapText="1"/>
    </xf>
    <xf numFmtId="9" fontId="11" fillId="0" borderId="0" xfId="4910" applyFont="1" applyAlignment="1">
      <alignment horizontal="right" vertical="top"/>
    </xf>
    <xf numFmtId="9" fontId="45" fillId="0" borderId="184" xfId="4910" applyFont="1" applyBorder="1" applyAlignment="1">
      <alignment horizontal="right" vertical="center"/>
    </xf>
    <xf numFmtId="9" fontId="45" fillId="0" borderId="182" xfId="4910" applyFont="1" applyBorder="1" applyAlignment="1">
      <alignment horizontal="right" vertical="center"/>
    </xf>
    <xf numFmtId="9" fontId="11" fillId="0" borderId="0" xfId="4910" applyFont="1" applyAlignment="1">
      <alignment vertical="center"/>
    </xf>
    <xf numFmtId="9" fontId="11" fillId="0" borderId="0" xfId="4910" applyFont="1" applyFill="1" applyBorder="1" applyAlignment="1">
      <alignment vertical="center"/>
    </xf>
    <xf numFmtId="9" fontId="12" fillId="0" borderId="0" xfId="4910" applyFont="1" applyAlignment="1">
      <alignment horizontal="right"/>
    </xf>
    <xf numFmtId="9" fontId="11" fillId="19" borderId="0" xfId="4910" applyFont="1" applyFill="1" applyAlignment="1">
      <alignment vertical="center"/>
    </xf>
    <xf numFmtId="9" fontId="12" fillId="19" borderId="0" xfId="4910" applyFont="1" applyFill="1" applyAlignment="1">
      <alignment horizontal="right"/>
    </xf>
    <xf numFmtId="9" fontId="276" fillId="0" borderId="0" xfId="4910" applyFont="1" applyAlignment="1">
      <alignment horizontal="right"/>
    </xf>
    <xf numFmtId="9" fontId="276" fillId="0" borderId="0" xfId="4910" applyFont="1"/>
    <xf numFmtId="9" fontId="0" fillId="0" borderId="0" xfId="4910" applyFont="1"/>
    <xf numFmtId="0" fontId="163" fillId="0" borderId="184" xfId="0" applyFont="1" applyBorder="1" applyAlignment="1">
      <alignment vertical="center"/>
    </xf>
    <xf numFmtId="9" fontId="11" fillId="0" borderId="184" xfId="4910" applyFont="1" applyBorder="1" applyAlignment="1">
      <alignment horizontal="right" vertical="center"/>
    </xf>
    <xf numFmtId="175" fontId="11" fillId="0" borderId="184" xfId="1" applyNumberFormat="1" applyBorder="1" applyAlignment="1">
      <alignment horizontal="right" vertical="center"/>
    </xf>
    <xf numFmtId="9" fontId="11" fillId="0" borderId="0" xfId="4910" applyFont="1" applyBorder="1" applyAlignment="1">
      <alignment horizontal="right" vertical="center" wrapText="1"/>
    </xf>
    <xf numFmtId="261" fontId="287" fillId="0" borderId="0" xfId="2" applyNumberFormat="1" applyFont="1" applyAlignment="1">
      <alignment horizontal="right" vertical="center" wrapText="1"/>
    </xf>
    <xf numFmtId="0" fontId="287" fillId="0" borderId="0" xfId="2" applyFont="1" applyAlignment="1">
      <alignment horizontal="right" vertical="center" wrapText="1"/>
    </xf>
    <xf numFmtId="14" fontId="287" fillId="0" borderId="0" xfId="2" applyNumberFormat="1" applyFont="1" applyAlignment="1">
      <alignment horizontal="right" vertical="center"/>
    </xf>
    <xf numFmtId="0" fontId="271" fillId="0" borderId="182" xfId="4912" applyFont="1" applyBorder="1" applyAlignment="1">
      <alignment wrapText="1"/>
    </xf>
    <xf numFmtId="0" fontId="11" fillId="0" borderId="0" xfId="1"/>
    <xf numFmtId="0" fontId="45" fillId="0" borderId="182" xfId="1" applyFont="1" applyBorder="1" applyAlignment="1">
      <alignment horizontal="right"/>
    </xf>
    <xf numFmtId="9" fontId="45" fillId="0" borderId="182" xfId="4910" applyFont="1" applyBorder="1" applyAlignment="1">
      <alignment horizontal="right"/>
    </xf>
    <xf numFmtId="226" fontId="277" fillId="0" borderId="0" xfId="4909" applyNumberFormat="1" applyFont="1" applyFill="1" applyBorder="1" applyAlignment="1">
      <alignment horizontal="right"/>
    </xf>
    <xf numFmtId="0" fontId="45" fillId="0" borderId="182" xfId="1" applyFont="1" applyBorder="1" applyAlignment="1">
      <alignment horizontal="center"/>
    </xf>
    <xf numFmtId="0" fontId="271" fillId="0" borderId="182" xfId="4912" applyFont="1" applyBorder="1"/>
    <xf numFmtId="0" fontId="271" fillId="0" borderId="182" xfId="1" applyFont="1" applyBorder="1" applyAlignment="1">
      <alignment horizontal="right"/>
    </xf>
    <xf numFmtId="9" fontId="271" fillId="0" borderId="182" xfId="4910" applyFont="1" applyBorder="1" applyAlignment="1">
      <alignment horizontal="right"/>
    </xf>
    <xf numFmtId="0" fontId="45" fillId="0" borderId="0" xfId="2" applyFont="1"/>
    <xf numFmtId="0" fontId="11" fillId="0" borderId="0" xfId="1" applyAlignment="1">
      <alignment horizontal="right"/>
    </xf>
    <xf numFmtId="9" fontId="11" fillId="0" borderId="0" xfId="4910" applyFont="1" applyAlignment="1">
      <alignment horizontal="right"/>
    </xf>
    <xf numFmtId="0" fontId="11" fillId="0" borderId="0" xfId="2" applyAlignment="1">
      <alignment horizontal="left"/>
    </xf>
    <xf numFmtId="172" fontId="11" fillId="0" borderId="0" xfId="2" applyNumberFormat="1"/>
    <xf numFmtId="172" fontId="11" fillId="19" borderId="0" xfId="2" applyNumberFormat="1" applyFill="1"/>
    <xf numFmtId="0" fontId="282" fillId="0" borderId="0" xfId="2" applyFont="1" applyAlignment="1">
      <alignment horizontal="left"/>
    </xf>
    <xf numFmtId="0" fontId="168" fillId="0" borderId="182" xfId="0" applyFont="1" applyBorder="1"/>
    <xf numFmtId="0" fontId="45" fillId="0" borderId="182" xfId="0" applyFont="1" applyBorder="1" applyAlignment="1">
      <alignment horizontal="right"/>
    </xf>
    <xf numFmtId="0" fontId="45" fillId="19" borderId="182" xfId="0" applyFont="1" applyFill="1" applyBorder="1" applyAlignment="1">
      <alignment horizontal="right"/>
    </xf>
    <xf numFmtId="9" fontId="45" fillId="19" borderId="182" xfId="4910" applyFont="1" applyFill="1" applyBorder="1" applyAlignment="1">
      <alignment horizontal="right"/>
    </xf>
    <xf numFmtId="3" fontId="11" fillId="0" borderId="0" xfId="1" applyNumberFormat="1"/>
    <xf numFmtId="9" fontId="11" fillId="0" borderId="0" xfId="4910" applyFont="1" applyAlignment="1"/>
    <xf numFmtId="0" fontId="164" fillId="0" borderId="0" xfId="2" applyFont="1"/>
    <xf numFmtId="171" fontId="11" fillId="0" borderId="0" xfId="1" applyNumberFormat="1"/>
    <xf numFmtId="0" fontId="45" fillId="0" borderId="182" xfId="0" applyFont="1" applyBorder="1"/>
    <xf numFmtId="9" fontId="45" fillId="0" borderId="182" xfId="4910" applyFont="1" applyBorder="1" applyAlignment="1"/>
    <xf numFmtId="41" fontId="11" fillId="0" borderId="0" xfId="3" applyNumberFormat="1" applyFont="1" applyFill="1" applyBorder="1" applyAlignment="1">
      <alignment horizontal="right" wrapText="1"/>
    </xf>
    <xf numFmtId="229" fontId="11" fillId="0" borderId="0" xfId="1" applyNumberFormat="1"/>
    <xf numFmtId="0" fontId="45" fillId="0" borderId="0" xfId="2" applyFont="1" applyAlignment="1">
      <alignment vertical="top"/>
    </xf>
    <xf numFmtId="3" fontId="45" fillId="0" borderId="0" xfId="4909" applyNumberFormat="1" applyFont="1" applyFill="1" applyBorder="1" applyAlignment="1">
      <alignment vertical="top"/>
    </xf>
    <xf numFmtId="171" fontId="45" fillId="0" borderId="0" xfId="4909" applyNumberFormat="1" applyFont="1" applyFill="1" applyBorder="1" applyAlignment="1">
      <alignment vertical="top"/>
    </xf>
    <xf numFmtId="225" fontId="45" fillId="0" borderId="0" xfId="4909" applyNumberFormat="1" applyFont="1" applyFill="1" applyBorder="1" applyAlignment="1">
      <alignment vertical="top"/>
    </xf>
    <xf numFmtId="226" fontId="45" fillId="0" borderId="0" xfId="4909" applyNumberFormat="1" applyFont="1" applyFill="1" applyBorder="1" applyAlignment="1">
      <alignment vertical="top"/>
    </xf>
    <xf numFmtId="0" fontId="274" fillId="0" borderId="182" xfId="4912" applyFont="1" applyBorder="1" applyAlignment="1">
      <alignment wrapText="1"/>
    </xf>
    <xf numFmtId="0" fontId="274" fillId="0" borderId="0" xfId="4912" applyFont="1"/>
    <xf numFmtId="3" fontId="45" fillId="0" borderId="0" xfId="0" applyNumberFormat="1" applyFont="1" applyAlignment="1">
      <alignment horizontal="right" wrapText="1"/>
    </xf>
    <xf numFmtId="172" fontId="45" fillId="0" borderId="0" xfId="0" applyNumberFormat="1" applyFont="1" applyAlignment="1">
      <alignment horizontal="right" wrapText="1"/>
    </xf>
    <xf numFmtId="225" fontId="45" fillId="0" borderId="0" xfId="3" applyNumberFormat="1" applyFont="1" applyFill="1" applyBorder="1" applyAlignment="1">
      <alignment horizontal="right" wrapText="1"/>
    </xf>
    <xf numFmtId="171" fontId="45" fillId="0" borderId="0" xfId="0" applyNumberFormat="1" applyFont="1" applyAlignment="1">
      <alignment horizontal="right" wrapText="1"/>
    </xf>
    <xf numFmtId="233" fontId="11" fillId="0" borderId="0" xfId="3" applyNumberFormat="1" applyFont="1" applyFill="1" applyBorder="1" applyAlignment="1">
      <alignment horizontal="right" wrapText="1"/>
    </xf>
    <xf numFmtId="0" fontId="45" fillId="0" borderId="0" xfId="1" applyFont="1"/>
    <xf numFmtId="255" fontId="45" fillId="0" borderId="0" xfId="3" applyNumberFormat="1" applyFont="1" applyFill="1" applyBorder="1" applyAlignment="1">
      <alignment horizontal="right" wrapText="1"/>
    </xf>
    <xf numFmtId="226" fontId="11" fillId="0" borderId="0" xfId="4909" applyNumberFormat="1" applyFont="1" applyFill="1" applyBorder="1" applyAlignment="1"/>
    <xf numFmtId="0" fontId="274" fillId="0" borderId="182" xfId="4912" applyFont="1" applyBorder="1"/>
    <xf numFmtId="233" fontId="45" fillId="0" borderId="0" xfId="3" applyNumberFormat="1" applyFont="1" applyFill="1" applyBorder="1" applyAlignment="1">
      <alignment horizontal="right" wrapText="1"/>
    </xf>
    <xf numFmtId="233" fontId="45" fillId="0" borderId="0" xfId="0" applyNumberFormat="1" applyFont="1" applyAlignment="1">
      <alignment horizontal="right" wrapText="1"/>
    </xf>
    <xf numFmtId="227" fontId="45" fillId="0" borderId="0" xfId="0" applyNumberFormat="1" applyFont="1" applyAlignment="1">
      <alignment horizontal="right" wrapText="1"/>
    </xf>
    <xf numFmtId="227" fontId="45" fillId="0" borderId="0" xfId="3" applyNumberFormat="1" applyFont="1" applyFill="1" applyBorder="1" applyAlignment="1">
      <alignment horizontal="right" wrapText="1"/>
    </xf>
    <xf numFmtId="3" fontId="45" fillId="0" borderId="0" xfId="3" applyNumberFormat="1" applyFont="1" applyFill="1" applyBorder="1" applyAlignment="1">
      <alignment horizontal="right" wrapText="1"/>
    </xf>
    <xf numFmtId="0" fontId="274" fillId="0" borderId="0" xfId="0" applyFont="1"/>
    <xf numFmtId="171" fontId="11" fillId="0" borderId="0" xfId="3" applyNumberFormat="1" applyFont="1" applyFill="1" applyBorder="1" applyAlignment="1">
      <alignment horizontal="right" wrapText="1"/>
    </xf>
    <xf numFmtId="227" fontId="11" fillId="0" borderId="0" xfId="3" applyNumberFormat="1" applyFont="1" applyFill="1" applyBorder="1" applyAlignment="1">
      <alignment horizontal="right" wrapText="1"/>
    </xf>
    <xf numFmtId="171" fontId="11" fillId="0" borderId="0" xfId="0" applyNumberFormat="1" applyFont="1" applyAlignment="1">
      <alignment horizontal="right" wrapText="1"/>
    </xf>
    <xf numFmtId="225" fontId="11" fillId="0" borderId="0" xfId="4909" applyNumberFormat="1" applyFont="1" applyFill="1" applyBorder="1" applyAlignment="1">
      <alignment horizontal="right" wrapText="1"/>
    </xf>
    <xf numFmtId="0" fontId="270" fillId="0" borderId="0" xfId="4912" applyFont="1"/>
    <xf numFmtId="3" fontId="11" fillId="0" borderId="0" xfId="0" applyNumberFormat="1" applyFont="1" applyAlignment="1">
      <alignment wrapText="1"/>
    </xf>
    <xf numFmtId="226" fontId="45" fillId="0" borderId="184" xfId="4909" applyNumberFormat="1" applyFont="1" applyFill="1" applyBorder="1" applyAlignment="1">
      <alignment horizontal="right" wrapText="1"/>
    </xf>
    <xf numFmtId="174" fontId="11" fillId="0" borderId="0" xfId="0" applyNumberFormat="1" applyFont="1" applyAlignment="1">
      <alignment horizontal="right" wrapText="1"/>
    </xf>
    <xf numFmtId="174" fontId="45" fillId="0" borderId="184" xfId="0" applyNumberFormat="1" applyFont="1" applyBorder="1" applyAlignment="1">
      <alignment horizontal="right" wrapText="1"/>
    </xf>
    <xf numFmtId="174" fontId="45" fillId="0" borderId="0" xfId="0" applyNumberFormat="1" applyFont="1" applyAlignment="1">
      <alignment horizontal="right" wrapText="1"/>
    </xf>
    <xf numFmtId="226" fontId="45" fillId="0" borderId="0" xfId="4909" applyNumberFormat="1" applyFont="1" applyFill="1" applyBorder="1" applyAlignment="1"/>
    <xf numFmtId="174" fontId="45" fillId="0" borderId="0" xfId="0" applyNumberFormat="1" applyFont="1" applyAlignment="1">
      <alignment wrapText="1"/>
    </xf>
    <xf numFmtId="0" fontId="164" fillId="0" borderId="0" xfId="0" applyFont="1"/>
    <xf numFmtId="0" fontId="162" fillId="0" borderId="0" xfId="4912" applyFont="1"/>
    <xf numFmtId="0" fontId="169" fillId="0" borderId="0" xfId="4912" applyFont="1"/>
    <xf numFmtId="170" fontId="191" fillId="0" borderId="0" xfId="0" applyNumberFormat="1" applyFont="1"/>
    <xf numFmtId="177" fontId="11" fillId="0" borderId="0" xfId="0" applyNumberFormat="1" applyFont="1" applyAlignment="1">
      <alignment wrapText="1"/>
    </xf>
    <xf numFmtId="174" fontId="11" fillId="0" borderId="0" xfId="0" applyNumberFormat="1" applyFont="1"/>
    <xf numFmtId="174" fontId="11" fillId="0" borderId="0" xfId="0" applyNumberFormat="1" applyFont="1" applyAlignment="1">
      <alignment vertical="top"/>
    </xf>
    <xf numFmtId="0" fontId="272" fillId="0" borderId="0" xfId="4912" applyFont="1"/>
    <xf numFmtId="0" fontId="12" fillId="0" borderId="0" xfId="2" applyFont="1" applyAlignment="1">
      <alignment horizontal="right"/>
    </xf>
    <xf numFmtId="0" fontId="272" fillId="0" borderId="0" xfId="4912" applyFont="1" applyAlignment="1">
      <alignment wrapText="1"/>
    </xf>
    <xf numFmtId="0" fontId="273" fillId="0" borderId="0" xfId="0" applyFont="1"/>
    <xf numFmtId="0" fontId="273" fillId="0" borderId="0" xfId="4912" applyFont="1"/>
    <xf numFmtId="0" fontId="11" fillId="0" borderId="183" xfId="1" applyBorder="1" applyAlignment="1">
      <alignment horizontal="center" vertical="center" wrapText="1"/>
    </xf>
    <xf numFmtId="9" fontId="161" fillId="0" borderId="0" xfId="4910" applyFont="1" applyAlignment="1">
      <alignment vertical="center"/>
    </xf>
    <xf numFmtId="9" fontId="11" fillId="0" borderId="183" xfId="4910" applyFont="1" applyBorder="1" applyAlignment="1">
      <alignment horizontal="right" vertical="center"/>
    </xf>
    <xf numFmtId="9" fontId="287" fillId="0" borderId="0" xfId="4910" applyFont="1" applyBorder="1" applyAlignment="1">
      <alignment horizontal="right" vertical="center"/>
    </xf>
    <xf numFmtId="9" fontId="45" fillId="0" borderId="0" xfId="4910" applyFont="1" applyAlignment="1">
      <alignment vertical="center"/>
    </xf>
    <xf numFmtId="9" fontId="45" fillId="0" borderId="182" xfId="4910" applyFont="1" applyBorder="1" applyAlignment="1">
      <alignment horizontal="center" vertical="center"/>
    </xf>
    <xf numFmtId="9" fontId="168" fillId="0" borderId="184" xfId="4910" applyFont="1" applyBorder="1" applyAlignment="1">
      <alignment vertical="center"/>
    </xf>
    <xf numFmtId="9" fontId="45" fillId="0" borderId="182" xfId="4910" applyFont="1" applyBorder="1" applyAlignment="1">
      <alignment horizontal="center"/>
    </xf>
    <xf numFmtId="9" fontId="11" fillId="0" borderId="0" xfId="4910" applyFont="1" applyFill="1" applyBorder="1" applyAlignment="1">
      <alignment horizontal="right" wrapText="1"/>
    </xf>
    <xf numFmtId="9" fontId="287" fillId="0" borderId="0" xfId="4910" applyFont="1" applyBorder="1" applyAlignment="1">
      <alignment horizontal="right" vertical="center" wrapText="1"/>
    </xf>
    <xf numFmtId="9" fontId="11" fillId="0" borderId="0" xfId="4910" applyFont="1" applyAlignment="1">
      <alignment horizontal="center" vertical="center"/>
    </xf>
    <xf numFmtId="9" fontId="276" fillId="0" borderId="0" xfId="4910" applyFont="1" applyAlignment="1"/>
    <xf numFmtId="15" fontId="287" fillId="0" borderId="0" xfId="2" applyNumberFormat="1" applyFont="1" applyAlignment="1">
      <alignment horizontal="right" vertical="center"/>
    </xf>
    <xf numFmtId="0" fontId="287" fillId="0" borderId="0" xfId="2" applyFont="1" applyAlignment="1">
      <alignment horizontal="right" vertical="center"/>
    </xf>
    <xf numFmtId="262" fontId="11" fillId="0" borderId="0" xfId="1" applyNumberFormat="1" applyAlignment="1">
      <alignment vertical="center"/>
    </xf>
    <xf numFmtId="0" fontId="284" fillId="0" borderId="0" xfId="2" applyFont="1" applyAlignment="1">
      <alignment horizontal="left" vertical="center"/>
    </xf>
    <xf numFmtId="234" fontId="287" fillId="0" borderId="0" xfId="2" applyNumberFormat="1" applyFont="1" applyAlignment="1">
      <alignment horizontal="right" vertical="center" wrapText="1"/>
    </xf>
    <xf numFmtId="0" fontId="287" fillId="0" borderId="0" xfId="0" applyFont="1"/>
    <xf numFmtId="0" fontId="12" fillId="0" borderId="0" xfId="0" applyFont="1"/>
    <xf numFmtId="0" fontId="270" fillId="0" borderId="182" xfId="4912" applyFont="1" applyBorder="1" applyAlignment="1">
      <alignment horizontal="left" vertical="center"/>
    </xf>
    <xf numFmtId="0" fontId="0" fillId="0" borderId="182" xfId="0" applyBorder="1" applyAlignment="1">
      <alignment horizontal="center"/>
    </xf>
    <xf numFmtId="0" fontId="11" fillId="0" borderId="182" xfId="2" applyBorder="1" applyAlignment="1">
      <alignment horizontal="center" vertical="center" wrapText="1"/>
    </xf>
    <xf numFmtId="261" fontId="11" fillId="0" borderId="0" xfId="2" applyNumberFormat="1" applyAlignment="1">
      <alignment horizontal="center" vertical="center" wrapText="1"/>
    </xf>
    <xf numFmtId="261" fontId="11" fillId="0" borderId="0" xfId="0" applyNumberFormat="1" applyFont="1" applyAlignment="1">
      <alignment horizontal="center" vertical="center" wrapText="1"/>
    </xf>
    <xf numFmtId="175" fontId="11" fillId="0" borderId="0" xfId="0" applyNumberFormat="1" applyFont="1" applyAlignment="1">
      <alignment horizontal="center" vertical="center"/>
    </xf>
    <xf numFmtId="263" fontId="11" fillId="0" borderId="0" xfId="0" applyNumberFormat="1" applyFont="1" applyAlignment="1">
      <alignment horizontal="center" vertical="center" wrapText="1"/>
    </xf>
    <xf numFmtId="0" fontId="266" fillId="0" borderId="0" xfId="0" applyFont="1" applyAlignment="1">
      <alignment horizontal="left"/>
    </xf>
    <xf numFmtId="0" fontId="288" fillId="0" borderId="0" xfId="0" applyFont="1"/>
    <xf numFmtId="0" fontId="288" fillId="0" borderId="0" xfId="0" applyFont="1" applyAlignment="1">
      <alignment horizontal="left" vertical="center"/>
    </xf>
    <xf numFmtId="0" fontId="288" fillId="0" borderId="0" xfId="0" applyFont="1" applyAlignment="1">
      <alignment horizontal="left"/>
    </xf>
    <xf numFmtId="0" fontId="288" fillId="0" borderId="0" xfId="0" applyFont="1" applyAlignment="1">
      <alignment vertical="top"/>
    </xf>
    <xf numFmtId="0" fontId="288" fillId="0" borderId="0" xfId="0" applyFont="1" applyAlignment="1">
      <alignment horizontal="left" vertical="top"/>
    </xf>
    <xf numFmtId="0" fontId="288" fillId="0" borderId="0" xfId="0" applyFont="1" applyAlignment="1">
      <alignment vertical="center"/>
    </xf>
    <xf numFmtId="0" fontId="290" fillId="0" borderId="0" xfId="0" applyFont="1"/>
    <xf numFmtId="0" fontId="288" fillId="0" borderId="0" xfId="0" applyFont="1" applyAlignment="1">
      <alignment horizontal="right"/>
    </xf>
    <xf numFmtId="0" fontId="288" fillId="0" borderId="0" xfId="0" applyFont="1" applyAlignment="1">
      <alignment horizontal="right" vertical="center"/>
    </xf>
    <xf numFmtId="0" fontId="290" fillId="0" borderId="0" xfId="0" applyFont="1" applyAlignment="1">
      <alignment horizontal="right" vertical="top"/>
    </xf>
    <xf numFmtId="0" fontId="289" fillId="0" borderId="0" xfId="0" applyFont="1" applyAlignment="1">
      <alignment horizontal="right" vertical="top"/>
    </xf>
    <xf numFmtId="0" fontId="290" fillId="0" borderId="0" xfId="1671" applyFont="1" applyAlignment="1" applyProtection="1">
      <alignment horizontal="right" vertical="top"/>
    </xf>
    <xf numFmtId="0" fontId="290" fillId="0" borderId="0" xfId="0" applyFont="1" applyAlignment="1">
      <alignment horizontal="left" vertical="top"/>
    </xf>
    <xf numFmtId="0" fontId="290" fillId="0" borderId="0" xfId="1671" applyFont="1" applyAlignment="1" applyProtection="1">
      <alignment horizontal="left" vertical="top"/>
    </xf>
    <xf numFmtId="0" fontId="254" fillId="0" borderId="0" xfId="0" applyFont="1" applyAlignment="1">
      <alignment horizontal="left"/>
    </xf>
    <xf numFmtId="0" fontId="291" fillId="0" borderId="0" xfId="0" applyFont="1" applyAlignment="1">
      <alignment horizontal="left"/>
    </xf>
    <xf numFmtId="0" fontId="292" fillId="0" borderId="0" xfId="0" applyFont="1" applyAlignment="1">
      <alignment horizontal="left"/>
    </xf>
    <xf numFmtId="174" fontId="45" fillId="0" borderId="0" xfId="0" applyNumberFormat="1" applyFont="1" applyAlignment="1">
      <alignment vertical="center"/>
    </xf>
    <xf numFmtId="225" fontId="11" fillId="0" borderId="0" xfId="4909" applyNumberFormat="1" applyFont="1" applyAlignment="1">
      <alignment vertical="center"/>
    </xf>
    <xf numFmtId="226" fontId="11" fillId="0" borderId="0" xfId="4909" applyNumberFormat="1" applyFont="1" applyAlignment="1">
      <alignment vertical="center"/>
    </xf>
    <xf numFmtId="0" fontId="293" fillId="0" borderId="0" xfId="0" applyFont="1"/>
    <xf numFmtId="0" fontId="11" fillId="0" borderId="0" xfId="2" applyAlignment="1">
      <alignment horizontal="right" wrapText="1"/>
    </xf>
    <xf numFmtId="226" fontId="11" fillId="0" borderId="0" xfId="4909" applyNumberFormat="1" applyFont="1"/>
    <xf numFmtId="226" fontId="11" fillId="0" borderId="0" xfId="0" applyNumberFormat="1" applyFont="1"/>
    <xf numFmtId="9" fontId="163" fillId="0" borderId="0" xfId="0" applyNumberFormat="1" applyFont="1"/>
    <xf numFmtId="43" fontId="163" fillId="0" borderId="0" xfId="4909" applyFont="1"/>
    <xf numFmtId="9" fontId="163" fillId="0" borderId="0" xfId="4910" applyFont="1"/>
    <xf numFmtId="0" fontId="288" fillId="0" borderId="0" xfId="0" quotePrefix="1" applyFont="1" applyAlignment="1">
      <alignment horizontal="left" vertical="center"/>
    </xf>
    <xf numFmtId="167" fontId="11" fillId="0" borderId="0" xfId="0" applyNumberFormat="1" applyFont="1" applyAlignment="1">
      <alignment horizontal="left" wrapText="1"/>
    </xf>
    <xf numFmtId="167" fontId="163" fillId="0" borderId="0" xfId="0" applyNumberFormat="1" applyFont="1" applyAlignment="1">
      <alignment horizontal="left"/>
    </xf>
    <xf numFmtId="0" fontId="163" fillId="0" borderId="0" xfId="0" applyFont="1" applyAlignment="1">
      <alignment horizontal="left"/>
    </xf>
    <xf numFmtId="264" fontId="11" fillId="0" borderId="0" xfId="1" quotePrefix="1" applyNumberFormat="1" applyAlignment="1">
      <alignment horizontal="right" vertical="center"/>
    </xf>
    <xf numFmtId="9" fontId="11" fillId="0" borderId="0" xfId="4910" quotePrefix="1" applyFont="1" applyFill="1" applyAlignment="1">
      <alignment horizontal="right" vertical="center"/>
    </xf>
    <xf numFmtId="3" fontId="276" fillId="0" borderId="0" xfId="0" applyNumberFormat="1" applyFont="1"/>
    <xf numFmtId="240" fontId="11" fillId="0" borderId="0" xfId="0" applyNumberFormat="1" applyFont="1" applyAlignment="1">
      <alignment horizontal="right"/>
    </xf>
    <xf numFmtId="240" fontId="11" fillId="0" borderId="0" xfId="4909" applyNumberFormat="1" applyFont="1" applyFill="1" applyBorder="1" applyAlignment="1">
      <alignment horizontal="right"/>
    </xf>
    <xf numFmtId="0" fontId="294" fillId="0" borderId="0" xfId="0" applyFont="1"/>
    <xf numFmtId="0" fontId="294" fillId="0" borderId="0" xfId="0" applyFont="1" applyAlignment="1">
      <alignment horizontal="left"/>
    </xf>
    <xf numFmtId="0" fontId="295" fillId="0" borderId="0" xfId="4912" applyFont="1" applyAlignment="1">
      <alignment vertical="center"/>
    </xf>
    <xf numFmtId="3" fontId="45" fillId="0" borderId="184" xfId="1" applyNumberFormat="1" applyFont="1" applyBorder="1" applyAlignment="1">
      <alignment horizontal="right" vertical="center"/>
    </xf>
    <xf numFmtId="9" fontId="11" fillId="19" borderId="0" xfId="4910" applyFont="1" applyFill="1" applyAlignment="1">
      <alignment horizontal="right"/>
    </xf>
    <xf numFmtId="9" fontId="11" fillId="19" borderId="0" xfId="4910" applyFont="1" applyFill="1" applyAlignment="1">
      <alignment horizontal="right" vertical="center"/>
    </xf>
    <xf numFmtId="1" fontId="11" fillId="0" borderId="0" xfId="4909" applyNumberFormat="1" applyFont="1" applyFill="1" applyBorder="1" applyAlignment="1">
      <alignment vertical="center"/>
    </xf>
    <xf numFmtId="0" fontId="163" fillId="0" borderId="0" xfId="0" applyFont="1" applyAlignment="1">
      <alignment horizontal="center" vertical="center"/>
    </xf>
    <xf numFmtId="0" fontId="178" fillId="0" borderId="0" xfId="1" applyFont="1" applyBorder="1" applyAlignment="1">
      <alignment vertical="center"/>
    </xf>
    <xf numFmtId="0" fontId="275" fillId="0" borderId="0" xfId="2" applyFont="1" applyBorder="1" applyAlignment="1">
      <alignment horizontal="right" vertical="center" wrapText="1"/>
    </xf>
    <xf numFmtId="0" fontId="179" fillId="0" borderId="0" xfId="2" applyFont="1" applyBorder="1" applyAlignment="1">
      <alignment horizontal="center" vertical="center"/>
    </xf>
    <xf numFmtId="0" fontId="0" fillId="0" borderId="0" xfId="0" applyBorder="1"/>
    <xf numFmtId="0" fontId="266" fillId="0" borderId="0" xfId="1759" applyFont="1" applyAlignment="1">
      <alignment horizontal="left" vertical="center" wrapText="1"/>
    </xf>
    <xf numFmtId="0" fontId="266" fillId="0" borderId="0" xfId="0" applyFont="1" applyAlignment="1">
      <alignment horizontal="left"/>
    </xf>
    <xf numFmtId="0" fontId="266" fillId="0" borderId="181" xfId="0" applyFont="1" applyBorder="1" applyAlignment="1">
      <alignment horizontal="left"/>
    </xf>
    <xf numFmtId="0" fontId="191" fillId="0" borderId="0" xfId="0" applyFont="1" applyAlignment="1">
      <alignment horizontal="center"/>
    </xf>
    <xf numFmtId="0" fontId="163" fillId="0" borderId="0" xfId="0" applyFont="1" applyAlignment="1">
      <alignment horizontal="center" vertical="center"/>
    </xf>
    <xf numFmtId="0" fontId="11" fillId="0" borderId="186" xfId="2" applyBorder="1" applyAlignment="1">
      <alignment horizontal="right" vertical="center" wrapText="1"/>
    </xf>
    <xf numFmtId="0" fontId="11" fillId="0" borderId="182" xfId="2" applyBorder="1" applyAlignment="1">
      <alignment horizontal="right" vertical="center" wrapText="1"/>
    </xf>
    <xf numFmtId="0" fontId="11" fillId="0" borderId="186" xfId="2" applyBorder="1" applyAlignment="1">
      <alignment horizontal="center" vertical="center" wrapText="1"/>
    </xf>
    <xf numFmtId="0" fontId="11" fillId="0" borderId="182" xfId="2" applyBorder="1" applyAlignment="1">
      <alignment horizontal="center" vertical="center" wrapText="1"/>
    </xf>
    <xf numFmtId="0" fontId="11" fillId="0" borderId="184" xfId="2" applyBorder="1" applyAlignment="1">
      <alignment horizontal="center" vertical="center" wrapText="1"/>
    </xf>
    <xf numFmtId="0" fontId="11" fillId="0" borderId="186" xfId="2" applyBorder="1" applyAlignment="1">
      <alignment horizontal="left" vertical="center" wrapText="1"/>
    </xf>
    <xf numFmtId="0" fontId="11" fillId="0" borderId="182" xfId="2" applyBorder="1" applyAlignment="1">
      <alignment horizontal="left" vertical="center" wrapText="1"/>
    </xf>
  </cellXfs>
  <cellStyles count="47287">
    <cellStyle name="_x0012_" xfId="5112" xr:uid="{00000000-0005-0000-0000-000000000000}"/>
    <cellStyle name=" 1" xfId="5254" xr:uid="{00000000-0005-0000-0000-000001000000}"/>
    <cellStyle name=" 1 2" xfId="7945" xr:uid="{00000000-0005-0000-0000-000002000000}"/>
    <cellStyle name="_x0012_ 2" xfId="6370" xr:uid="{00000000-0005-0000-0000-000003000000}"/>
    <cellStyle name="_x0012_ 3" xfId="6715" xr:uid="{00000000-0005-0000-0000-000004000000}"/>
    <cellStyle name="]_x000d__x000a_Zoomed=1_x000d__x000a_Row=0_x000d__x000a_Column=0_x000d__x000a_Height=0_x000d__x000a_Width=0_x000d__x000a_FontName=FoxFont_x000d__x000a_FontStyle=0_x000d__x000a_FontSize=9_x000d__x000a_PrtFontName=FoxPrin" xfId="6" xr:uid="{00000000-0005-0000-0000-000005000000}"/>
    <cellStyle name="]_x000d__x000a_Zoomed=1_x000d__x000a_Row=0_x000d__x000a_Column=0_x000d__x000a_Height=0_x000d__x000a_Width=0_x000d__x000a_FontName=FoxFont_x000d__x000a_FontStyle=0_x000d__x000a_FontSize=9_x000d__x000a_PrtFontName=FoxPrin 2" xfId="7" xr:uid="{00000000-0005-0000-0000-000006000000}"/>
    <cellStyle name="]_x000d__x000a_Zoomed=1_x000d__x000a_Row=0_x000d__x000a_Column=0_x000d__x000a_Height=0_x000d__x000a_Width=0_x000d__x000a_FontName=FoxFont_x000d__x000a_FontStyle=0_x000d__x000a_FontSize=9_x000d__x000a_PrtFontName=FoxPrin 2 2" xfId="8" xr:uid="{00000000-0005-0000-0000-000007000000}"/>
    <cellStyle name="]_x000d__x000a_Zoomed=1_x000d__x000a_Row=0_x000d__x000a_Column=0_x000d__x000a_Height=0_x000d__x000a_Width=0_x000d__x000a_FontName=FoxFont_x000d__x000a_FontStyle=0_x000d__x000a_FontSize=9_x000d__x000a_PrtFontName=FoxPrin 3" xfId="9" xr:uid="{00000000-0005-0000-0000-000008000000}"/>
    <cellStyle name="]_x000d__x000a_Zoomed=1_x000d__x000a_Row=0_x000d__x000a_Column=0_x000d__x000a_Height=0_x000d__x000a_Width=0_x000d__x000a_FontName=FoxFont_x000d__x000a_FontStyle=0_x000d__x000a_FontSize=9_x000d__x000a_PrtFontName=FoxPrin 3 2" xfId="10" xr:uid="{00000000-0005-0000-0000-000009000000}"/>
    <cellStyle name="]_x000d__x000a_Zoomed=1_x000d__x000a_Row=0_x000d__x000a_Column=0_x000d__x000a_Height=0_x000d__x000a_Width=0_x000d__x000a_FontName=FoxFont_x000d__x000a_FontStyle=0_x000d__x000a_FontSize=9_x000d__x000a_PrtFontName=FoxPrin 4" xfId="11" xr:uid="{00000000-0005-0000-0000-00000A000000}"/>
    <cellStyle name="]_x000d__x000a_Zoomed=1_x000d__x000a_Row=0_x000d__x000a_Column=0_x000d__x000a_Height=0_x000d__x000a_Width=0_x000d__x000a_FontName=FoxFont_x000d__x000a_FontStyle=0_x000d__x000a_FontSize=9_x000d__x000a_PrtFontName=FoxPrin 4 2" xfId="12" xr:uid="{00000000-0005-0000-0000-00000B000000}"/>
    <cellStyle name="]_x000d__x000a_Zoomed=1_x000d__x000a_Row=0_x000d__x000a_Column=0_x000d__x000a_Height=0_x000d__x000a_Width=0_x000d__x000a_FontName=FoxFont_x000d__x000a_FontStyle=0_x000d__x000a_FontSize=9_x000d__x000a_PrtFontName=FoxPrin 5" xfId="13" xr:uid="{00000000-0005-0000-0000-00000C000000}"/>
    <cellStyle name="]_x000d__x000a_Zoomed=1_x000d__x000a_Row=0_x000d__x000a_Column=0_x000d__x000a_Height=0_x000d__x000a_Width=0_x000d__x000a_FontName=FoxFont_x000d__x000a_FontStyle=0_x000d__x000a_FontSize=9_x000d__x000a_PrtFontName=FoxPrin 5 2" xfId="14" xr:uid="{00000000-0005-0000-0000-00000D000000}"/>
    <cellStyle name="]_x000d__x000a_Zoomed=1_x000d__x000a_Row=0_x000d__x000a_Column=0_x000d__x000a_Height=0_x000d__x000a_Width=0_x000d__x000a_FontName=FoxFont_x000d__x000a_FontStyle=0_x000d__x000a_FontSize=9_x000d__x000a_PrtFontName=FoxPrin 6" xfId="15" xr:uid="{00000000-0005-0000-0000-00000E000000}"/>
    <cellStyle name="]_x000d__x000a_Zoomed=1_x000d__x000a_Row=0_x000d__x000a_Column=0_x000d__x000a_Height=0_x000d__x000a_Width=0_x000d__x000a_FontName=FoxFont_x000d__x000a_FontStyle=0_x000d__x000a_FontSize=9_x000d__x000a_PrtFontName=FoxPrin 6 2" xfId="16" xr:uid="{00000000-0005-0000-0000-00000F000000}"/>
    <cellStyle name="]_x000d__x000a_Zoomed=1_x000d__x000a_Row=0_x000d__x000a_Column=0_x000d__x000a_Height=0_x000d__x000a_Width=0_x000d__x000a_FontName=FoxFont_x000d__x000a_FontStyle=0_x000d__x000a_FontSize=9_x000d__x000a_PrtFontName=FoxPrin 7" xfId="17" xr:uid="{00000000-0005-0000-0000-000010000000}"/>
    <cellStyle name="]_x000d__x000a_Zoomed=1_x000d__x000a_Row=0_x000d__x000a_Column=0_x000d__x000a_Height=0_x000d__x000a_Width=0_x000d__x000a_FontName=FoxFont_x000d__x000a_FontStyle=0_x000d__x000a_FontSize=9_x000d__x000a_PrtFontName=FoxPrin 7 2" xfId="18" xr:uid="{00000000-0005-0000-0000-000011000000}"/>
    <cellStyle name="]_x000d__x000a_Zoomed=1_x000d__x000a_Row=0_x000d__x000a_Column=0_x000d__x000a_Height=0_x000d__x000a_Width=0_x000d__x000a_FontName=FoxFont_x000d__x000a_FontStyle=0_x000d__x000a_FontSize=9_x000d__x000a_PrtFontName=FoxPrin 8" xfId="19" xr:uid="{00000000-0005-0000-0000-000012000000}"/>
    <cellStyle name="]_x000d__x000a_Zoomed=1_x000d__x000a_Row=0_x000d__x000a_Column=0_x000d__x000a_Height=0_x000d__x000a_Width=0_x000d__x000a_FontName=FoxFont_x000d__x000a_FontStyle=0_x000d__x000a_FontSize=9_x000d__x000a_PrtFontName=FoxPrin 8 2" xfId="20" xr:uid="{00000000-0005-0000-0000-000013000000}"/>
    <cellStyle name="]_x000d__x000a_Zoomed=1_x000d__x000a_Row=0_x000d__x000a_Column=0_x000d__x000a_Height=0_x000d__x000a_Width=0_x000d__x000a_FontName=FoxFont_x000d__x000a_FontStyle=0_x000d__x000a_FontSize=9_x000d__x000a_PrtFontName=FoxPrin 9" xfId="21" xr:uid="{00000000-0005-0000-0000-000014000000}"/>
    <cellStyle name="]_x000d__x000a_Zoomed=1_x000d__x000a_Row=0_x000d__x000a_Column=0_x000d__x000a_Height=0_x000d__x000a_Width=0_x000d__x000a_FontName=FoxFont_x000d__x000a_FontStyle=0_x000d__x000a_FontSize=9_x000d__x000a_PrtFontName=FoxPrin__Anfisa_Result after MRO_model2012(ord+marg ore+dilution)" xfId="22" xr:uid="{00000000-0005-0000-0000-000015000000}"/>
    <cellStyle name="_01_Свод в 1С_РК" xfId="23" xr:uid="{00000000-0005-0000-0000-000016000000}"/>
    <cellStyle name="_01_Форма 3._РК_" xfId="24" xr:uid="{00000000-0005-0000-0000-000017000000}"/>
    <cellStyle name="_04_Отчет-База_ОЗРК" xfId="25" xr:uid="{00000000-0005-0000-0000-000018000000}"/>
    <cellStyle name="_04_Форма 3_ОЗРК" xfId="26" xr:uid="{00000000-0005-0000-0000-000019000000}"/>
    <cellStyle name="_06_Отчет-База_ОЗРК" xfId="27" xr:uid="{00000000-0005-0000-0000-00001A000000}"/>
    <cellStyle name="_06_Форма 3_ОЗРК_на всякий случай" xfId="28" xr:uid="{00000000-0005-0000-0000-00001B000000}"/>
    <cellStyle name="_1 1 1  2007+(коррект до 4500000)" xfId="29" xr:uid="{00000000-0005-0000-0000-00001C000000}"/>
    <cellStyle name="_1 1 1-План ГР февр 2006 коррект" xfId="30" xr:uid="{00000000-0005-0000-0000-00001D000000}"/>
    <cellStyle name="_1.1.1. Выполнение август 2006" xfId="31" xr:uid="{00000000-0005-0000-0000-00001E000000}"/>
    <cellStyle name="_1.1.1.План ГР 06" xfId="32" xr:uid="{00000000-0005-0000-0000-00001F000000}"/>
    <cellStyle name="_111" xfId="33" xr:uid="{00000000-0005-0000-0000-000020000000}"/>
    <cellStyle name="_12_ПО-12_ОЗРК_12.2010г" xfId="34" xr:uid="{00000000-0005-0000-0000-000021000000}"/>
    <cellStyle name="_12_ПО-13_ОЗРК_12.2010г" xfId="35" xr:uid="{00000000-0005-0000-0000-000022000000}"/>
    <cellStyle name="_12_ПО-4_ОЗРК_12.2010г" xfId="36" xr:uid="{00000000-0005-0000-0000-000023000000}"/>
    <cellStyle name="_12_ПО-5_ОЗРК_12.2010г" xfId="37" xr:uid="{00000000-0005-0000-0000-000024000000}"/>
    <cellStyle name="_12_ПО-6_РК_12.2010г" xfId="38" xr:uid="{00000000-0005-0000-0000-000025000000}"/>
    <cellStyle name="_12_ПО-8_ОЗРК_12.2010г" xfId="39" xr:uid="{00000000-0005-0000-0000-000026000000}"/>
    <cellStyle name="_3K_FA AnP_FINAL 2007" xfId="40" xr:uid="{00000000-0005-0000-0000-000027000000}"/>
    <cellStyle name="_3K_FA_INTERIM 2007" xfId="41" xr:uid="{00000000-0005-0000-0000-000028000000}"/>
    <cellStyle name="_3K_Preliminary analytics_9m 2007" xfId="42" xr:uid="{00000000-0005-0000-0000-000029000000}"/>
    <cellStyle name="_3K_Taxation_2007" xfId="43" xr:uid="{00000000-0005-0000-0000-00002A000000}"/>
    <cellStyle name="_3K_Taxation_9m2007" xfId="44" xr:uid="{00000000-0005-0000-0000-00002B000000}"/>
    <cellStyle name="_4. Выполнение плана за ноябрь 06.12" xfId="45" xr:uid="{00000000-0005-0000-0000-00002C000000}"/>
    <cellStyle name="_60C101A1" xfId="46" xr:uid="{00000000-0005-0000-0000-00002D000000}"/>
    <cellStyle name="_Albazino_model_FS2009" xfId="7749" xr:uid="{00000000-0005-0000-0000-00002E000000}"/>
    <cellStyle name="_Cash Taseevskoe" xfId="47" xr:uid="{00000000-0005-0000-0000-00002F000000}"/>
    <cellStyle name="_Disclosures" xfId="48" xr:uid="{00000000-0005-0000-0000-000030000000}"/>
    <cellStyle name="_Disclosures 2" xfId="49" xr:uid="{00000000-0005-0000-0000-000031000000}"/>
    <cellStyle name="_Disclosures 2__Anfisa_Result after MRO_model2012(ord+marg ore+dilution)" xfId="50" xr:uid="{00000000-0005-0000-0000-000032000000}"/>
    <cellStyle name="_Disclosures 3" xfId="51" xr:uid="{00000000-0005-0000-0000-000033000000}"/>
    <cellStyle name="_Disclosures 3__Anfisa_Result after MRO_model2012(ord+marg ore+dilution)" xfId="52" xr:uid="{00000000-0005-0000-0000-000034000000}"/>
    <cellStyle name="_Disclosures 4" xfId="53" xr:uid="{00000000-0005-0000-0000-000035000000}"/>
    <cellStyle name="_Disclosures 4__Anfisa_Result after MRO_model2012(ord+marg ore+dilution)" xfId="54" xr:uid="{00000000-0005-0000-0000-000036000000}"/>
    <cellStyle name="_Disclosures 5" xfId="55" xr:uid="{00000000-0005-0000-0000-000037000000}"/>
    <cellStyle name="_Disclosures 5 2" xfId="56" xr:uid="{00000000-0005-0000-0000-000038000000}"/>
    <cellStyle name="_Disclosures 5_ResoursesReserves_Albazino_All" xfId="57" xr:uid="{00000000-0005-0000-0000-000039000000}"/>
    <cellStyle name="_Disclosures__Anfisa_Result after MRO_model2012(ord+marg ore+dilution)" xfId="58" xr:uid="{00000000-0005-0000-0000-00003A000000}"/>
    <cellStyle name="_Disclosures_COG на согласование" xfId="59" xr:uid="{00000000-0005-0000-0000-00003B000000}"/>
    <cellStyle name="_Disclosures_COG на согласование 2" xfId="60" xr:uid="{00000000-0005-0000-0000-00003C000000}"/>
    <cellStyle name="_Disclosures_COG на согласование 3" xfId="61" xr:uid="{00000000-0005-0000-0000-00003D000000}"/>
    <cellStyle name="_Disclosures_COG на согласование__Anfisa_Result after MRO_model2012(ord+marg ore+dilution)" xfId="62" xr:uid="{00000000-0005-0000-0000-00003E000000}"/>
    <cellStyle name="_Disclosures_COG на согласование_Recourses&amp;Reserves_Cokol_OP+UG" xfId="63" xr:uid="{00000000-0005-0000-0000-00003F000000}"/>
    <cellStyle name="_Disclosures_COG на согласование_Recourses&amp;Reserves_Cokol_OP+UG__Anfisa_Result after MRO_model2012(ord+marg ore+dilution)" xfId="64" xr:uid="{00000000-0005-0000-0000-000040000000}"/>
    <cellStyle name="_Disclosures_COG на согласование_RecoursesReserves_Ur_2011" xfId="65" xr:uid="{00000000-0005-0000-0000-000041000000}"/>
    <cellStyle name="_Disclosures_COG на согласование_RecoursesReserves_Ur_2011 2" xfId="66" xr:uid="{00000000-0005-0000-0000-000042000000}"/>
    <cellStyle name="_Disclosures_COG на согласование_RecoursesReserves_Ur_2011 3" xfId="67" xr:uid="{00000000-0005-0000-0000-000043000000}"/>
    <cellStyle name="_Disclosures_COG на согласование_RecoursesReserves_Ur_2011__Anfisa_Result after MRO_model2012(ord+marg ore+dilution)" xfId="68" xr:uid="{00000000-0005-0000-0000-000044000000}"/>
    <cellStyle name="_Disclosures_COG на согласование_Таблицы МР и РЗ к ГО с формулами4" xfId="69" xr:uid="{00000000-0005-0000-0000-000045000000}"/>
    <cellStyle name="_Disclosures_COG согласован" xfId="70" xr:uid="{00000000-0005-0000-0000-000046000000}"/>
    <cellStyle name="_Disclosures_COG согласован__Anfisa_Result after MRO_model2012(ord+marg ore+dilution)" xfId="71" xr:uid="{00000000-0005-0000-0000-000047000000}"/>
    <cellStyle name="_Disclosures_Data_Resourses &amp; Reserves_Audit12_mod2011_f0112" xfId="72" xr:uid="{00000000-0005-0000-0000-000048000000}"/>
    <cellStyle name="_Disclosures_Recourses&amp;Reserves Birkachan UNDEGROUND" xfId="73" xr:uid="{00000000-0005-0000-0000-000049000000}"/>
    <cellStyle name="_Disclosures_Recourses&amp;Reserves Birkachan UNDEGROUND__Anfisa_Result after MRO_model2012(ord+marg ore+dilution)" xfId="74" xr:uid="{00000000-0005-0000-0000-00004A000000}"/>
    <cellStyle name="_Disclosures_Recourses&amp;Reserves_Hak" xfId="75" xr:uid="{00000000-0005-0000-0000-00004B000000}"/>
    <cellStyle name="_Disclosures_Recourses&amp;Reserves_Hak__Anfisa_Result after MRO_model2012(ord+marg ore+dilution)" xfId="76" xr:uid="{00000000-0005-0000-0000-00004C000000}"/>
    <cellStyle name="_Disclosures_Recourses&amp;Reserves_Voronc_14.04.2010" xfId="77" xr:uid="{00000000-0005-0000-0000-00004D000000}"/>
    <cellStyle name="_Disclosures_Recourses&amp;Reserves_Voronc_14.04.2010 2" xfId="78" xr:uid="{00000000-0005-0000-0000-00004E000000}"/>
    <cellStyle name="_Disclosures_Recourses&amp;Reserves_Voronc_14.04.2010 2__Anfisa_Result after MRO_model2012(ord+marg ore+dilution)" xfId="79" xr:uid="{00000000-0005-0000-0000-00004F000000}"/>
    <cellStyle name="_Disclosures_Recourses&amp;Reserves_Voronc_14.04.2010 3" xfId="80" xr:uid="{00000000-0005-0000-0000-000050000000}"/>
    <cellStyle name="_Disclosures_Recourses&amp;Reserves_Voronc_14.04.2010 3__Anfisa_Result after MRO_model2012(ord+marg ore+dilution)" xfId="81" xr:uid="{00000000-0005-0000-0000-000051000000}"/>
    <cellStyle name="_Disclosures_Recourses&amp;Reserves_Voronc_14.04.2010 4" xfId="82" xr:uid="{00000000-0005-0000-0000-000052000000}"/>
    <cellStyle name="_Disclosures_Recourses&amp;Reserves_Voronc_14.04.2010 4__Anfisa_Result after MRO_model2012(ord+marg ore+dilution)" xfId="83" xr:uid="{00000000-0005-0000-0000-000053000000}"/>
    <cellStyle name="_Disclosures_Recourses&amp;Reserves_Voronc_14.04.2010 5" xfId="84" xr:uid="{00000000-0005-0000-0000-000054000000}"/>
    <cellStyle name="_Disclosures_Recourses&amp;Reserves_Voronc_14.04.2010 6" xfId="85" xr:uid="{00000000-0005-0000-0000-000055000000}"/>
    <cellStyle name="_Disclosures_Recourses&amp;Reserves_Voronc_14.04.2010__Anfisa_Result after MRO_model2012(ord+marg ore+dilution)" xfId="86" xr:uid="{00000000-0005-0000-0000-000056000000}"/>
    <cellStyle name="_Disclosures_Recourses&amp;Reserves_Voronc_14.04.2010_Data_Resourses &amp; Reserves_Audit12_mod2011_f0112" xfId="87" xr:uid="{00000000-0005-0000-0000-000057000000}"/>
    <cellStyle name="_Disclosures_Recourses&amp;Reserves_Voronc_14.04.2010_Recourses&amp;Reserves_Voronc_Audit 2011_MRO1_ПиР" xfId="88" xr:uid="{00000000-0005-0000-0000-000058000000}"/>
    <cellStyle name="_Disclosures_Recourses&amp;Reserves_Voronc_14.04.2010_Recourses&amp;Reserves_Voronc_Audit 2011_MRO1_ПиР__Anfisa_Result after MRO_model2012(ord+marg ore+dilution)" xfId="89" xr:uid="{00000000-0005-0000-0000-000059000000}"/>
    <cellStyle name="_Disclosures_Recourses&amp;Reserves_Voronc_14.04.2010_RecoursesReserves_Ur_2011" xfId="90" xr:uid="{00000000-0005-0000-0000-00005A000000}"/>
    <cellStyle name="_Disclosures_Recourses&amp;Reserves_Voronc_14.04.2010_RecoursesReserves_Ur_2011 2" xfId="91" xr:uid="{00000000-0005-0000-0000-00005B000000}"/>
    <cellStyle name="_Disclosures_Recourses&amp;Reserves_Voronc_14.04.2010_RecoursesReserves_Ur_2011 3" xfId="92" xr:uid="{00000000-0005-0000-0000-00005C000000}"/>
    <cellStyle name="_Disclosures_Recourses&amp;Reserves_Voronc_14.04.2010_RecoursesReserves_Ur_2011__Anfisa_Result after MRO_model2012(ord+marg ore+dilution)" xfId="93" xr:uid="{00000000-0005-0000-0000-00005D000000}"/>
    <cellStyle name="_Disclosures_Recourses&amp;Reserves_Voronc_14.04.2010_RecoursesReserves_образец (Универсальный от Димы) (2)" xfId="94" xr:uid="{00000000-0005-0000-0000-00005E000000}"/>
    <cellStyle name="_Disclosures_Recourses&amp;Reserves_Voronc_14.04.2010_RecoursesReserves_образец (Универсальный от Димы) (2)__Anfisa_Result after MRO_model2012(ord+marg ore+dilution)" xfId="95" xr:uid="{00000000-0005-0000-0000-00005F000000}"/>
    <cellStyle name="_Disclosures_Recourses&amp;Reserves_Voronc_14.04.2010_Resources&amp;Reserves_Dalnee_CPR_2012" xfId="7946" xr:uid="{00000000-0005-0000-0000-000060000000}"/>
    <cellStyle name="_Disclosures_Recourses&amp;Reserves_Voronc_14.04.2010_Resourses&amp;Reserves_Albazino_на_01.07.11г" xfId="96" xr:uid="{00000000-0005-0000-0000-000061000000}"/>
    <cellStyle name="_Disclosures_Recourses&amp;Reserves_Voronc_14.04.2010_Resourses&amp;Reserves_Albazino_на_01.07.11г__Anfisa_Result after MRO_model2012(ord+marg ore+dilution)" xfId="97" xr:uid="{00000000-0005-0000-0000-000062000000}"/>
    <cellStyle name="_Disclosures_Recourses&amp;Reserves_Voronc_14.04.2010_Tongrad res_mpr3_mro23_01112ko  руда в контуре на KO(ТЭО 2011)" xfId="98" xr:uid="{00000000-0005-0000-0000-000063000000}"/>
    <cellStyle name="_Disclosures_Recourses&amp;Reserves_Voronc_14.04.2010_ё" xfId="99" xr:uid="{00000000-0005-0000-0000-000064000000}"/>
    <cellStyle name="_Disclosures_Recourses&amp;Reserves_Voronc_14.04.2010_ё__Anfisa_Result after MRO_model2012(ord+marg ore+dilution)" xfId="100" xr:uid="{00000000-0005-0000-0000-000065000000}"/>
    <cellStyle name="_Disclosures_Recourses&amp;Reserves_Voronc_14.04.2010_МРиРЗ_Итог" xfId="7947" xr:uid="{00000000-0005-0000-0000-000066000000}"/>
    <cellStyle name="_Disclosures_RecoursesReserves_образец (Универсальный от Димы) (2)" xfId="101" xr:uid="{00000000-0005-0000-0000-000067000000}"/>
    <cellStyle name="_Disclosures_RecoursesReserves_образец (Универсальный от Димы) (2)__Anfisa_Result after MRO_model2012(ord+marg ore+dilution)" xfId="102" xr:uid="{00000000-0005-0000-0000-000068000000}"/>
    <cellStyle name="_Disclosures_Resources&amp;Reserves" xfId="103" xr:uid="{00000000-0005-0000-0000-000069000000}"/>
    <cellStyle name="_Disclosures_Resources&amp;Reserves__Anfisa_Result after MRO_model2012(ord+marg ore+dilution)" xfId="104" xr:uid="{00000000-0005-0000-0000-00006A000000}"/>
    <cellStyle name="_Disclosures_Resources&amp;Reserves_Dalnee_CPR_2012" xfId="7948" xr:uid="{00000000-0005-0000-0000-00006B000000}"/>
    <cellStyle name="_Disclosures_Tongrad res_mpr3_mro23_01112ko  руда в контуре на KO(ТЭО 2011)" xfId="105" xr:uid="{00000000-0005-0000-0000-00006C000000}"/>
    <cellStyle name="_Disclosures_Биркачан для NPV-6(утв_НТС_10июня)с_пот_раз_по_рекоменд_борту (2) (3)" xfId="106" xr:uid="{00000000-0005-0000-0000-00006D000000}"/>
    <cellStyle name="_Disclosures_Биркачан для NPV-6(утв_НТС_10июня)с_пот_раз_по_рекоменд_борту (2) (3)__Anfisa_Result after MRO_model2012(ord+marg ore+dilution)" xfId="107" xr:uid="{00000000-0005-0000-0000-00006E000000}"/>
    <cellStyle name="_Disclosures_Биркачан для NPV-6(утв_НТС_10июня)с_пот_раз_по_рекоменд_борту (2) (3)_Recourses&amp;Reserves Birkachan UNDEGROUND" xfId="108" xr:uid="{00000000-0005-0000-0000-00006F000000}"/>
    <cellStyle name="_Disclosures_Биркачан для NPV-6(утв_НТС_10июня)с_пот_раз_по_рекоменд_борту (2) (3)_Recourses&amp;Reserves Birkachan UNDEGROUND__Anfisa_Result after MRO_model2012(ord+marg ore+dilution)" xfId="109" xr:uid="{00000000-0005-0000-0000-000070000000}"/>
    <cellStyle name="_Disclosures_Биркачан для NPV-6(утв_НТС_10июня)с_пот_раз_по_рекоменд_борту (2) (3)_Resources&amp;Reserves" xfId="110" xr:uid="{00000000-0005-0000-0000-000071000000}"/>
    <cellStyle name="_Disclosures_Биркачан для NPV-6(утв_НТС_10июня)с_пот_раз_по_рекоменд_борту (2) (3)_Resources&amp;Reserves__Anfisa_Result after MRO_model2012(ord+marg ore+dilution)" xfId="111" xr:uid="{00000000-0005-0000-0000-000072000000}"/>
    <cellStyle name="_Disclosures_Входные данные для NPV - ЗСУ (14.04.2010)" xfId="112" xr:uid="{00000000-0005-0000-0000-000073000000}"/>
    <cellStyle name="_Disclosures_Входные данные для NPV - ЗСУ (14.04.2010) 2" xfId="113" xr:uid="{00000000-0005-0000-0000-000074000000}"/>
    <cellStyle name="_Disclosures_Входные данные для NPV - ЗСУ (14.04.2010) 2__Anfisa_Result after MRO_model2012(ord+marg ore+dilution)" xfId="114" xr:uid="{00000000-0005-0000-0000-000075000000}"/>
    <cellStyle name="_Disclosures_Входные данные для NPV - ЗСУ (14.04.2010) 3" xfId="115" xr:uid="{00000000-0005-0000-0000-000076000000}"/>
    <cellStyle name="_Disclosures_Входные данные для NPV - ЗСУ (14.04.2010) 4" xfId="116" xr:uid="{00000000-0005-0000-0000-000077000000}"/>
    <cellStyle name="_Disclosures_Входные данные для NPV - ЗСУ (14.04.2010)__Anfisa_Result after MRO_model2012(ord+marg ore+dilution)" xfId="117" xr:uid="{00000000-0005-0000-0000-000078000000}"/>
    <cellStyle name="_Disclosures_Входные данные для NPV - ЗСУ (14.04.2010)_Data_Resourses &amp; Reserves_Audit12_mod2011_f0112" xfId="118" xr:uid="{00000000-0005-0000-0000-000079000000}"/>
    <cellStyle name="_Disclosures_Входные данные для NPV - ЗСУ (14.04.2010)_RecoursesReserves_образец (Универсальный от Димы) (2)" xfId="119" xr:uid="{00000000-0005-0000-0000-00007A000000}"/>
    <cellStyle name="_Disclosures_Входные данные для NPV - ЗСУ (14.04.2010)_RecoursesReserves_образец (Универсальный от Димы) (2)__Anfisa_Result after MRO_model2012(ord+marg ore+dilution)" xfId="120" xr:uid="{00000000-0005-0000-0000-00007B000000}"/>
    <cellStyle name="_Disclosures_Входные данные для NPV - ЗСУ (14.04.2010)_Resources&amp;Reserves_Dalnee_CPR_2012" xfId="7949" xr:uid="{00000000-0005-0000-0000-00007C000000}"/>
    <cellStyle name="_Disclosures_Входные данные для NPV - ЗСУ (14.04.2010)_Tongrad res_mpr3_mro23_01112ko  руда в контуре на KO(ТЭО 2011)" xfId="121" xr:uid="{00000000-0005-0000-0000-00007D000000}"/>
    <cellStyle name="_Disclosures_Входные данные для NPV - ЗСУ (14.04.2010)_МРиРЗ_Итог" xfId="7950" xr:uid="{00000000-0005-0000-0000-00007E000000}"/>
    <cellStyle name="_Disclosures_Входные данные для NPV - ЗСУ (14.04.2010)_Склады на 01.07.2011 откорр" xfId="122" xr:uid="{00000000-0005-0000-0000-00007F000000}"/>
    <cellStyle name="_Disclosures_Входные данные для NPV - ЗСУ (14.04.2010)_Склады на 01.07.2011 откорр__Anfisa_Result after MRO_model2012(ord+marg ore+dilution)" xfId="123" xr:uid="{00000000-0005-0000-0000-000080000000}"/>
    <cellStyle name="_Disclosures_Кубака (Цокольная зона) (резервы ресурсы) (2)" xfId="124" xr:uid="{00000000-0005-0000-0000-000081000000}"/>
    <cellStyle name="_Disclosures_Кубака (Цокольная зона) (резервы ресурсы) (2) 2" xfId="125" xr:uid="{00000000-0005-0000-0000-000082000000}"/>
    <cellStyle name="_Disclosures_Кубака (Цокольная зона) (резервы ресурсы) (2) 2__Anfisa_Result after MRO_model2012(ord+marg ore+dilution)" xfId="126" xr:uid="{00000000-0005-0000-0000-000083000000}"/>
    <cellStyle name="_Disclosures_Кубака (Цокольная зона) (резервы ресурсы) (2) 3" xfId="127" xr:uid="{00000000-0005-0000-0000-000084000000}"/>
    <cellStyle name="_Disclosures_Кубака (Цокольная зона) (резервы ресурсы) (2)__Anfisa_Result after MRO_model2012(ord+marg ore+dilution)" xfId="128" xr:uid="{00000000-0005-0000-0000-000085000000}"/>
    <cellStyle name="_Disclosures_МРиРЗ_Итог" xfId="7951" xr:uid="{00000000-0005-0000-0000-000086000000}"/>
    <cellStyle name="_Disclosures_Ороч(резервы ресурсы)" xfId="129" xr:uid="{00000000-0005-0000-0000-000087000000}"/>
    <cellStyle name="_Disclosures_Ороч(резервы ресурсы) 2" xfId="130" xr:uid="{00000000-0005-0000-0000-000088000000}"/>
    <cellStyle name="_Disclosures_Ороч(резервы ресурсы) 2__Anfisa_Result after MRO_model2012(ord+marg ore+dilution)" xfId="131" xr:uid="{00000000-0005-0000-0000-000089000000}"/>
    <cellStyle name="_Disclosures_Ороч(резервы ресурсы) 3" xfId="132" xr:uid="{00000000-0005-0000-0000-00008A000000}"/>
    <cellStyle name="_Disclosures_Ороч(резервы ресурсы)__Anfisa_Result after MRO_model2012(ord+marg ore+dilution)" xfId="133" xr:uid="{00000000-0005-0000-0000-00008B000000}"/>
    <cellStyle name="_Disclosures_Склады на 01.07.2011 откорр" xfId="134" xr:uid="{00000000-0005-0000-0000-00008C000000}"/>
    <cellStyle name="_Disclosures_Склады на 01.07.2011 откорр__Anfisa_Result after MRO_model2012(ord+marg ore+dilution)" xfId="135" xr:uid="{00000000-0005-0000-0000-00008D000000}"/>
    <cellStyle name="_FFF" xfId="136" xr:uid="{00000000-0005-0000-0000-00008E000000}"/>
    <cellStyle name="_FFF_17_0" xfId="137" xr:uid="{00000000-0005-0000-0000-00008F000000}"/>
    <cellStyle name="_FFF_17_0_1" xfId="138" xr:uid="{00000000-0005-0000-0000-000090000000}"/>
    <cellStyle name="_FFF_balance" xfId="139" xr:uid="{00000000-0005-0000-0000-000091000000}"/>
    <cellStyle name="_FFF_New Form10_2" xfId="140" xr:uid="{00000000-0005-0000-0000-000092000000}"/>
    <cellStyle name="_FFF_Nsi" xfId="141" xr:uid="{00000000-0005-0000-0000-000093000000}"/>
    <cellStyle name="_FFF_Nsi_1" xfId="142" xr:uid="{00000000-0005-0000-0000-000094000000}"/>
    <cellStyle name="_FFF_Nsi_139" xfId="143" xr:uid="{00000000-0005-0000-0000-000095000000}"/>
    <cellStyle name="_FFF_Nsi_140" xfId="144" xr:uid="{00000000-0005-0000-0000-000096000000}"/>
    <cellStyle name="_FFF_Nsi_140(Зах)" xfId="145" xr:uid="{00000000-0005-0000-0000-000097000000}"/>
    <cellStyle name="_FFF_Nsi_140_mod" xfId="146" xr:uid="{00000000-0005-0000-0000-000098000000}"/>
    <cellStyle name="_FFF_SOFI" xfId="147" xr:uid="{00000000-0005-0000-0000-000099000000}"/>
    <cellStyle name="_FFF_Summary" xfId="148" xr:uid="{00000000-0005-0000-0000-00009A000000}"/>
    <cellStyle name="_FFF_Tax_form_1кв_3" xfId="149" xr:uid="{00000000-0005-0000-0000-00009B000000}"/>
    <cellStyle name="_FFF_БКЭ" xfId="150" xr:uid="{00000000-0005-0000-0000-00009C000000}"/>
    <cellStyle name="_FFF_Перечень названий форм" xfId="151" xr:uid="{00000000-0005-0000-0000-00009D000000}"/>
    <cellStyle name="_Final_Book_010301" xfId="152" xr:uid="{00000000-0005-0000-0000-00009E000000}"/>
    <cellStyle name="_Final_Book_010301_17_0" xfId="153" xr:uid="{00000000-0005-0000-0000-00009F000000}"/>
    <cellStyle name="_Final_Book_010301_17_0_1" xfId="154" xr:uid="{00000000-0005-0000-0000-0000A0000000}"/>
    <cellStyle name="_Final_Book_010301_balance" xfId="155" xr:uid="{00000000-0005-0000-0000-0000A1000000}"/>
    <cellStyle name="_Final_Book_010301_New Form10_2" xfId="156" xr:uid="{00000000-0005-0000-0000-0000A2000000}"/>
    <cellStyle name="_Final_Book_010301_Nsi" xfId="157" xr:uid="{00000000-0005-0000-0000-0000A3000000}"/>
    <cellStyle name="_Final_Book_010301_Nsi_1" xfId="158" xr:uid="{00000000-0005-0000-0000-0000A4000000}"/>
    <cellStyle name="_Final_Book_010301_Nsi_139" xfId="159" xr:uid="{00000000-0005-0000-0000-0000A5000000}"/>
    <cellStyle name="_Final_Book_010301_Nsi_140" xfId="160" xr:uid="{00000000-0005-0000-0000-0000A6000000}"/>
    <cellStyle name="_Final_Book_010301_Nsi_140(Зах)" xfId="161" xr:uid="{00000000-0005-0000-0000-0000A7000000}"/>
    <cellStyle name="_Final_Book_010301_Nsi_140_mod" xfId="162" xr:uid="{00000000-0005-0000-0000-0000A8000000}"/>
    <cellStyle name="_Final_Book_010301_SOFI" xfId="163" xr:uid="{00000000-0005-0000-0000-0000A9000000}"/>
    <cellStyle name="_Final_Book_010301_Summary" xfId="164" xr:uid="{00000000-0005-0000-0000-0000AA000000}"/>
    <cellStyle name="_Final_Book_010301_Tax_form_1кв_3" xfId="165" xr:uid="{00000000-0005-0000-0000-0000AB000000}"/>
    <cellStyle name="_Final_Book_010301_БКЭ" xfId="166" xr:uid="{00000000-0005-0000-0000-0000AC000000}"/>
    <cellStyle name="_Final_Book_010301_Перечень названий форм" xfId="167" xr:uid="{00000000-0005-0000-0000-0000AD000000}"/>
    <cellStyle name="_New_Sofi" xfId="168" xr:uid="{00000000-0005-0000-0000-0000AE000000}"/>
    <cellStyle name="_New_Sofi_17_0" xfId="169" xr:uid="{00000000-0005-0000-0000-0000AF000000}"/>
    <cellStyle name="_New_Sofi_17_0_1" xfId="170" xr:uid="{00000000-0005-0000-0000-0000B0000000}"/>
    <cellStyle name="_New_Sofi_balance" xfId="171" xr:uid="{00000000-0005-0000-0000-0000B1000000}"/>
    <cellStyle name="_New_Sofi_FFF" xfId="172" xr:uid="{00000000-0005-0000-0000-0000B2000000}"/>
    <cellStyle name="_New_Sofi_New Form10_2" xfId="173" xr:uid="{00000000-0005-0000-0000-0000B3000000}"/>
    <cellStyle name="_New_Sofi_Nsi" xfId="174" xr:uid="{00000000-0005-0000-0000-0000B4000000}"/>
    <cellStyle name="_New_Sofi_Nsi_1" xfId="175" xr:uid="{00000000-0005-0000-0000-0000B5000000}"/>
    <cellStyle name="_New_Sofi_Nsi_139" xfId="176" xr:uid="{00000000-0005-0000-0000-0000B6000000}"/>
    <cellStyle name="_New_Sofi_Nsi_140" xfId="177" xr:uid="{00000000-0005-0000-0000-0000B7000000}"/>
    <cellStyle name="_New_Sofi_Nsi_140(Зах)" xfId="178" xr:uid="{00000000-0005-0000-0000-0000B8000000}"/>
    <cellStyle name="_New_Sofi_Nsi_140_mod" xfId="179" xr:uid="{00000000-0005-0000-0000-0000B9000000}"/>
    <cellStyle name="_New_Sofi_SOFI" xfId="180" xr:uid="{00000000-0005-0000-0000-0000BA000000}"/>
    <cellStyle name="_New_Sofi_Summary" xfId="181" xr:uid="{00000000-0005-0000-0000-0000BB000000}"/>
    <cellStyle name="_New_Sofi_Tax_form_1кв_3" xfId="182" xr:uid="{00000000-0005-0000-0000-0000BC000000}"/>
    <cellStyle name="_New_Sofi_БКЭ" xfId="183" xr:uid="{00000000-0005-0000-0000-0000BD000000}"/>
    <cellStyle name="_New_Sofi_Перечень названий форм" xfId="184" xr:uid="{00000000-0005-0000-0000-0000BE000000}"/>
    <cellStyle name="_Nsi" xfId="185" xr:uid="{00000000-0005-0000-0000-0000BF000000}"/>
    <cellStyle name="_RP-2000" xfId="186" xr:uid="{00000000-0005-0000-0000-0000C0000000}"/>
    <cellStyle name="_SZNP - Eqiuty Roll" xfId="187" xr:uid="{00000000-0005-0000-0000-0000C1000000}"/>
    <cellStyle name="_SZNP - rasshifrovki-002000-333" xfId="188" xr:uid="{00000000-0005-0000-0000-0000C2000000}"/>
    <cellStyle name="_SZNP - TRS-092000" xfId="189" xr:uid="{00000000-0005-0000-0000-0000C3000000}"/>
    <cellStyle name="_АМУРСК Cводный  Проект_ ПЗ_8.12.09" xfId="7952" xr:uid="{00000000-0005-0000-0000-0000C4000000}"/>
    <cellStyle name="_Баланс рабочего времени по УРП ЗИФ КВ на 2010 год  (3)" xfId="190" xr:uid="{00000000-0005-0000-0000-0000C5000000}"/>
    <cellStyle name="_Баланс рабочего времени по УРП ЗИФ КВ на 2010 год  (4)" xfId="191" xr:uid="{00000000-0005-0000-0000-0000C6000000}"/>
    <cellStyle name="_Бюджет (ПЧ) 08-09" xfId="192" xr:uid="{00000000-0005-0000-0000-0000C7000000}"/>
    <cellStyle name="_БЮДЖЕТ 2006 ЗСУ (ВЕРСИЯ 15.05)" xfId="193" xr:uid="{00000000-0005-0000-0000-0000C8000000}"/>
    <cellStyle name="_БЮДЖЕТ 2006 ЗСУ (ВЕРСИЯ 29.12)" xfId="194" xr:uid="{00000000-0005-0000-0000-0000C9000000}"/>
    <cellStyle name="_БЮДЖЕТ 2006 ИСП 21.04.06" xfId="195" xr:uid="{00000000-0005-0000-0000-0000CA000000}"/>
    <cellStyle name="_БЮДЖЕТ 2006 ИСП 25.04.06" xfId="196" xr:uid="{00000000-0005-0000-0000-0000CB000000}"/>
    <cellStyle name="_БЮДЖЕТ 2007 ЗСУ (ВЕРСИЯ 00)переделка" xfId="197" xr:uid="{00000000-0005-0000-0000-0000CC000000}"/>
    <cellStyle name="_БЮДЖЕТ 2007 ЗСУ (ВЕРСИЯ 22.02) УТВЕРЖДЕНО" xfId="198" xr:uid="{00000000-0005-0000-0000-0000CD000000}"/>
    <cellStyle name="_БЮДЖЕТ 2007 СМ 18.09.2006" xfId="199" xr:uid="{00000000-0005-0000-0000-0000CE000000}"/>
    <cellStyle name="_Бюджет 2009" xfId="200" xr:uid="{00000000-0005-0000-0000-0000CF000000}"/>
    <cellStyle name="_Бюджет ЗСУ 2007 версия 25 Исправлено Савченко" xfId="201" xr:uid="{00000000-0005-0000-0000-0000D0000000}"/>
    <cellStyle name="_Бюджет пр.часть 08-09 ОГГК" xfId="202" xr:uid="{00000000-0005-0000-0000-0000D1000000}"/>
    <cellStyle name="_БЮДЖЕТ_2007_26_10_2006" xfId="203" xr:uid="{00000000-0005-0000-0000-0000D2000000}"/>
    <cellStyle name="_Бюджет_2007_ЭКСП_26_12_2006" xfId="204" xr:uid="{00000000-0005-0000-0000-0000D3000000}"/>
    <cellStyle name="_БюджетГольцовое 2009 от 14 04 09 - с поправками Произв дир май09" xfId="205" xr:uid="{00000000-0005-0000-0000-0000D4000000}"/>
    <cellStyle name="_вып январь 06 (корректировка)" xfId="206" xr:uid="{00000000-0005-0000-0000-0000D5000000}"/>
    <cellStyle name="_Выполнение июль 2006" xfId="207" xr:uid="{00000000-0005-0000-0000-0000D6000000}"/>
    <cellStyle name="_Выполнение июнь" xfId="208" xr:uid="{00000000-0005-0000-0000-0000D7000000}"/>
    <cellStyle name="_Выполнение октябрь 2006" xfId="209" xr:uid="{00000000-0005-0000-0000-0000D8000000}"/>
    <cellStyle name="_Выполнение плана за февраль 2007" xfId="210" xr:uid="{00000000-0005-0000-0000-0000D9000000}"/>
    <cellStyle name="_Выполнение плана за январь 2007" xfId="211" xr:uid="{00000000-0005-0000-0000-0000DA000000}"/>
    <cellStyle name="_График горных работ на 2007 г." xfId="212" xr:uid="{00000000-0005-0000-0000-0000DB000000}"/>
    <cellStyle name="_Д.Т." xfId="213" xr:uid="{00000000-0005-0000-0000-0000DC000000}"/>
    <cellStyle name="_Дукат" xfId="214" xr:uid="{00000000-0005-0000-0000-0000DD000000}"/>
    <cellStyle name="_ЗСУ 2007  Производственная часть _ анализ" xfId="215" xr:uid="{00000000-0005-0000-0000-0000DE000000}"/>
    <cellStyle name="_ЗСУ 2007 _ подготовка3" xfId="216" xr:uid="{00000000-0005-0000-0000-0000DF000000}"/>
    <cellStyle name="_Исполнение_1кв_2009" xfId="217" xr:uid="{00000000-0005-0000-0000-0000E0000000}"/>
    <cellStyle name="_Кап.ремонт" xfId="218" xr:uid="{00000000-0005-0000-0000-0000E1000000}"/>
    <cellStyle name="_Книга2" xfId="219" xr:uid="{00000000-0005-0000-0000-0000E2000000}"/>
    <cellStyle name="_Книга3" xfId="220" xr:uid="{00000000-0005-0000-0000-0000E3000000}"/>
    <cellStyle name="_Книга3 (4)" xfId="221" xr:uid="{00000000-0005-0000-0000-0000E4000000}"/>
    <cellStyle name="_Книга3_17_0" xfId="222" xr:uid="{00000000-0005-0000-0000-0000E5000000}"/>
    <cellStyle name="_Книга3_17_0_1" xfId="223" xr:uid="{00000000-0005-0000-0000-0000E6000000}"/>
    <cellStyle name="_Книга3_balance" xfId="224" xr:uid="{00000000-0005-0000-0000-0000E7000000}"/>
    <cellStyle name="_Книга3_New Form10_2" xfId="225" xr:uid="{00000000-0005-0000-0000-0000E8000000}"/>
    <cellStyle name="_Книга3_Nsi" xfId="226" xr:uid="{00000000-0005-0000-0000-0000E9000000}"/>
    <cellStyle name="_Книга3_Nsi_1" xfId="227" xr:uid="{00000000-0005-0000-0000-0000EA000000}"/>
    <cellStyle name="_Книга3_Nsi_139" xfId="228" xr:uid="{00000000-0005-0000-0000-0000EB000000}"/>
    <cellStyle name="_Книга3_Nsi_140" xfId="229" xr:uid="{00000000-0005-0000-0000-0000EC000000}"/>
    <cellStyle name="_Книга3_Nsi_140(Зах)" xfId="230" xr:uid="{00000000-0005-0000-0000-0000ED000000}"/>
    <cellStyle name="_Книга3_Nsi_140_mod" xfId="231" xr:uid="{00000000-0005-0000-0000-0000EE000000}"/>
    <cellStyle name="_Книга3_SOFI" xfId="232" xr:uid="{00000000-0005-0000-0000-0000EF000000}"/>
    <cellStyle name="_Книга3_Summary" xfId="233" xr:uid="{00000000-0005-0000-0000-0000F0000000}"/>
    <cellStyle name="_Книга3_Tax_form_1кв_3" xfId="234" xr:uid="{00000000-0005-0000-0000-0000F1000000}"/>
    <cellStyle name="_Книга3_БКЭ" xfId="235" xr:uid="{00000000-0005-0000-0000-0000F2000000}"/>
    <cellStyle name="_Книга3_Перечень названий форм" xfId="236" xr:uid="{00000000-0005-0000-0000-0000F3000000}"/>
    <cellStyle name="_Книга7" xfId="237" xr:uid="{00000000-0005-0000-0000-0000F4000000}"/>
    <cellStyle name="_Книга7_17_0" xfId="238" xr:uid="{00000000-0005-0000-0000-0000F5000000}"/>
    <cellStyle name="_Книга7_17_0_1" xfId="239" xr:uid="{00000000-0005-0000-0000-0000F6000000}"/>
    <cellStyle name="_Книга7_balance" xfId="240" xr:uid="{00000000-0005-0000-0000-0000F7000000}"/>
    <cellStyle name="_Книга7_New Form10_2" xfId="241" xr:uid="{00000000-0005-0000-0000-0000F8000000}"/>
    <cellStyle name="_Книга7_Nsi" xfId="242" xr:uid="{00000000-0005-0000-0000-0000F9000000}"/>
    <cellStyle name="_Книга7_Nsi_1" xfId="243" xr:uid="{00000000-0005-0000-0000-0000FA000000}"/>
    <cellStyle name="_Книга7_Nsi_139" xfId="244" xr:uid="{00000000-0005-0000-0000-0000FB000000}"/>
    <cellStyle name="_Книга7_Nsi_140" xfId="245" xr:uid="{00000000-0005-0000-0000-0000FC000000}"/>
    <cellStyle name="_Книга7_Nsi_140(Зах)" xfId="246" xr:uid="{00000000-0005-0000-0000-0000FD000000}"/>
    <cellStyle name="_Книга7_Nsi_140_mod" xfId="247" xr:uid="{00000000-0005-0000-0000-0000FE000000}"/>
    <cellStyle name="_Книга7_SOFI" xfId="248" xr:uid="{00000000-0005-0000-0000-0000FF000000}"/>
    <cellStyle name="_Книга7_Summary" xfId="249" xr:uid="{00000000-0005-0000-0000-000000010000}"/>
    <cellStyle name="_Книга7_Tax_form_1кв_3" xfId="250" xr:uid="{00000000-0005-0000-0000-000001010000}"/>
    <cellStyle name="_Книга7_БКЭ" xfId="251" xr:uid="{00000000-0005-0000-0000-000002010000}"/>
    <cellStyle name="_Книга7_Перечень названий форм" xfId="252" xr:uid="{00000000-0005-0000-0000-000003010000}"/>
    <cellStyle name="_Контрольные показатели по предприятиям ЗСУ, СМ, ОГГК 2010" xfId="253" xr:uid="{00000000-0005-0000-0000-000004010000}"/>
    <cellStyle name="_Контрольные цифры  РА 2010" xfId="254" xr:uid="{00000000-0005-0000-0000-000005010000}"/>
    <cellStyle name="_КОНТРОЛЬНЫЕ ЦИФРЫ ЗСУ 08 09 09" xfId="255" xr:uid="{00000000-0005-0000-0000-000006010000}"/>
    <cellStyle name="_Копия Albazino_model_FS2009" xfId="7750" xr:uid="{00000000-0005-0000-0000-000007010000}"/>
    <cellStyle name="_Копия Albazino_model_v19" xfId="256" xr:uid="{00000000-0005-0000-0000-000008010000}"/>
    <cellStyle name="_Лунное" xfId="257" xr:uid="{00000000-0005-0000-0000-000009010000}"/>
    <cellStyle name="_на подписание" xfId="258" xr:uid="{00000000-0005-0000-0000-00000A010000}"/>
    <cellStyle name="_Объёмы 2007 г." xfId="259" xr:uid="{00000000-0005-0000-0000-00000B010000}"/>
    <cellStyle name="_ОГГК" xfId="260" xr:uid="{00000000-0005-0000-0000-00000C010000}"/>
    <cellStyle name="_ОЗРК" xfId="261" xr:uid="{00000000-0005-0000-0000-00000D010000}"/>
    <cellStyle name="_ОЗРК 2010" xfId="262" xr:uid="{00000000-0005-0000-0000-00000E010000}"/>
    <cellStyle name="_ОТК выполнение апрель 2007" xfId="263" xr:uid="{00000000-0005-0000-0000-00000F010000}"/>
    <cellStyle name="_ОТК выполнение апрель 2007 (2)" xfId="264" xr:uid="{00000000-0005-0000-0000-000010010000}"/>
    <cellStyle name="_ОхГГК_предварительный_2007" xfId="265" xr:uid="{00000000-0005-0000-0000-000011010000}"/>
    <cellStyle name="_Перевооружение 2008  СМ" xfId="266" xr:uid="{00000000-0005-0000-0000-000012010000}"/>
    <cellStyle name="_Перечень потребителей электроэнергии 2009-10" xfId="267" xr:uid="{00000000-0005-0000-0000-000013010000}"/>
    <cellStyle name="_План апрель 2006 корректировка 2" xfId="268" xr:uid="{00000000-0005-0000-0000-000014010000}"/>
    <cellStyle name="_План капитальных ремонтов и техперевооружения 2010 сводный Лунное" xfId="269" xr:uid="{00000000-0005-0000-0000-000015010000}"/>
    <cellStyle name="_План производства горных работ на декабрь 2006+" xfId="270" xr:uid="{00000000-0005-0000-0000-000016010000}"/>
    <cellStyle name="_ПЛАН ФАКТ ЛУННОЕ 3 КВАРТАЛ 2006Г. ОКОНЧАТЕЛЬНЫЙ ВАРИАНТ" xfId="271" xr:uid="{00000000-0005-0000-0000-000017010000}"/>
    <cellStyle name="_ПЛАН-БАЗА  ПРГР 2007г" xfId="272" xr:uid="{00000000-0005-0000-0000-000018010000}"/>
    <cellStyle name="_ПО - 8_ОЗРК(04.10г)" xfId="273" xr:uid="{00000000-0005-0000-0000-000019010000}"/>
    <cellStyle name="_ПО - 8_ОЗРК(06.10г)" xfId="274" xr:uid="{00000000-0005-0000-0000-00001A010000}"/>
    <cellStyle name="_ПО-12 _2 кв_ОЗРК" xfId="275" xr:uid="{00000000-0005-0000-0000-00001B010000}"/>
    <cellStyle name="_ПО-12 _ОЗРК_06.2010." xfId="276" xr:uid="{00000000-0005-0000-0000-00001C010000}"/>
    <cellStyle name="_ПО-12_ОЗРК_09.1010г" xfId="277" xr:uid="{00000000-0005-0000-0000-00001D010000}"/>
    <cellStyle name="_ПО-13_ОЗРК_06.2010г" xfId="278" xr:uid="{00000000-0005-0000-0000-00001E010000}"/>
    <cellStyle name="_ПО-13_ОЗРК_06.2010г_корр" xfId="279" xr:uid="{00000000-0005-0000-0000-00001F010000}"/>
    <cellStyle name="_ПО-13_ОЗРК_09.1010г" xfId="280" xr:uid="{00000000-0005-0000-0000-000020010000}"/>
    <cellStyle name="_ПО-4 _ОЗРК_04.2010." xfId="281" xr:uid="{00000000-0005-0000-0000-000021010000}"/>
    <cellStyle name="_ПО-4_ОЗРК_09.1010г" xfId="282" xr:uid="{00000000-0005-0000-0000-000022010000}"/>
    <cellStyle name="_ПО-5_1-2 кв_корр_ОЗРК_1" xfId="283" xr:uid="{00000000-0005-0000-0000-000023010000}"/>
    <cellStyle name="_ПО-5_ОЗРК_08.1010г" xfId="284" xr:uid="{00000000-0005-0000-0000-000024010000}"/>
    <cellStyle name="_ПО-5_ОЗРК_09.1010г" xfId="285" xr:uid="{00000000-0005-0000-0000-000025010000}"/>
    <cellStyle name="_ПО-6. 1 квартал 06" xfId="286" xr:uid="{00000000-0005-0000-0000-000026010000}"/>
    <cellStyle name="_ПО-8_ОЗРК_04.2010." xfId="287" xr:uid="{00000000-0005-0000-0000-000027010000}"/>
    <cellStyle name="_ПО-8_ОЗРК_08.1010г" xfId="288" xr:uid="{00000000-0005-0000-0000-000028010000}"/>
    <cellStyle name="_ПО-8_ОЗРК_09.1010г" xfId="289" xr:uid="{00000000-0005-0000-0000-000029010000}"/>
    <cellStyle name="_Поквартальная разбивка 17.08." xfId="290" xr:uid="{00000000-0005-0000-0000-00002A010000}"/>
    <cellStyle name="_Поквартальная разбивка 17.08.07" xfId="291" xr:uid="{00000000-0005-0000-0000-00002B010000}"/>
    <cellStyle name="_Прил. №2 бюджет экспл. затрат 1 пол. 2010 ОГГК 11.08.2010" xfId="292" xr:uid="{00000000-0005-0000-0000-00002C010000}"/>
    <cellStyle name="_Приложение 1.5.4 (график перевооружения) 2009-2013г посл." xfId="293" xr:uid="{00000000-0005-0000-0000-00002D010000}"/>
    <cellStyle name="_Проект плана техперевооружения СУГРП на 2008год" xfId="294" xr:uid="{00000000-0005-0000-0000-00002E010000}"/>
    <cellStyle name="_Производительность экскаватора и баланс времени C ВМ 1" xfId="295" xr:uid="{00000000-0005-0000-0000-00002F010000}"/>
    <cellStyle name="_Производительность экскаватора и баланс времени C ВМ 2" xfId="296" xr:uid="{00000000-0005-0000-0000-000030010000}"/>
    <cellStyle name="_Производительность экскаватора и баланс времени C ВМ 4" xfId="297" xr:uid="{00000000-0005-0000-0000-000031010000}"/>
    <cellStyle name="_Производительность экскаватора и баланс времени новое" xfId="298" xr:uid="{00000000-0005-0000-0000-000032010000}"/>
    <cellStyle name="_Производственная часть" xfId="299" xr:uid="{00000000-0005-0000-0000-000033010000}"/>
    <cellStyle name="_Рабочие таблицы для отчетности по МСФО" xfId="300" xr:uid="{00000000-0005-0000-0000-000034010000}"/>
    <cellStyle name="_РАБОЧИЙ БЮДЖЕТ ОГГК 2006-2007 (28.08.2006)" xfId="301" xr:uid="{00000000-0005-0000-0000-000035010000}"/>
    <cellStyle name="_расчет себестоимости Гольцовое" xfId="302" xr:uid="{00000000-0005-0000-0000-000036010000}"/>
    <cellStyle name="_РК 2010 г." xfId="303" xr:uid="{00000000-0005-0000-0000-000037010000}"/>
    <cellStyle name="_Сверка по налогу на прибыль" xfId="304" xr:uid="{00000000-0005-0000-0000-000038010000}"/>
    <cellStyle name="_Себестоимость ЗСУ_19_01_2005" xfId="305" xr:uid="{00000000-0005-0000-0000-000039010000}"/>
    <cellStyle name="_Себестоимость ОГГК" xfId="306" xr:uid="{00000000-0005-0000-0000-00003A010000}"/>
    <cellStyle name="_Себестоимость РК 2-полугодие 2009 г.-2010 г." xfId="307" xr:uid="{00000000-0005-0000-0000-00003B010000}"/>
    <cellStyle name="_СМ" xfId="308" xr:uid="{00000000-0005-0000-0000-00003C010000}"/>
    <cellStyle name="_СМ самоходка" xfId="309" xr:uid="{00000000-0005-0000-0000-00003D010000}"/>
    <cellStyle name="_СМ СГМ" xfId="310" xr:uid="{00000000-0005-0000-0000-00003E010000}"/>
    <cellStyle name="_ССР 4" xfId="311" xr:uid="{00000000-0005-0000-0000-00003F010000}"/>
    <cellStyle name="_ССР вариант  ОГР" xfId="312" xr:uid="{00000000-0005-0000-0000-000040010000}"/>
    <cellStyle name="_ССР вариант  ПГР(2)" xfId="313" xr:uid="{00000000-0005-0000-0000-000041010000}"/>
    <cellStyle name="_ССР Воронц. Южный уч-к Расш горн работ_ИЗМ 05.05.09" xfId="314" xr:uid="{00000000-0005-0000-0000-000042010000}"/>
    <cellStyle name="_СТ" xfId="315" xr:uid="{00000000-0005-0000-0000-000043010000}"/>
    <cellStyle name="_Судаков бюджет ГР декабрь 06ИТОГ" xfId="316" xr:uid="{00000000-0005-0000-0000-000044010000}"/>
    <cellStyle name="_Судаков бюджет ГР исправ (2)" xfId="317" xr:uid="{00000000-0005-0000-0000-000045010000}"/>
    <cellStyle name="_Судаков бюджет ГР ноябрь 06" xfId="318" xr:uid="{00000000-0005-0000-0000-000046010000}"/>
    <cellStyle name="_Тех.перевооружение до 2013г. Дукат" xfId="319" xr:uid="{00000000-0005-0000-0000-000047010000}"/>
    <cellStyle name="_Техвооружение 2008 ДГРП" xfId="320" xr:uid="{00000000-0005-0000-0000-000048010000}"/>
    <cellStyle name="_Техпер -Варваринское (2)" xfId="321" xr:uid="{00000000-0005-0000-0000-000049010000}"/>
    <cellStyle name="_техперевооружение свод 2009-2010гг" xfId="322" xr:uid="{00000000-0005-0000-0000-00004A010000}"/>
    <cellStyle name="_Техпроцессы и оборудование для бюджета на 2010 год посл версия" xfId="323" xr:uid="{00000000-0005-0000-0000-00004B010000}"/>
    <cellStyle name="_ТЭО конд  АГМК баз   вар 3  вар4" xfId="324" xr:uid="{00000000-0005-0000-0000-00004C010000}"/>
    <cellStyle name="_ТЭо конд АГМК баз вар 2 К12" xfId="325" xr:uid="{00000000-0005-0000-0000-00004D010000}"/>
    <cellStyle name="_ТЭо конд АГМК баз вар 2 К12 (2)" xfId="326" xr:uid="{00000000-0005-0000-0000-00004E010000}"/>
    <cellStyle name="_ТЭР ЗСУ МК vs угольная сорбция _ 2006 04 04" xfId="327" xr:uid="{00000000-0005-0000-0000-00004F010000}"/>
    <cellStyle name="_Услуги_2008" xfId="328" xr:uid="{00000000-0005-0000-0000-000050010000}"/>
    <cellStyle name="_УТВЕРЖДЕННЫЙ БЮДЖЕТ 2006 ЗСУ (2)" xfId="329" xr:uid="{00000000-0005-0000-0000-000051010000}"/>
    <cellStyle name="_УТВЕРЖДЕННЫЙ БЮДЖЕТ 2006 ЗСУ _ копия" xfId="330" xr:uid="{00000000-0005-0000-0000-000052010000}"/>
    <cellStyle name="_УТВЕРЖДЕННЫЙ БЮДЖЕТ 2006 СМ" xfId="331" xr:uid="{00000000-0005-0000-0000-000053010000}"/>
    <cellStyle name="_УТВЕРЖДЕННЫЙ БЮДЖЕТ 2006 СТ" xfId="332" xr:uid="{00000000-0005-0000-0000-000054010000}"/>
    <cellStyle name="_Форма для СД2 (3)" xfId="333" xr:uid="{00000000-0005-0000-0000-000055010000}"/>
    <cellStyle name="_Формы планирования год" xfId="334" xr:uid="{00000000-0005-0000-0000-000056010000}"/>
    <cellStyle name="_Штатное расписание на 01.11.07. с окладом и датой изменения оклада" xfId="335" xr:uid="{00000000-0005-0000-0000-000057010000}"/>
    <cellStyle name="_ЬВЬ" xfId="336" xr:uid="{00000000-0005-0000-0000-000058010000}"/>
    <cellStyle name="_ЬВЬ_СВОД (прилож.3)_1кв" xfId="337" xr:uid="{00000000-0005-0000-0000-000059010000}"/>
    <cellStyle name="_ЬВЬ_СВОД (прилож.3)_1кв_Прил.3 АОВ 2кв-1пг" xfId="338" xr:uid="{00000000-0005-0000-0000-00005A010000}"/>
    <cellStyle name="_ЬВЬ_СсГП+прил.2 УК" xfId="339" xr:uid="{00000000-0005-0000-0000-00005B010000}"/>
    <cellStyle name="_ЬВЬ_СсГП+прил.2 УК_Форма №4 АОВ_2кв2011г" xfId="340" xr:uid="{00000000-0005-0000-0000-00005C010000}"/>
    <cellStyle name="_ЬВЬ_Экономика к Презентации_5_мес" xfId="341" xr:uid="{00000000-0005-0000-0000-00005D010000}"/>
    <cellStyle name="_ЬВЬ_Экономика к Презентации_5_мес_Прил.3 АОВ 2кв-1пг" xfId="342" xr:uid="{00000000-0005-0000-0000-00005E010000}"/>
    <cellStyle name="_электроэнергия Рудник кварцевый 2009-10" xfId="343" xr:uid="{00000000-0005-0000-0000-00005F010000}"/>
    <cellStyle name="_Энергопотребление 2007 год.(оконч. вариант)" xfId="344" xr:uid="{00000000-0005-0000-0000-000060010000}"/>
    <cellStyle name="_Энергопотребление 2007 год+" xfId="345" xr:uid="{00000000-0005-0000-0000-000061010000}"/>
    <cellStyle name="_Юр_Карточка_СДМ 2. 09" xfId="346" xr:uid="{00000000-0005-0000-0000-000062010000}"/>
    <cellStyle name="_Юрьевка" xfId="347" xr:uid="{00000000-0005-0000-0000-000063010000}"/>
    <cellStyle name="”€ќђќ‘ћ‚›‰" xfId="367" xr:uid="{00000000-0005-0000-0000-000064010000}"/>
    <cellStyle name="”€ќђќ‘ћ‚›‰ 10" xfId="368" xr:uid="{00000000-0005-0000-0000-000065010000}"/>
    <cellStyle name="”€ќђќ‘ћ‚›‰ 11" xfId="369" xr:uid="{00000000-0005-0000-0000-000066010000}"/>
    <cellStyle name="”€ќђќ‘ћ‚›‰ 2" xfId="370" xr:uid="{00000000-0005-0000-0000-000067010000}"/>
    <cellStyle name="”€ќђќ‘ћ‚›‰ 2 2" xfId="371" xr:uid="{00000000-0005-0000-0000-000068010000}"/>
    <cellStyle name="”€ќђќ‘ћ‚›‰ 3" xfId="372" xr:uid="{00000000-0005-0000-0000-000069010000}"/>
    <cellStyle name="”€ќђќ‘ћ‚›‰ 3 2" xfId="373" xr:uid="{00000000-0005-0000-0000-00006A010000}"/>
    <cellStyle name="”€ќђќ‘ћ‚›‰ 4" xfId="374" xr:uid="{00000000-0005-0000-0000-00006B010000}"/>
    <cellStyle name="”€ќђќ‘ћ‚›‰ 4 2" xfId="375" xr:uid="{00000000-0005-0000-0000-00006C010000}"/>
    <cellStyle name="”€ќђќ‘ћ‚›‰ 5" xfId="376" xr:uid="{00000000-0005-0000-0000-00006D010000}"/>
    <cellStyle name="”€ќђќ‘ћ‚›‰ 5 2" xfId="377" xr:uid="{00000000-0005-0000-0000-00006E010000}"/>
    <cellStyle name="”€ќђќ‘ћ‚›‰ 6" xfId="378" xr:uid="{00000000-0005-0000-0000-00006F010000}"/>
    <cellStyle name="”€ќђќ‘ћ‚›‰ 6 2" xfId="379" xr:uid="{00000000-0005-0000-0000-000070010000}"/>
    <cellStyle name="”€ќђќ‘ћ‚›‰ 7" xfId="380" xr:uid="{00000000-0005-0000-0000-000071010000}"/>
    <cellStyle name="”€ќђќ‘ћ‚›‰ 7 2" xfId="381" xr:uid="{00000000-0005-0000-0000-000072010000}"/>
    <cellStyle name="”€ќђќ‘ћ‚›‰ 8" xfId="382" xr:uid="{00000000-0005-0000-0000-000073010000}"/>
    <cellStyle name="”€ќђќ‘ћ‚›‰ 8 2" xfId="383" xr:uid="{00000000-0005-0000-0000-000074010000}"/>
    <cellStyle name="”€ќђќ‘ћ‚›‰ 9" xfId="384" xr:uid="{00000000-0005-0000-0000-000075010000}"/>
    <cellStyle name="”€ќђќ‘ћ‚›‰_COG согласован" xfId="385" xr:uid="{00000000-0005-0000-0000-000076010000}"/>
    <cellStyle name="”€љ‘€ђћ‚ђќќ›‰" xfId="386" xr:uid="{00000000-0005-0000-0000-000077010000}"/>
    <cellStyle name="”€љ‘€ђћ‚ђќќ›‰ 10" xfId="387" xr:uid="{00000000-0005-0000-0000-000078010000}"/>
    <cellStyle name="”€љ‘€ђћ‚ђќќ›‰ 11" xfId="388" xr:uid="{00000000-0005-0000-0000-000079010000}"/>
    <cellStyle name="”€љ‘€ђћ‚ђќќ›‰ 2" xfId="389" xr:uid="{00000000-0005-0000-0000-00007A010000}"/>
    <cellStyle name="”€љ‘€ђћ‚ђќќ›‰ 2 2" xfId="390" xr:uid="{00000000-0005-0000-0000-00007B010000}"/>
    <cellStyle name="”€љ‘€ђћ‚ђќќ›‰ 3" xfId="391" xr:uid="{00000000-0005-0000-0000-00007C010000}"/>
    <cellStyle name="”€љ‘€ђћ‚ђќќ›‰ 3 2" xfId="392" xr:uid="{00000000-0005-0000-0000-00007D010000}"/>
    <cellStyle name="”€љ‘€ђћ‚ђќќ›‰ 4" xfId="393" xr:uid="{00000000-0005-0000-0000-00007E010000}"/>
    <cellStyle name="”€љ‘€ђћ‚ђќќ›‰ 4 2" xfId="394" xr:uid="{00000000-0005-0000-0000-00007F010000}"/>
    <cellStyle name="”€љ‘€ђћ‚ђќќ›‰ 5" xfId="395" xr:uid="{00000000-0005-0000-0000-000080010000}"/>
    <cellStyle name="”€љ‘€ђћ‚ђќќ›‰ 5 2" xfId="396" xr:uid="{00000000-0005-0000-0000-000081010000}"/>
    <cellStyle name="”€љ‘€ђћ‚ђќќ›‰ 6" xfId="397" xr:uid="{00000000-0005-0000-0000-000082010000}"/>
    <cellStyle name="”€љ‘€ђћ‚ђќќ›‰ 6 2" xfId="398" xr:uid="{00000000-0005-0000-0000-000083010000}"/>
    <cellStyle name="”€љ‘€ђћ‚ђќќ›‰ 7" xfId="399" xr:uid="{00000000-0005-0000-0000-000084010000}"/>
    <cellStyle name="”€љ‘€ђћ‚ђќќ›‰ 7 2" xfId="400" xr:uid="{00000000-0005-0000-0000-000085010000}"/>
    <cellStyle name="”€љ‘€ђћ‚ђќќ›‰ 8" xfId="401" xr:uid="{00000000-0005-0000-0000-000086010000}"/>
    <cellStyle name="”€љ‘€ђћ‚ђќќ›‰ 8 2" xfId="402" xr:uid="{00000000-0005-0000-0000-000087010000}"/>
    <cellStyle name="”€љ‘€ђћ‚ђќќ›‰ 9" xfId="403" xr:uid="{00000000-0005-0000-0000-000088010000}"/>
    <cellStyle name="”€љ‘€ђћ‚ђќќ›‰_COG согласован" xfId="404" xr:uid="{00000000-0005-0000-0000-000089010000}"/>
    <cellStyle name="”ќђќ‘ћ‚›‰" xfId="405" xr:uid="{00000000-0005-0000-0000-00008A010000}"/>
    <cellStyle name="”ќђќ‘ћ‚›‰ 10" xfId="406" xr:uid="{00000000-0005-0000-0000-00008B010000}"/>
    <cellStyle name="”ќђќ‘ћ‚›‰ 11" xfId="407" xr:uid="{00000000-0005-0000-0000-00008C010000}"/>
    <cellStyle name="”ќђќ‘ћ‚›‰ 2" xfId="408" xr:uid="{00000000-0005-0000-0000-00008D010000}"/>
    <cellStyle name="”ќђќ‘ћ‚›‰ 2 2" xfId="409" xr:uid="{00000000-0005-0000-0000-00008E010000}"/>
    <cellStyle name="”ќђќ‘ћ‚›‰ 3" xfId="410" xr:uid="{00000000-0005-0000-0000-00008F010000}"/>
    <cellStyle name="”ќђќ‘ћ‚›‰ 3 2" xfId="411" xr:uid="{00000000-0005-0000-0000-000090010000}"/>
    <cellStyle name="”ќђќ‘ћ‚›‰ 4" xfId="412" xr:uid="{00000000-0005-0000-0000-000091010000}"/>
    <cellStyle name="”ќђќ‘ћ‚›‰ 4 2" xfId="413" xr:uid="{00000000-0005-0000-0000-000092010000}"/>
    <cellStyle name="”ќђќ‘ћ‚›‰ 5" xfId="414" xr:uid="{00000000-0005-0000-0000-000093010000}"/>
    <cellStyle name="”ќђќ‘ћ‚›‰ 5 2" xfId="415" xr:uid="{00000000-0005-0000-0000-000094010000}"/>
    <cellStyle name="”ќђќ‘ћ‚›‰ 6" xfId="416" xr:uid="{00000000-0005-0000-0000-000095010000}"/>
    <cellStyle name="”ќђќ‘ћ‚›‰ 6 2" xfId="417" xr:uid="{00000000-0005-0000-0000-000096010000}"/>
    <cellStyle name="”ќђќ‘ћ‚›‰ 7" xfId="418" xr:uid="{00000000-0005-0000-0000-000097010000}"/>
    <cellStyle name="”ќђќ‘ћ‚›‰ 7 2" xfId="419" xr:uid="{00000000-0005-0000-0000-000098010000}"/>
    <cellStyle name="”ќђќ‘ћ‚›‰ 8" xfId="420" xr:uid="{00000000-0005-0000-0000-000099010000}"/>
    <cellStyle name="”ќђќ‘ћ‚›‰ 8 2" xfId="421" xr:uid="{00000000-0005-0000-0000-00009A010000}"/>
    <cellStyle name="”ќђќ‘ћ‚›‰ 9" xfId="422" xr:uid="{00000000-0005-0000-0000-00009B010000}"/>
    <cellStyle name="”ќђќ‘ћ‚›‰_COG согласован" xfId="423" xr:uid="{00000000-0005-0000-0000-00009C010000}"/>
    <cellStyle name="”љ‘ђћ‚ђќќ›‰" xfId="424" xr:uid="{00000000-0005-0000-0000-00009D010000}"/>
    <cellStyle name="”љ‘ђћ‚ђќќ›‰ 10" xfId="425" xr:uid="{00000000-0005-0000-0000-00009E010000}"/>
    <cellStyle name="”љ‘ђћ‚ђќќ›‰ 11" xfId="426" xr:uid="{00000000-0005-0000-0000-00009F010000}"/>
    <cellStyle name="”љ‘ђћ‚ђќќ›‰ 2" xfId="427" xr:uid="{00000000-0005-0000-0000-0000A0010000}"/>
    <cellStyle name="”љ‘ђћ‚ђќќ›‰ 2 2" xfId="428" xr:uid="{00000000-0005-0000-0000-0000A1010000}"/>
    <cellStyle name="”љ‘ђћ‚ђќќ›‰ 3" xfId="429" xr:uid="{00000000-0005-0000-0000-0000A2010000}"/>
    <cellStyle name="”љ‘ђћ‚ђќќ›‰ 3 2" xfId="430" xr:uid="{00000000-0005-0000-0000-0000A3010000}"/>
    <cellStyle name="”љ‘ђћ‚ђќќ›‰ 4" xfId="431" xr:uid="{00000000-0005-0000-0000-0000A4010000}"/>
    <cellStyle name="”љ‘ђћ‚ђќќ›‰ 4 2" xfId="432" xr:uid="{00000000-0005-0000-0000-0000A5010000}"/>
    <cellStyle name="”љ‘ђћ‚ђќќ›‰ 5" xfId="433" xr:uid="{00000000-0005-0000-0000-0000A6010000}"/>
    <cellStyle name="”љ‘ђћ‚ђќќ›‰ 5 2" xfId="434" xr:uid="{00000000-0005-0000-0000-0000A7010000}"/>
    <cellStyle name="”љ‘ђћ‚ђќќ›‰ 6" xfId="435" xr:uid="{00000000-0005-0000-0000-0000A8010000}"/>
    <cellStyle name="”љ‘ђћ‚ђќќ›‰ 6 2" xfId="436" xr:uid="{00000000-0005-0000-0000-0000A9010000}"/>
    <cellStyle name="”љ‘ђћ‚ђќќ›‰ 7" xfId="437" xr:uid="{00000000-0005-0000-0000-0000AA010000}"/>
    <cellStyle name="”љ‘ђћ‚ђќќ›‰ 7 2" xfId="438" xr:uid="{00000000-0005-0000-0000-0000AB010000}"/>
    <cellStyle name="”љ‘ђћ‚ђќќ›‰ 8" xfId="439" xr:uid="{00000000-0005-0000-0000-0000AC010000}"/>
    <cellStyle name="”љ‘ђћ‚ђќќ›‰ 8 2" xfId="440" xr:uid="{00000000-0005-0000-0000-0000AD010000}"/>
    <cellStyle name="”љ‘ђћ‚ђќќ›‰ 9" xfId="441" xr:uid="{00000000-0005-0000-0000-0000AE010000}"/>
    <cellStyle name="”љ‘ђћ‚ђќќ›‰_COG согласован" xfId="442" xr:uid="{00000000-0005-0000-0000-0000AF010000}"/>
    <cellStyle name="„…ќ…†ќ›‰" xfId="443" xr:uid="{00000000-0005-0000-0000-0000B0010000}"/>
    <cellStyle name="„…ќ…†ќ›‰ 10" xfId="444" xr:uid="{00000000-0005-0000-0000-0000B1010000}"/>
    <cellStyle name="„…ќ…†ќ›‰ 11" xfId="445" xr:uid="{00000000-0005-0000-0000-0000B2010000}"/>
    <cellStyle name="„…ќ…†ќ›‰ 2" xfId="446" xr:uid="{00000000-0005-0000-0000-0000B3010000}"/>
    <cellStyle name="„…ќ…†ќ›‰ 2 2" xfId="447" xr:uid="{00000000-0005-0000-0000-0000B4010000}"/>
    <cellStyle name="„…ќ…†ќ›‰ 3" xfId="448" xr:uid="{00000000-0005-0000-0000-0000B5010000}"/>
    <cellStyle name="„…ќ…†ќ›‰ 3 2" xfId="449" xr:uid="{00000000-0005-0000-0000-0000B6010000}"/>
    <cellStyle name="„…ќ…†ќ›‰ 4" xfId="450" xr:uid="{00000000-0005-0000-0000-0000B7010000}"/>
    <cellStyle name="„…ќ…†ќ›‰ 4 2" xfId="451" xr:uid="{00000000-0005-0000-0000-0000B8010000}"/>
    <cellStyle name="„…ќ…†ќ›‰ 5" xfId="452" xr:uid="{00000000-0005-0000-0000-0000B9010000}"/>
    <cellStyle name="„…ќ…†ќ›‰ 5 2" xfId="453" xr:uid="{00000000-0005-0000-0000-0000BA010000}"/>
    <cellStyle name="„…ќ…†ќ›‰ 6" xfId="454" xr:uid="{00000000-0005-0000-0000-0000BB010000}"/>
    <cellStyle name="„…ќ…†ќ›‰ 6 2" xfId="455" xr:uid="{00000000-0005-0000-0000-0000BC010000}"/>
    <cellStyle name="„…ќ…†ќ›‰ 7" xfId="456" xr:uid="{00000000-0005-0000-0000-0000BD010000}"/>
    <cellStyle name="„…ќ…†ќ›‰ 7 2" xfId="457" xr:uid="{00000000-0005-0000-0000-0000BE010000}"/>
    <cellStyle name="„…ќ…†ќ›‰ 8" xfId="458" xr:uid="{00000000-0005-0000-0000-0000BF010000}"/>
    <cellStyle name="„…ќ…†ќ›‰ 8 2" xfId="459" xr:uid="{00000000-0005-0000-0000-0000C0010000}"/>
    <cellStyle name="„…ќ…†ќ›‰ 9" xfId="460" xr:uid="{00000000-0005-0000-0000-0000C1010000}"/>
    <cellStyle name="„…ќ…†ќ›‰_COG согласован" xfId="461" xr:uid="{00000000-0005-0000-0000-0000C2010000}"/>
    <cellStyle name="€’ћѓћ‚›‰" xfId="500" xr:uid="{00000000-0005-0000-0000-0000C3010000}"/>
    <cellStyle name="€’ћѓћ‚›‰ 10" xfId="501" xr:uid="{00000000-0005-0000-0000-0000C4010000}"/>
    <cellStyle name="€’ћѓћ‚›‰ 10 2" xfId="5855" xr:uid="{00000000-0005-0000-0000-0000C5010000}"/>
    <cellStyle name="€’ћѓћ‚›‰ 10 2 2" xfId="13762" xr:uid="{00000000-0005-0000-0000-0000C6010000}"/>
    <cellStyle name="€’ћѓћ‚›‰ 10 2 2 2" xfId="22982" xr:uid="{00000000-0005-0000-0000-0000C7010000}"/>
    <cellStyle name="€’ћѓћ‚›‰ 10 2 2 2 2" xfId="40982" xr:uid="{00000000-0005-0000-0000-0000C8010000}"/>
    <cellStyle name="€’ћѓћ‚›‰ 10 2 2 3" xfId="32639" xr:uid="{00000000-0005-0000-0000-0000C9010000}"/>
    <cellStyle name="€’ћѓћ‚›‰ 10 2 3" xfId="16347" xr:uid="{00000000-0005-0000-0000-0000CA010000}"/>
    <cellStyle name="€’ћѓћ‚›‰ 10 2 3 2" xfId="34890" xr:uid="{00000000-0005-0000-0000-0000CB010000}"/>
    <cellStyle name="€’ћѓћ‚›‰ 10 2 4" xfId="26657" xr:uid="{00000000-0005-0000-0000-0000CC010000}"/>
    <cellStyle name="€’ћѓћ‚›‰ 10 2 4 2" xfId="44572" xr:uid="{00000000-0005-0000-0000-0000CD010000}"/>
    <cellStyle name="€’ћѓћ‚›‰ 10 2 5" xfId="27167" xr:uid="{00000000-0005-0000-0000-0000CE010000}"/>
    <cellStyle name="€’ћѓћ‚›‰ 10 2 6" xfId="45571" xr:uid="{00000000-0005-0000-0000-0000CF010000}"/>
    <cellStyle name="€’ћѓћ‚›‰ 10 2 7" xfId="46709" xr:uid="{00000000-0005-0000-0000-0000D0010000}"/>
    <cellStyle name="€’ћѓћ‚›‰ 10 3" xfId="12707" xr:uid="{00000000-0005-0000-0000-0000D1010000}"/>
    <cellStyle name="€’ћѓћ‚›‰ 10 3 2" xfId="22133" xr:uid="{00000000-0005-0000-0000-0000D2010000}"/>
    <cellStyle name="€’ћѓћ‚›‰ 10 3 2 2" xfId="40249" xr:uid="{00000000-0005-0000-0000-0000D3010000}"/>
    <cellStyle name="€’ћѓћ‚›‰ 10 3 3" xfId="31911" xr:uid="{00000000-0005-0000-0000-0000D4010000}"/>
    <cellStyle name="€’ћѓћ‚›‰ 10 4" xfId="15729" xr:uid="{00000000-0005-0000-0000-0000D5010000}"/>
    <cellStyle name="€’ћѓћ‚›‰ 10 4 2" xfId="24799" xr:uid="{00000000-0005-0000-0000-0000D6010000}"/>
    <cellStyle name="€’ћѓћ‚›‰ 10 4 2 2" xfId="42797" xr:uid="{00000000-0005-0000-0000-0000D7010000}"/>
    <cellStyle name="€’ћѓћ‚›‰ 10 4 3" xfId="34449" xr:uid="{00000000-0005-0000-0000-0000D8010000}"/>
    <cellStyle name="€’ћѓћ‚›‰ 10 5" xfId="26532" xr:uid="{00000000-0005-0000-0000-0000D9010000}"/>
    <cellStyle name="€’ћѓћ‚›‰ 10 5 2" xfId="44454" xr:uid="{00000000-0005-0000-0000-0000DA010000}"/>
    <cellStyle name="€’ћѓћ‚›‰ 11" xfId="502" xr:uid="{00000000-0005-0000-0000-0000DB010000}"/>
    <cellStyle name="€’ћѓћ‚›‰ 11 2" xfId="5856" xr:uid="{00000000-0005-0000-0000-0000DC010000}"/>
    <cellStyle name="€’ћѓћ‚›‰ 11 2 2" xfId="13763" xr:uid="{00000000-0005-0000-0000-0000DD010000}"/>
    <cellStyle name="€’ћѓћ‚›‰ 11 2 2 2" xfId="22983" xr:uid="{00000000-0005-0000-0000-0000DE010000}"/>
    <cellStyle name="€’ћѓћ‚›‰ 11 2 2 2 2" xfId="40983" xr:uid="{00000000-0005-0000-0000-0000DF010000}"/>
    <cellStyle name="€’ћѓћ‚›‰ 11 2 2 3" xfId="32640" xr:uid="{00000000-0005-0000-0000-0000E0010000}"/>
    <cellStyle name="€’ћѓћ‚›‰ 11 2 3" xfId="16348" xr:uid="{00000000-0005-0000-0000-0000E1010000}"/>
    <cellStyle name="€’ћѓћ‚›‰ 11 2 3 2" xfId="34891" xr:uid="{00000000-0005-0000-0000-0000E2010000}"/>
    <cellStyle name="€’ћѓћ‚›‰ 11 2 4" xfId="26658" xr:uid="{00000000-0005-0000-0000-0000E3010000}"/>
    <cellStyle name="€’ћѓћ‚›‰ 11 2 4 2" xfId="44573" xr:uid="{00000000-0005-0000-0000-0000E4010000}"/>
    <cellStyle name="€’ћѓћ‚›‰ 11 2 5" xfId="27168" xr:uid="{00000000-0005-0000-0000-0000E5010000}"/>
    <cellStyle name="€’ћѓћ‚›‰ 11 2 6" xfId="45572" xr:uid="{00000000-0005-0000-0000-0000E6010000}"/>
    <cellStyle name="€’ћѓћ‚›‰ 11 2 7" xfId="46710" xr:uid="{00000000-0005-0000-0000-0000E7010000}"/>
    <cellStyle name="€’ћѓћ‚›‰ 11 3" xfId="12708" xr:uid="{00000000-0005-0000-0000-0000E8010000}"/>
    <cellStyle name="€’ћѓћ‚›‰ 11 3 2" xfId="22134" xr:uid="{00000000-0005-0000-0000-0000E9010000}"/>
    <cellStyle name="€’ћѓћ‚›‰ 11 3 2 2" xfId="40250" xr:uid="{00000000-0005-0000-0000-0000EA010000}"/>
    <cellStyle name="€’ћѓћ‚›‰ 11 3 3" xfId="31912" xr:uid="{00000000-0005-0000-0000-0000EB010000}"/>
    <cellStyle name="€’ћѓћ‚›‰ 11 4" xfId="15730" xr:uid="{00000000-0005-0000-0000-0000EC010000}"/>
    <cellStyle name="€’ћѓћ‚›‰ 11 4 2" xfId="24800" xr:uid="{00000000-0005-0000-0000-0000ED010000}"/>
    <cellStyle name="€’ћѓћ‚›‰ 11 4 2 2" xfId="42798" xr:uid="{00000000-0005-0000-0000-0000EE010000}"/>
    <cellStyle name="€’ћѓћ‚›‰ 11 4 3" xfId="34450" xr:uid="{00000000-0005-0000-0000-0000EF010000}"/>
    <cellStyle name="€’ћѓћ‚›‰ 11 5" xfId="26531" xr:uid="{00000000-0005-0000-0000-0000F0010000}"/>
    <cellStyle name="€’ћѓћ‚›‰ 11 5 2" xfId="44453" xr:uid="{00000000-0005-0000-0000-0000F1010000}"/>
    <cellStyle name="€’ћѓћ‚›‰ 12" xfId="5854" xr:uid="{00000000-0005-0000-0000-0000F2010000}"/>
    <cellStyle name="€’ћѓћ‚›‰ 12 2" xfId="13472" xr:uid="{00000000-0005-0000-0000-0000F3010000}"/>
    <cellStyle name="€’ћѓћ‚›‰ 12 2 2" xfId="22707" xr:uid="{00000000-0005-0000-0000-0000F4010000}"/>
    <cellStyle name="€’ћѓћ‚›‰ 12 2 2 2" xfId="40708" xr:uid="{00000000-0005-0000-0000-0000F5010000}"/>
    <cellStyle name="€’ћѓћ‚›‰ 12 2 3" xfId="32359" xr:uid="{00000000-0005-0000-0000-0000F6010000}"/>
    <cellStyle name="€’ћѓћ‚›‰ 12 3" xfId="16285" xr:uid="{00000000-0005-0000-0000-0000F7010000}"/>
    <cellStyle name="€’ћѓћ‚›‰ 12 3 2" xfId="34857" xr:uid="{00000000-0005-0000-0000-0000F8010000}"/>
    <cellStyle name="€’ћѓћ‚›‰ 12 4" xfId="26624" xr:uid="{00000000-0005-0000-0000-0000F9010000}"/>
    <cellStyle name="€’ћѓћ‚›‰ 12 4 2" xfId="44539" xr:uid="{00000000-0005-0000-0000-0000FA010000}"/>
    <cellStyle name="€’ћѓћ‚›‰ 12 5" xfId="27121" xr:uid="{00000000-0005-0000-0000-0000FB010000}"/>
    <cellStyle name="€’ћѓћ‚›‰ 12 6" xfId="45538" xr:uid="{00000000-0005-0000-0000-0000FC010000}"/>
    <cellStyle name="€’ћѓћ‚›‰ 12 7" xfId="46653" xr:uid="{00000000-0005-0000-0000-0000FD010000}"/>
    <cellStyle name="€’ћѓћ‚›‰ 13" xfId="7934" xr:uid="{00000000-0005-0000-0000-0000FE010000}"/>
    <cellStyle name="€’ћѓћ‚›‰ 13 2" xfId="19097" xr:uid="{00000000-0005-0000-0000-0000FF010000}"/>
    <cellStyle name="€’ћѓћ‚›‰ 13 2 2" xfId="37311" xr:uid="{00000000-0005-0000-0000-000000020000}"/>
    <cellStyle name="€’ћѓћ‚›‰ 14" xfId="12385" xr:uid="{00000000-0005-0000-0000-000001020000}"/>
    <cellStyle name="€’ћѓћ‚›‰ 14 2" xfId="21840" xr:uid="{00000000-0005-0000-0000-000002020000}"/>
    <cellStyle name="€’ћѓћ‚›‰ 14 2 2" xfId="39964" xr:uid="{00000000-0005-0000-0000-000003020000}"/>
    <cellStyle name="€’ћѓћ‚›‰ 14 3" xfId="31629" xr:uid="{00000000-0005-0000-0000-000004020000}"/>
    <cellStyle name="€’ћѓћ‚›‰ 15" xfId="14600" xr:uid="{00000000-0005-0000-0000-000005020000}"/>
    <cellStyle name="€’ћѓћ‚›‰ 15 2" xfId="23782" xr:uid="{00000000-0005-0000-0000-000006020000}"/>
    <cellStyle name="€’ћѓћ‚›‰ 15 2 2" xfId="41782" xr:uid="{00000000-0005-0000-0000-000007020000}"/>
    <cellStyle name="€’ћѓћ‚›‰ 15 3" xfId="33437" xr:uid="{00000000-0005-0000-0000-000008020000}"/>
    <cellStyle name="€’ћѓћ‚›‰ 16" xfId="26371" xr:uid="{00000000-0005-0000-0000-000009020000}"/>
    <cellStyle name="€’ћѓћ‚›‰ 16 2" xfId="44298" xr:uid="{00000000-0005-0000-0000-00000A020000}"/>
    <cellStyle name="€’ћѓћ‚›‰ 2" xfId="503" xr:uid="{00000000-0005-0000-0000-00000B020000}"/>
    <cellStyle name="€’ћѓћ‚›‰ 2 2" xfId="504" xr:uid="{00000000-0005-0000-0000-00000C020000}"/>
    <cellStyle name="€’ћѓћ‚›‰ 2 2 2" xfId="5858" xr:uid="{00000000-0005-0000-0000-00000D020000}"/>
    <cellStyle name="€’ћѓћ‚›‰ 2 2 2 2" xfId="13474" xr:uid="{00000000-0005-0000-0000-00000E020000}"/>
    <cellStyle name="€’ћѓћ‚›‰ 2 2 2 2 2" xfId="22709" xr:uid="{00000000-0005-0000-0000-00000F020000}"/>
    <cellStyle name="€’ћѓћ‚›‰ 2 2 2 2 2 2" xfId="40710" xr:uid="{00000000-0005-0000-0000-000010020000}"/>
    <cellStyle name="€’ћѓћ‚›‰ 2 2 2 2 3" xfId="32361" xr:uid="{00000000-0005-0000-0000-000011020000}"/>
    <cellStyle name="€’ћѓћ‚›‰ 2 2 2 3" xfId="16349" xr:uid="{00000000-0005-0000-0000-000012020000}"/>
    <cellStyle name="€’ћѓћ‚›‰ 2 2 2 3 2" xfId="34892" xr:uid="{00000000-0005-0000-0000-000013020000}"/>
    <cellStyle name="€’ћѓћ‚›‰ 2 2 2 4" xfId="26659" xr:uid="{00000000-0005-0000-0000-000014020000}"/>
    <cellStyle name="€’ћѓћ‚›‰ 2 2 2 4 2" xfId="44574" xr:uid="{00000000-0005-0000-0000-000015020000}"/>
    <cellStyle name="€’ћѓћ‚›‰ 2 2 2 5" xfId="27169" xr:uid="{00000000-0005-0000-0000-000016020000}"/>
    <cellStyle name="€’ћѓћ‚›‰ 2 2 2 6" xfId="45573" xr:uid="{00000000-0005-0000-0000-000017020000}"/>
    <cellStyle name="€’ћѓћ‚›‰ 2 2 2 7" xfId="46711" xr:uid="{00000000-0005-0000-0000-000018020000}"/>
    <cellStyle name="€’ћѓћ‚›‰ 2 2 3" xfId="6533" xr:uid="{00000000-0005-0000-0000-000019020000}"/>
    <cellStyle name="€’ћѓћ‚›‰ 2 2 3 2" xfId="18465" xr:uid="{00000000-0005-0000-0000-00001A020000}"/>
    <cellStyle name="€’ћѓћ‚›‰ 2 2 3 2 2" xfId="36765" xr:uid="{00000000-0005-0000-0000-00001B020000}"/>
    <cellStyle name="€’ћѓћ‚›‰ 2 2 4" xfId="12387" xr:uid="{00000000-0005-0000-0000-00001C020000}"/>
    <cellStyle name="€’ћѓћ‚›‰ 2 2 4 2" xfId="21842" xr:uid="{00000000-0005-0000-0000-00001D020000}"/>
    <cellStyle name="€’ћѓћ‚›‰ 2 2 4 2 2" xfId="39966" xr:uid="{00000000-0005-0000-0000-00001E020000}"/>
    <cellStyle name="€’ћѓћ‚›‰ 2 2 4 3" xfId="31631" xr:uid="{00000000-0005-0000-0000-00001F020000}"/>
    <cellStyle name="€’ћѓћ‚›‰ 2 2 5" xfId="15731" xr:uid="{00000000-0005-0000-0000-000020020000}"/>
    <cellStyle name="€’ћѓћ‚›‰ 2 2 5 2" xfId="24801" xr:uid="{00000000-0005-0000-0000-000021020000}"/>
    <cellStyle name="€’ћѓћ‚›‰ 2 2 5 2 2" xfId="42799" xr:uid="{00000000-0005-0000-0000-000022020000}"/>
    <cellStyle name="€’ћѓћ‚›‰ 2 2 5 3" xfId="34451" xr:uid="{00000000-0005-0000-0000-000023020000}"/>
    <cellStyle name="€’ћѓћ‚›‰ 2 2 6" xfId="26530" xr:uid="{00000000-0005-0000-0000-000024020000}"/>
    <cellStyle name="€’ћѓћ‚›‰ 2 2 6 2" xfId="44452" xr:uid="{00000000-0005-0000-0000-000025020000}"/>
    <cellStyle name="€’ћѓћ‚›‰ 2 3" xfId="5857" xr:uid="{00000000-0005-0000-0000-000026020000}"/>
    <cellStyle name="€’ћѓћ‚›‰ 2 3 2" xfId="13473" xr:uid="{00000000-0005-0000-0000-000027020000}"/>
    <cellStyle name="€’ћѓћ‚›‰ 2 3 2 2" xfId="22708" xr:uid="{00000000-0005-0000-0000-000028020000}"/>
    <cellStyle name="€’ћѓћ‚›‰ 2 3 2 2 2" xfId="40709" xr:uid="{00000000-0005-0000-0000-000029020000}"/>
    <cellStyle name="€’ћѓћ‚›‰ 2 3 2 3" xfId="32360" xr:uid="{00000000-0005-0000-0000-00002A020000}"/>
    <cellStyle name="€’ћѓћ‚›‰ 2 3 3" xfId="16286" xr:uid="{00000000-0005-0000-0000-00002B020000}"/>
    <cellStyle name="€’ћѓћ‚›‰ 2 3 3 2" xfId="34858" xr:uid="{00000000-0005-0000-0000-00002C020000}"/>
    <cellStyle name="€’ћѓћ‚›‰ 2 3 4" xfId="26625" xr:uid="{00000000-0005-0000-0000-00002D020000}"/>
    <cellStyle name="€’ћѓћ‚›‰ 2 3 4 2" xfId="44540" xr:uid="{00000000-0005-0000-0000-00002E020000}"/>
    <cellStyle name="€’ћѓћ‚›‰ 2 3 5" xfId="27122" xr:uid="{00000000-0005-0000-0000-00002F020000}"/>
    <cellStyle name="€’ћѓћ‚›‰ 2 3 6" xfId="45539" xr:uid="{00000000-0005-0000-0000-000030020000}"/>
    <cellStyle name="€’ћѓћ‚›‰ 2 3 7" xfId="46654" xr:uid="{00000000-0005-0000-0000-000031020000}"/>
    <cellStyle name="€’ћѓћ‚›‰ 2 4" xfId="8027" xr:uid="{00000000-0005-0000-0000-000032020000}"/>
    <cellStyle name="€’ћѓћ‚›‰ 2 4 2" xfId="19121" xr:uid="{00000000-0005-0000-0000-000033020000}"/>
    <cellStyle name="€’ћѓћ‚›‰ 2 4 2 2" xfId="37323" xr:uid="{00000000-0005-0000-0000-000034020000}"/>
    <cellStyle name="€’ћѓћ‚›‰ 2 5" xfId="12386" xr:uid="{00000000-0005-0000-0000-000035020000}"/>
    <cellStyle name="€’ћѓћ‚›‰ 2 5 2" xfId="21841" xr:uid="{00000000-0005-0000-0000-000036020000}"/>
    <cellStyle name="€’ћѓћ‚›‰ 2 5 2 2" xfId="39965" xr:uid="{00000000-0005-0000-0000-000037020000}"/>
    <cellStyle name="€’ћѓћ‚›‰ 2 5 3" xfId="31630" xr:uid="{00000000-0005-0000-0000-000038020000}"/>
    <cellStyle name="€’ћѓћ‚›‰ 2 6" xfId="15672" xr:uid="{00000000-0005-0000-0000-000039020000}"/>
    <cellStyle name="€’ћѓћ‚›‰ 2 6 2" xfId="24770" xr:uid="{00000000-0005-0000-0000-00003A020000}"/>
    <cellStyle name="€’ћѓћ‚›‰ 2 6 2 2" xfId="42768" xr:uid="{00000000-0005-0000-0000-00003B020000}"/>
    <cellStyle name="€’ћѓћ‚›‰ 2 6 3" xfId="34420" xr:uid="{00000000-0005-0000-0000-00003C020000}"/>
    <cellStyle name="€’ћѓћ‚›‰ 2 7" xfId="26370" xr:uid="{00000000-0005-0000-0000-00003D020000}"/>
    <cellStyle name="€’ћѓћ‚›‰ 2 7 2" xfId="44297" xr:uid="{00000000-0005-0000-0000-00003E020000}"/>
    <cellStyle name="€’ћѓћ‚›‰ 3" xfId="505" xr:uid="{00000000-0005-0000-0000-00003F020000}"/>
    <cellStyle name="€’ћѓћ‚›‰ 3 2" xfId="506" xr:uid="{00000000-0005-0000-0000-000040020000}"/>
    <cellStyle name="€’ћѓћ‚›‰ 3 2 2" xfId="5860" xr:uid="{00000000-0005-0000-0000-000041020000}"/>
    <cellStyle name="€’ћѓћ‚›‰ 3 2 2 2" xfId="13476" xr:uid="{00000000-0005-0000-0000-000042020000}"/>
    <cellStyle name="€’ћѓћ‚›‰ 3 2 2 2 2" xfId="22711" xr:uid="{00000000-0005-0000-0000-000043020000}"/>
    <cellStyle name="€’ћѓћ‚›‰ 3 2 2 2 2 2" xfId="40712" xr:uid="{00000000-0005-0000-0000-000044020000}"/>
    <cellStyle name="€’ћѓћ‚›‰ 3 2 2 2 3" xfId="32363" xr:uid="{00000000-0005-0000-0000-000045020000}"/>
    <cellStyle name="€’ћѓћ‚›‰ 3 2 2 3" xfId="16350" xr:uid="{00000000-0005-0000-0000-000046020000}"/>
    <cellStyle name="€’ћѓћ‚›‰ 3 2 2 3 2" xfId="34893" xr:uid="{00000000-0005-0000-0000-000047020000}"/>
    <cellStyle name="€’ћѓћ‚›‰ 3 2 2 4" xfId="26660" xr:uid="{00000000-0005-0000-0000-000048020000}"/>
    <cellStyle name="€’ћѓћ‚›‰ 3 2 2 4 2" xfId="44575" xr:uid="{00000000-0005-0000-0000-000049020000}"/>
    <cellStyle name="€’ћѓћ‚›‰ 3 2 2 5" xfId="27170" xr:uid="{00000000-0005-0000-0000-00004A020000}"/>
    <cellStyle name="€’ћѓћ‚›‰ 3 2 2 6" xfId="45574" xr:uid="{00000000-0005-0000-0000-00004B020000}"/>
    <cellStyle name="€’ћѓћ‚›‰ 3 2 2 7" xfId="46712" xr:uid="{00000000-0005-0000-0000-00004C020000}"/>
    <cellStyle name="€’ћѓћ‚›‰ 3 2 3" xfId="7094" xr:uid="{00000000-0005-0000-0000-00004D020000}"/>
    <cellStyle name="€’ћѓћ‚›‰ 3 2 3 2" xfId="18731" xr:uid="{00000000-0005-0000-0000-00004E020000}"/>
    <cellStyle name="€’ћѓћ‚›‰ 3 2 3 2 2" xfId="36964" xr:uid="{00000000-0005-0000-0000-00004F020000}"/>
    <cellStyle name="€’ћѓћ‚›‰ 3 2 4" xfId="12389" xr:uid="{00000000-0005-0000-0000-000050020000}"/>
    <cellStyle name="€’ћѓћ‚›‰ 3 2 4 2" xfId="21844" xr:uid="{00000000-0005-0000-0000-000051020000}"/>
    <cellStyle name="€’ћѓћ‚›‰ 3 2 4 2 2" xfId="39968" xr:uid="{00000000-0005-0000-0000-000052020000}"/>
    <cellStyle name="€’ћѓћ‚›‰ 3 2 4 3" xfId="31633" xr:uid="{00000000-0005-0000-0000-000053020000}"/>
    <cellStyle name="€’ћѓћ‚›‰ 3 2 5" xfId="15732" xr:uid="{00000000-0005-0000-0000-000054020000}"/>
    <cellStyle name="€’ћѓћ‚›‰ 3 2 5 2" xfId="24802" xr:uid="{00000000-0005-0000-0000-000055020000}"/>
    <cellStyle name="€’ћѓћ‚›‰ 3 2 5 2 2" xfId="42800" xr:uid="{00000000-0005-0000-0000-000056020000}"/>
    <cellStyle name="€’ћѓћ‚›‰ 3 2 5 3" xfId="34452" xr:uid="{00000000-0005-0000-0000-000057020000}"/>
    <cellStyle name="€’ћѓћ‚›‰ 3 2 6" xfId="26529" xr:uid="{00000000-0005-0000-0000-000058020000}"/>
    <cellStyle name="€’ћѓћ‚›‰ 3 2 6 2" xfId="44451" xr:uid="{00000000-0005-0000-0000-000059020000}"/>
    <cellStyle name="€’ћѓћ‚›‰ 3 3" xfId="5859" xr:uid="{00000000-0005-0000-0000-00005A020000}"/>
    <cellStyle name="€’ћѓћ‚›‰ 3 3 2" xfId="13475" xr:uid="{00000000-0005-0000-0000-00005B020000}"/>
    <cellStyle name="€’ћѓћ‚›‰ 3 3 2 2" xfId="22710" xr:uid="{00000000-0005-0000-0000-00005C020000}"/>
    <cellStyle name="€’ћѓћ‚›‰ 3 3 2 2 2" xfId="40711" xr:uid="{00000000-0005-0000-0000-00005D020000}"/>
    <cellStyle name="€’ћѓћ‚›‰ 3 3 2 3" xfId="32362" xr:uid="{00000000-0005-0000-0000-00005E020000}"/>
    <cellStyle name="€’ћѓћ‚›‰ 3 3 3" xfId="16287" xr:uid="{00000000-0005-0000-0000-00005F020000}"/>
    <cellStyle name="€’ћѓћ‚›‰ 3 3 3 2" xfId="34859" xr:uid="{00000000-0005-0000-0000-000060020000}"/>
    <cellStyle name="€’ћѓћ‚›‰ 3 3 4" xfId="26626" xr:uid="{00000000-0005-0000-0000-000061020000}"/>
    <cellStyle name="€’ћѓћ‚›‰ 3 3 4 2" xfId="44541" xr:uid="{00000000-0005-0000-0000-000062020000}"/>
    <cellStyle name="€’ћѓћ‚›‰ 3 3 5" xfId="27123" xr:uid="{00000000-0005-0000-0000-000063020000}"/>
    <cellStyle name="€’ћѓћ‚›‰ 3 3 6" xfId="45540" xr:uid="{00000000-0005-0000-0000-000064020000}"/>
    <cellStyle name="€’ћѓћ‚›‰ 3 3 7" xfId="46655" xr:uid="{00000000-0005-0000-0000-000065020000}"/>
    <cellStyle name="€’ћѓћ‚›‰ 3 4" xfId="7933" xr:uid="{00000000-0005-0000-0000-000066020000}"/>
    <cellStyle name="€’ћѓћ‚›‰ 3 4 2" xfId="19096" xr:uid="{00000000-0005-0000-0000-000067020000}"/>
    <cellStyle name="€’ћѓћ‚›‰ 3 4 2 2" xfId="37310" xr:uid="{00000000-0005-0000-0000-000068020000}"/>
    <cellStyle name="€’ћѓћ‚›‰ 3 5" xfId="12388" xr:uid="{00000000-0005-0000-0000-000069020000}"/>
    <cellStyle name="€’ћѓћ‚›‰ 3 5 2" xfId="21843" xr:uid="{00000000-0005-0000-0000-00006A020000}"/>
    <cellStyle name="€’ћѓћ‚›‰ 3 5 2 2" xfId="39967" xr:uid="{00000000-0005-0000-0000-00006B020000}"/>
    <cellStyle name="€’ћѓћ‚›‰ 3 5 3" xfId="31632" xr:uid="{00000000-0005-0000-0000-00006C020000}"/>
    <cellStyle name="€’ћѓћ‚›‰ 3 6" xfId="15673" xr:uid="{00000000-0005-0000-0000-00006D020000}"/>
    <cellStyle name="€’ћѓћ‚›‰ 3 6 2" xfId="24771" xr:uid="{00000000-0005-0000-0000-00006E020000}"/>
    <cellStyle name="€’ћѓћ‚›‰ 3 6 2 2" xfId="42769" xr:uid="{00000000-0005-0000-0000-00006F020000}"/>
    <cellStyle name="€’ћѓћ‚›‰ 3 6 3" xfId="34421" xr:uid="{00000000-0005-0000-0000-000070020000}"/>
    <cellStyle name="€’ћѓћ‚›‰ 3 7" xfId="26369" xr:uid="{00000000-0005-0000-0000-000071020000}"/>
    <cellStyle name="€’ћѓћ‚›‰ 3 7 2" xfId="44296" xr:uid="{00000000-0005-0000-0000-000072020000}"/>
    <cellStyle name="€’ћѓћ‚›‰ 4" xfId="507" xr:uid="{00000000-0005-0000-0000-000073020000}"/>
    <cellStyle name="€’ћѓћ‚›‰ 4 2" xfId="508" xr:uid="{00000000-0005-0000-0000-000074020000}"/>
    <cellStyle name="€’ћѓћ‚›‰ 4 2 2" xfId="5862" xr:uid="{00000000-0005-0000-0000-000075020000}"/>
    <cellStyle name="€’ћѓћ‚›‰ 4 2 2 2" xfId="13478" xr:uid="{00000000-0005-0000-0000-000076020000}"/>
    <cellStyle name="€’ћѓћ‚›‰ 4 2 2 2 2" xfId="22713" xr:uid="{00000000-0005-0000-0000-000077020000}"/>
    <cellStyle name="€’ћѓћ‚›‰ 4 2 2 2 2 2" xfId="40714" xr:uid="{00000000-0005-0000-0000-000078020000}"/>
    <cellStyle name="€’ћѓћ‚›‰ 4 2 2 2 3" xfId="32365" xr:uid="{00000000-0005-0000-0000-000079020000}"/>
    <cellStyle name="€’ћѓћ‚›‰ 4 2 2 3" xfId="16351" xr:uid="{00000000-0005-0000-0000-00007A020000}"/>
    <cellStyle name="€’ћѓћ‚›‰ 4 2 2 3 2" xfId="34894" xr:uid="{00000000-0005-0000-0000-00007B020000}"/>
    <cellStyle name="€’ћѓћ‚›‰ 4 2 2 4" xfId="26661" xr:uid="{00000000-0005-0000-0000-00007C020000}"/>
    <cellStyle name="€’ћѓћ‚›‰ 4 2 2 4 2" xfId="44576" xr:uid="{00000000-0005-0000-0000-00007D020000}"/>
    <cellStyle name="€’ћѓћ‚›‰ 4 2 2 5" xfId="27171" xr:uid="{00000000-0005-0000-0000-00007E020000}"/>
    <cellStyle name="€’ћѓћ‚›‰ 4 2 2 6" xfId="45575" xr:uid="{00000000-0005-0000-0000-00007F020000}"/>
    <cellStyle name="€’ћѓћ‚›‰ 4 2 2 7" xfId="46713" xr:uid="{00000000-0005-0000-0000-000080020000}"/>
    <cellStyle name="€’ћѓћ‚›‰ 4 2 3" xfId="6532" xr:uid="{00000000-0005-0000-0000-000081020000}"/>
    <cellStyle name="€’ћѓћ‚›‰ 4 2 3 2" xfId="18464" xr:uid="{00000000-0005-0000-0000-000082020000}"/>
    <cellStyle name="€’ћѓћ‚›‰ 4 2 3 2 2" xfId="36764" xr:uid="{00000000-0005-0000-0000-000083020000}"/>
    <cellStyle name="€’ћѓћ‚›‰ 4 2 4" xfId="12391" xr:uid="{00000000-0005-0000-0000-000084020000}"/>
    <cellStyle name="€’ћѓћ‚›‰ 4 2 4 2" xfId="21846" xr:uid="{00000000-0005-0000-0000-000085020000}"/>
    <cellStyle name="€’ћѓћ‚›‰ 4 2 4 2 2" xfId="39970" xr:uid="{00000000-0005-0000-0000-000086020000}"/>
    <cellStyle name="€’ћѓћ‚›‰ 4 2 4 3" xfId="31635" xr:uid="{00000000-0005-0000-0000-000087020000}"/>
    <cellStyle name="€’ћѓћ‚›‰ 4 2 5" xfId="15733" xr:uid="{00000000-0005-0000-0000-000088020000}"/>
    <cellStyle name="€’ћѓћ‚›‰ 4 2 5 2" xfId="24803" xr:uid="{00000000-0005-0000-0000-000089020000}"/>
    <cellStyle name="€’ћѓћ‚›‰ 4 2 5 2 2" xfId="42801" xr:uid="{00000000-0005-0000-0000-00008A020000}"/>
    <cellStyle name="€’ћѓћ‚›‰ 4 2 5 3" xfId="34453" xr:uid="{00000000-0005-0000-0000-00008B020000}"/>
    <cellStyle name="€’ћѓћ‚›‰ 4 2 6" xfId="26528" xr:uid="{00000000-0005-0000-0000-00008C020000}"/>
    <cellStyle name="€’ћѓћ‚›‰ 4 2 6 2" xfId="44450" xr:uid="{00000000-0005-0000-0000-00008D020000}"/>
    <cellStyle name="€’ћѓћ‚›‰ 4 3" xfId="5861" xr:uid="{00000000-0005-0000-0000-00008E020000}"/>
    <cellStyle name="€’ћѓћ‚›‰ 4 3 2" xfId="13477" xr:uid="{00000000-0005-0000-0000-00008F020000}"/>
    <cellStyle name="€’ћѓћ‚›‰ 4 3 2 2" xfId="22712" xr:uid="{00000000-0005-0000-0000-000090020000}"/>
    <cellStyle name="€’ћѓћ‚›‰ 4 3 2 2 2" xfId="40713" xr:uid="{00000000-0005-0000-0000-000091020000}"/>
    <cellStyle name="€’ћѓћ‚›‰ 4 3 2 3" xfId="32364" xr:uid="{00000000-0005-0000-0000-000092020000}"/>
    <cellStyle name="€’ћѓћ‚›‰ 4 3 3" xfId="16288" xr:uid="{00000000-0005-0000-0000-000093020000}"/>
    <cellStyle name="€’ћѓћ‚›‰ 4 3 3 2" xfId="34860" xr:uid="{00000000-0005-0000-0000-000094020000}"/>
    <cellStyle name="€’ћѓћ‚›‰ 4 3 4" xfId="26627" xr:uid="{00000000-0005-0000-0000-000095020000}"/>
    <cellStyle name="€’ћѓћ‚›‰ 4 3 4 2" xfId="44542" xr:uid="{00000000-0005-0000-0000-000096020000}"/>
    <cellStyle name="€’ћѓћ‚›‰ 4 3 5" xfId="27124" xr:uid="{00000000-0005-0000-0000-000097020000}"/>
    <cellStyle name="€’ћѓћ‚›‰ 4 3 6" xfId="45541" xr:uid="{00000000-0005-0000-0000-000098020000}"/>
    <cellStyle name="€’ћѓћ‚›‰ 4 3 7" xfId="46656" xr:uid="{00000000-0005-0000-0000-000099020000}"/>
    <cellStyle name="€’ћѓћ‚›‰ 4 4" xfId="6707" xr:uid="{00000000-0005-0000-0000-00009A020000}"/>
    <cellStyle name="€’ћѓћ‚›‰ 4 4 2" xfId="18549" xr:uid="{00000000-0005-0000-0000-00009B020000}"/>
    <cellStyle name="€’ћѓћ‚›‰ 4 4 2 2" xfId="36822" xr:uid="{00000000-0005-0000-0000-00009C020000}"/>
    <cellStyle name="€’ћѓћ‚›‰ 4 5" xfId="12390" xr:uid="{00000000-0005-0000-0000-00009D020000}"/>
    <cellStyle name="€’ћѓћ‚›‰ 4 5 2" xfId="21845" xr:uid="{00000000-0005-0000-0000-00009E020000}"/>
    <cellStyle name="€’ћѓћ‚›‰ 4 5 2 2" xfId="39969" xr:uid="{00000000-0005-0000-0000-00009F020000}"/>
    <cellStyle name="€’ћѓћ‚›‰ 4 5 3" xfId="31634" xr:uid="{00000000-0005-0000-0000-0000A0020000}"/>
    <cellStyle name="€’ћѓћ‚›‰ 4 6" xfId="15674" xr:uid="{00000000-0005-0000-0000-0000A1020000}"/>
    <cellStyle name="€’ћѓћ‚›‰ 4 6 2" xfId="24772" xr:uid="{00000000-0005-0000-0000-0000A2020000}"/>
    <cellStyle name="€’ћѓћ‚›‰ 4 6 2 2" xfId="42770" xr:uid="{00000000-0005-0000-0000-0000A3020000}"/>
    <cellStyle name="€’ћѓћ‚›‰ 4 6 3" xfId="34422" xr:uid="{00000000-0005-0000-0000-0000A4020000}"/>
    <cellStyle name="€’ћѓћ‚›‰ 4 7" xfId="26368" xr:uid="{00000000-0005-0000-0000-0000A5020000}"/>
    <cellStyle name="€’ћѓћ‚›‰ 4 7 2" xfId="44295" xr:uid="{00000000-0005-0000-0000-0000A6020000}"/>
    <cellStyle name="€’ћѓћ‚›‰ 5" xfId="509" xr:uid="{00000000-0005-0000-0000-0000A7020000}"/>
    <cellStyle name="€’ћѓћ‚›‰ 5 2" xfId="510" xr:uid="{00000000-0005-0000-0000-0000A8020000}"/>
    <cellStyle name="€’ћѓћ‚›‰ 5 2 2" xfId="5864" xr:uid="{00000000-0005-0000-0000-0000A9020000}"/>
    <cellStyle name="€’ћѓћ‚›‰ 5 2 2 2" xfId="13480" xr:uid="{00000000-0005-0000-0000-0000AA020000}"/>
    <cellStyle name="€’ћѓћ‚›‰ 5 2 2 2 2" xfId="22715" xr:uid="{00000000-0005-0000-0000-0000AB020000}"/>
    <cellStyle name="€’ћѓћ‚›‰ 5 2 2 2 2 2" xfId="40716" xr:uid="{00000000-0005-0000-0000-0000AC020000}"/>
    <cellStyle name="€’ћѓћ‚›‰ 5 2 2 2 3" xfId="32367" xr:uid="{00000000-0005-0000-0000-0000AD020000}"/>
    <cellStyle name="€’ћѓћ‚›‰ 5 2 2 3" xfId="16352" xr:uid="{00000000-0005-0000-0000-0000AE020000}"/>
    <cellStyle name="€’ћѓћ‚›‰ 5 2 2 3 2" xfId="34895" xr:uid="{00000000-0005-0000-0000-0000AF020000}"/>
    <cellStyle name="€’ћѓћ‚›‰ 5 2 2 4" xfId="26662" xr:uid="{00000000-0005-0000-0000-0000B0020000}"/>
    <cellStyle name="€’ћѓћ‚›‰ 5 2 2 4 2" xfId="44577" xr:uid="{00000000-0005-0000-0000-0000B1020000}"/>
    <cellStyle name="€’ћѓћ‚›‰ 5 2 2 5" xfId="27172" xr:uid="{00000000-0005-0000-0000-0000B2020000}"/>
    <cellStyle name="€’ћѓћ‚›‰ 5 2 2 6" xfId="45576" xr:uid="{00000000-0005-0000-0000-0000B3020000}"/>
    <cellStyle name="€’ћѓћ‚›‰ 5 2 2 7" xfId="46714" xr:uid="{00000000-0005-0000-0000-0000B4020000}"/>
    <cellStyle name="€’ћѓћ‚›‰ 5 2 3" xfId="7093" xr:uid="{00000000-0005-0000-0000-0000B5020000}"/>
    <cellStyle name="€’ћѓћ‚›‰ 5 2 3 2" xfId="18730" xr:uid="{00000000-0005-0000-0000-0000B6020000}"/>
    <cellStyle name="€’ћѓћ‚›‰ 5 2 3 2 2" xfId="36963" xr:uid="{00000000-0005-0000-0000-0000B7020000}"/>
    <cellStyle name="€’ћѓћ‚›‰ 5 2 4" xfId="12393" xr:uid="{00000000-0005-0000-0000-0000B8020000}"/>
    <cellStyle name="€’ћѓћ‚›‰ 5 2 4 2" xfId="21848" xr:uid="{00000000-0005-0000-0000-0000B9020000}"/>
    <cellStyle name="€’ћѓћ‚›‰ 5 2 4 2 2" xfId="39972" xr:uid="{00000000-0005-0000-0000-0000BA020000}"/>
    <cellStyle name="€’ћѓћ‚›‰ 5 2 4 3" xfId="31637" xr:uid="{00000000-0005-0000-0000-0000BB020000}"/>
    <cellStyle name="€’ћѓћ‚›‰ 5 2 5" xfId="15734" xr:uid="{00000000-0005-0000-0000-0000BC020000}"/>
    <cellStyle name="€’ћѓћ‚›‰ 5 2 5 2" xfId="24804" xr:uid="{00000000-0005-0000-0000-0000BD020000}"/>
    <cellStyle name="€’ћѓћ‚›‰ 5 2 5 2 2" xfId="42802" xr:uid="{00000000-0005-0000-0000-0000BE020000}"/>
    <cellStyle name="€’ћѓћ‚›‰ 5 2 5 3" xfId="34454" xr:uid="{00000000-0005-0000-0000-0000BF020000}"/>
    <cellStyle name="€’ћѓћ‚›‰ 5 2 6" xfId="26340" xr:uid="{00000000-0005-0000-0000-0000C0020000}"/>
    <cellStyle name="€’ћѓћ‚›‰ 5 2 6 2" xfId="44271" xr:uid="{00000000-0005-0000-0000-0000C1020000}"/>
    <cellStyle name="€’ћѓћ‚›‰ 5 3" xfId="5863" xr:uid="{00000000-0005-0000-0000-0000C2020000}"/>
    <cellStyle name="€’ћѓћ‚›‰ 5 3 2" xfId="13479" xr:uid="{00000000-0005-0000-0000-0000C3020000}"/>
    <cellStyle name="€’ћѓћ‚›‰ 5 3 2 2" xfId="22714" xr:uid="{00000000-0005-0000-0000-0000C4020000}"/>
    <cellStyle name="€’ћѓћ‚›‰ 5 3 2 2 2" xfId="40715" xr:uid="{00000000-0005-0000-0000-0000C5020000}"/>
    <cellStyle name="€’ћѓћ‚›‰ 5 3 2 3" xfId="32366" xr:uid="{00000000-0005-0000-0000-0000C6020000}"/>
    <cellStyle name="€’ћѓћ‚›‰ 5 3 3" xfId="16289" xr:uid="{00000000-0005-0000-0000-0000C7020000}"/>
    <cellStyle name="€’ћѓћ‚›‰ 5 3 3 2" xfId="34861" xr:uid="{00000000-0005-0000-0000-0000C8020000}"/>
    <cellStyle name="€’ћѓћ‚›‰ 5 3 4" xfId="26628" xr:uid="{00000000-0005-0000-0000-0000C9020000}"/>
    <cellStyle name="€’ћѓћ‚›‰ 5 3 4 2" xfId="44543" xr:uid="{00000000-0005-0000-0000-0000CA020000}"/>
    <cellStyle name="€’ћѓћ‚›‰ 5 3 5" xfId="27125" xr:uid="{00000000-0005-0000-0000-0000CB020000}"/>
    <cellStyle name="€’ћѓћ‚›‰ 5 3 6" xfId="45542" xr:uid="{00000000-0005-0000-0000-0000CC020000}"/>
    <cellStyle name="€’ћѓћ‚›‰ 5 3 7" xfId="46657" xr:uid="{00000000-0005-0000-0000-0000CD020000}"/>
    <cellStyle name="€’ћѓћ‚›‰ 5 4" xfId="6705" xr:uid="{00000000-0005-0000-0000-0000CE020000}"/>
    <cellStyle name="€’ћѓћ‚›‰ 5 4 2" xfId="18548" xr:uid="{00000000-0005-0000-0000-0000CF020000}"/>
    <cellStyle name="€’ћѓћ‚›‰ 5 4 2 2" xfId="36821" xr:uid="{00000000-0005-0000-0000-0000D0020000}"/>
    <cellStyle name="€’ћѓћ‚›‰ 5 5" xfId="12392" xr:uid="{00000000-0005-0000-0000-0000D1020000}"/>
    <cellStyle name="€’ћѓћ‚›‰ 5 5 2" xfId="21847" xr:uid="{00000000-0005-0000-0000-0000D2020000}"/>
    <cellStyle name="€’ћѓћ‚›‰ 5 5 2 2" xfId="39971" xr:uid="{00000000-0005-0000-0000-0000D3020000}"/>
    <cellStyle name="€’ћѓћ‚›‰ 5 5 3" xfId="31636" xr:uid="{00000000-0005-0000-0000-0000D4020000}"/>
    <cellStyle name="€’ћѓћ‚›‰ 5 6" xfId="15675" xr:uid="{00000000-0005-0000-0000-0000D5020000}"/>
    <cellStyle name="€’ћѓћ‚›‰ 5 6 2" xfId="24773" xr:uid="{00000000-0005-0000-0000-0000D6020000}"/>
    <cellStyle name="€’ћѓћ‚›‰ 5 6 2 2" xfId="42771" xr:uid="{00000000-0005-0000-0000-0000D7020000}"/>
    <cellStyle name="€’ћѓћ‚›‰ 5 6 3" xfId="34423" xr:uid="{00000000-0005-0000-0000-0000D8020000}"/>
    <cellStyle name="€’ћѓћ‚›‰ 5 7" xfId="26367" xr:uid="{00000000-0005-0000-0000-0000D9020000}"/>
    <cellStyle name="€’ћѓћ‚›‰ 5 7 2" xfId="44294" xr:uid="{00000000-0005-0000-0000-0000DA020000}"/>
    <cellStyle name="€’ћѓћ‚›‰ 6" xfId="511" xr:uid="{00000000-0005-0000-0000-0000DB020000}"/>
    <cellStyle name="€’ћѓћ‚›‰ 6 2" xfId="512" xr:uid="{00000000-0005-0000-0000-0000DC020000}"/>
    <cellStyle name="€’ћѓћ‚›‰ 6 2 2" xfId="5866" xr:uid="{00000000-0005-0000-0000-0000DD020000}"/>
    <cellStyle name="€’ћѓћ‚›‰ 6 2 2 2" xfId="13482" xr:uid="{00000000-0005-0000-0000-0000DE020000}"/>
    <cellStyle name="€’ћѓћ‚›‰ 6 2 2 2 2" xfId="22717" xr:uid="{00000000-0005-0000-0000-0000DF020000}"/>
    <cellStyle name="€’ћѓћ‚›‰ 6 2 2 2 2 2" xfId="40718" xr:uid="{00000000-0005-0000-0000-0000E0020000}"/>
    <cellStyle name="€’ћѓћ‚›‰ 6 2 2 2 3" xfId="32369" xr:uid="{00000000-0005-0000-0000-0000E1020000}"/>
    <cellStyle name="€’ћѓћ‚›‰ 6 2 2 3" xfId="16353" xr:uid="{00000000-0005-0000-0000-0000E2020000}"/>
    <cellStyle name="€’ћѓћ‚›‰ 6 2 2 3 2" xfId="34896" xr:uid="{00000000-0005-0000-0000-0000E3020000}"/>
    <cellStyle name="€’ћѓћ‚›‰ 6 2 2 4" xfId="26663" xr:uid="{00000000-0005-0000-0000-0000E4020000}"/>
    <cellStyle name="€’ћѓћ‚›‰ 6 2 2 4 2" xfId="44578" xr:uid="{00000000-0005-0000-0000-0000E5020000}"/>
    <cellStyle name="€’ћѓћ‚›‰ 6 2 2 5" xfId="27173" xr:uid="{00000000-0005-0000-0000-0000E6020000}"/>
    <cellStyle name="€’ћѓћ‚›‰ 6 2 2 6" xfId="45577" xr:uid="{00000000-0005-0000-0000-0000E7020000}"/>
    <cellStyle name="€’ћѓћ‚›‰ 6 2 2 7" xfId="46715" xr:uid="{00000000-0005-0000-0000-0000E8020000}"/>
    <cellStyle name="€’ћѓћ‚›‰ 6 2 3" xfId="6531" xr:uid="{00000000-0005-0000-0000-0000E9020000}"/>
    <cellStyle name="€’ћѓћ‚›‰ 6 2 3 2" xfId="18463" xr:uid="{00000000-0005-0000-0000-0000EA020000}"/>
    <cellStyle name="€’ћѓћ‚›‰ 6 2 3 2 2" xfId="36763" xr:uid="{00000000-0005-0000-0000-0000EB020000}"/>
    <cellStyle name="€’ћѓћ‚›‰ 6 2 4" xfId="12395" xr:uid="{00000000-0005-0000-0000-0000EC020000}"/>
    <cellStyle name="€’ћѓћ‚›‰ 6 2 4 2" xfId="21850" xr:uid="{00000000-0005-0000-0000-0000ED020000}"/>
    <cellStyle name="€’ћѓћ‚›‰ 6 2 4 2 2" xfId="39974" xr:uid="{00000000-0005-0000-0000-0000EE020000}"/>
    <cellStyle name="€’ћѓћ‚›‰ 6 2 4 3" xfId="31639" xr:uid="{00000000-0005-0000-0000-0000EF020000}"/>
    <cellStyle name="€’ћѓћ‚›‰ 6 2 5" xfId="15735" xr:uid="{00000000-0005-0000-0000-0000F0020000}"/>
    <cellStyle name="€’ћѓћ‚›‰ 6 2 5 2" xfId="24805" xr:uid="{00000000-0005-0000-0000-0000F1020000}"/>
    <cellStyle name="€’ћѓћ‚›‰ 6 2 5 2 2" xfId="42803" xr:uid="{00000000-0005-0000-0000-0000F2020000}"/>
    <cellStyle name="€’ћѓћ‚›‰ 6 2 5 3" xfId="34455" xr:uid="{00000000-0005-0000-0000-0000F3020000}"/>
    <cellStyle name="€’ћѓћ‚›‰ 6 2 6" xfId="26526" xr:uid="{00000000-0005-0000-0000-0000F4020000}"/>
    <cellStyle name="€’ћѓћ‚›‰ 6 2 6 2" xfId="44448" xr:uid="{00000000-0005-0000-0000-0000F5020000}"/>
    <cellStyle name="€’ћѓћ‚›‰ 6 3" xfId="5865" xr:uid="{00000000-0005-0000-0000-0000F6020000}"/>
    <cellStyle name="€’ћѓћ‚›‰ 6 3 2" xfId="13481" xr:uid="{00000000-0005-0000-0000-0000F7020000}"/>
    <cellStyle name="€’ћѓћ‚›‰ 6 3 2 2" xfId="22716" xr:uid="{00000000-0005-0000-0000-0000F8020000}"/>
    <cellStyle name="€’ћѓћ‚›‰ 6 3 2 2 2" xfId="40717" xr:uid="{00000000-0005-0000-0000-0000F9020000}"/>
    <cellStyle name="€’ћѓћ‚›‰ 6 3 2 3" xfId="32368" xr:uid="{00000000-0005-0000-0000-0000FA020000}"/>
    <cellStyle name="€’ћѓћ‚›‰ 6 3 3" xfId="16290" xr:uid="{00000000-0005-0000-0000-0000FB020000}"/>
    <cellStyle name="€’ћѓћ‚›‰ 6 3 3 2" xfId="34862" xr:uid="{00000000-0005-0000-0000-0000FC020000}"/>
    <cellStyle name="€’ћѓћ‚›‰ 6 3 4" xfId="26629" xr:uid="{00000000-0005-0000-0000-0000FD020000}"/>
    <cellStyle name="€’ћѓћ‚›‰ 6 3 4 2" xfId="44544" xr:uid="{00000000-0005-0000-0000-0000FE020000}"/>
    <cellStyle name="€’ћѓћ‚›‰ 6 3 5" xfId="27126" xr:uid="{00000000-0005-0000-0000-0000FF020000}"/>
    <cellStyle name="€’ћѓћ‚›‰ 6 3 6" xfId="45543" xr:uid="{00000000-0005-0000-0000-000000030000}"/>
    <cellStyle name="€’ћѓћ‚›‰ 6 3 7" xfId="46658" xr:uid="{00000000-0005-0000-0000-000001030000}"/>
    <cellStyle name="€’ћѓћ‚›‰ 6 4" xfId="6979" xr:uid="{00000000-0005-0000-0000-000002030000}"/>
    <cellStyle name="€’ћѓћ‚›‰ 6 4 2" xfId="18676" xr:uid="{00000000-0005-0000-0000-000003030000}"/>
    <cellStyle name="€’ћѓћ‚›‰ 6 4 2 2" xfId="36919" xr:uid="{00000000-0005-0000-0000-000004030000}"/>
    <cellStyle name="€’ћѓћ‚›‰ 6 5" xfId="12394" xr:uid="{00000000-0005-0000-0000-000005030000}"/>
    <cellStyle name="€’ћѓћ‚›‰ 6 5 2" xfId="21849" xr:uid="{00000000-0005-0000-0000-000006030000}"/>
    <cellStyle name="€’ћѓћ‚›‰ 6 5 2 2" xfId="39973" xr:uid="{00000000-0005-0000-0000-000007030000}"/>
    <cellStyle name="€’ћѓћ‚›‰ 6 5 3" xfId="31638" xr:uid="{00000000-0005-0000-0000-000008030000}"/>
    <cellStyle name="€’ћѓћ‚›‰ 6 6" xfId="15676" xr:uid="{00000000-0005-0000-0000-000009030000}"/>
    <cellStyle name="€’ћѓћ‚›‰ 6 6 2" xfId="24774" xr:uid="{00000000-0005-0000-0000-00000A030000}"/>
    <cellStyle name="€’ћѓћ‚›‰ 6 6 2 2" xfId="42772" xr:uid="{00000000-0005-0000-0000-00000B030000}"/>
    <cellStyle name="€’ћѓћ‚›‰ 6 6 3" xfId="34424" xr:uid="{00000000-0005-0000-0000-00000C030000}"/>
    <cellStyle name="€’ћѓћ‚›‰ 6 7" xfId="26366" xr:uid="{00000000-0005-0000-0000-00000D030000}"/>
    <cellStyle name="€’ћѓћ‚›‰ 6 7 2" xfId="44293" xr:uid="{00000000-0005-0000-0000-00000E030000}"/>
    <cellStyle name="€’ћѓћ‚›‰ 7" xfId="513" xr:uid="{00000000-0005-0000-0000-00000F030000}"/>
    <cellStyle name="€’ћѓћ‚›‰ 7 2" xfId="514" xr:uid="{00000000-0005-0000-0000-000010030000}"/>
    <cellStyle name="€’ћѓћ‚›‰ 7 2 2" xfId="5868" xr:uid="{00000000-0005-0000-0000-000011030000}"/>
    <cellStyle name="€’ћѓћ‚›‰ 7 2 2 2" xfId="13484" xr:uid="{00000000-0005-0000-0000-000012030000}"/>
    <cellStyle name="€’ћѓћ‚›‰ 7 2 2 2 2" xfId="22719" xr:uid="{00000000-0005-0000-0000-000013030000}"/>
    <cellStyle name="€’ћѓћ‚›‰ 7 2 2 2 2 2" xfId="40720" xr:uid="{00000000-0005-0000-0000-000014030000}"/>
    <cellStyle name="€’ћѓћ‚›‰ 7 2 2 2 3" xfId="32371" xr:uid="{00000000-0005-0000-0000-000015030000}"/>
    <cellStyle name="€’ћѓћ‚›‰ 7 2 2 3" xfId="16354" xr:uid="{00000000-0005-0000-0000-000016030000}"/>
    <cellStyle name="€’ћѓћ‚›‰ 7 2 2 3 2" xfId="34897" xr:uid="{00000000-0005-0000-0000-000017030000}"/>
    <cellStyle name="€’ћѓћ‚›‰ 7 2 2 4" xfId="26664" xr:uid="{00000000-0005-0000-0000-000018030000}"/>
    <cellStyle name="€’ћѓћ‚›‰ 7 2 2 4 2" xfId="44579" xr:uid="{00000000-0005-0000-0000-000019030000}"/>
    <cellStyle name="€’ћѓћ‚›‰ 7 2 2 5" xfId="27174" xr:uid="{00000000-0005-0000-0000-00001A030000}"/>
    <cellStyle name="€’ћѓћ‚›‰ 7 2 2 6" xfId="45578" xr:uid="{00000000-0005-0000-0000-00001B030000}"/>
    <cellStyle name="€’ћѓћ‚›‰ 7 2 2 7" xfId="46716" xr:uid="{00000000-0005-0000-0000-00001C030000}"/>
    <cellStyle name="€’ћѓћ‚›‰ 7 2 3" xfId="7092" xr:uid="{00000000-0005-0000-0000-00001D030000}"/>
    <cellStyle name="€’ћѓћ‚›‰ 7 2 3 2" xfId="18729" xr:uid="{00000000-0005-0000-0000-00001E030000}"/>
    <cellStyle name="€’ћѓћ‚›‰ 7 2 3 2 2" xfId="36962" xr:uid="{00000000-0005-0000-0000-00001F030000}"/>
    <cellStyle name="€’ћѓћ‚›‰ 7 2 4" xfId="12397" xr:uid="{00000000-0005-0000-0000-000020030000}"/>
    <cellStyle name="€’ћѓћ‚›‰ 7 2 4 2" xfId="21852" xr:uid="{00000000-0005-0000-0000-000021030000}"/>
    <cellStyle name="€’ћѓћ‚›‰ 7 2 4 2 2" xfId="39976" xr:uid="{00000000-0005-0000-0000-000022030000}"/>
    <cellStyle name="€’ћѓћ‚›‰ 7 2 4 3" xfId="31641" xr:uid="{00000000-0005-0000-0000-000023030000}"/>
    <cellStyle name="€’ћѓћ‚›‰ 7 2 5" xfId="15736" xr:uid="{00000000-0005-0000-0000-000024030000}"/>
    <cellStyle name="€’ћѓћ‚›‰ 7 2 5 2" xfId="24806" xr:uid="{00000000-0005-0000-0000-000025030000}"/>
    <cellStyle name="€’ћѓћ‚›‰ 7 2 5 2 2" xfId="42804" xr:uid="{00000000-0005-0000-0000-000026030000}"/>
    <cellStyle name="€’ћѓћ‚›‰ 7 2 5 3" xfId="34456" xr:uid="{00000000-0005-0000-0000-000027030000}"/>
    <cellStyle name="€’ћѓћ‚›‰ 7 2 6" xfId="26525" xr:uid="{00000000-0005-0000-0000-000028030000}"/>
    <cellStyle name="€’ћѓћ‚›‰ 7 2 6 2" xfId="44447" xr:uid="{00000000-0005-0000-0000-000029030000}"/>
    <cellStyle name="€’ћѓћ‚›‰ 7 3" xfId="5867" xr:uid="{00000000-0005-0000-0000-00002A030000}"/>
    <cellStyle name="€’ћѓћ‚›‰ 7 3 2" xfId="13483" xr:uid="{00000000-0005-0000-0000-00002B030000}"/>
    <cellStyle name="€’ћѓћ‚›‰ 7 3 2 2" xfId="22718" xr:uid="{00000000-0005-0000-0000-00002C030000}"/>
    <cellStyle name="€’ћѓћ‚›‰ 7 3 2 2 2" xfId="40719" xr:uid="{00000000-0005-0000-0000-00002D030000}"/>
    <cellStyle name="€’ћѓћ‚›‰ 7 3 2 3" xfId="32370" xr:uid="{00000000-0005-0000-0000-00002E030000}"/>
    <cellStyle name="€’ћѓћ‚›‰ 7 3 3" xfId="16291" xr:uid="{00000000-0005-0000-0000-00002F030000}"/>
    <cellStyle name="€’ћѓћ‚›‰ 7 3 3 2" xfId="34863" xr:uid="{00000000-0005-0000-0000-000030030000}"/>
    <cellStyle name="€’ћѓћ‚›‰ 7 3 4" xfId="26630" xr:uid="{00000000-0005-0000-0000-000031030000}"/>
    <cellStyle name="€’ћѓћ‚›‰ 7 3 4 2" xfId="44545" xr:uid="{00000000-0005-0000-0000-000032030000}"/>
    <cellStyle name="€’ћѓћ‚›‰ 7 3 5" xfId="27127" xr:uid="{00000000-0005-0000-0000-000033030000}"/>
    <cellStyle name="€’ћѓћ‚›‰ 7 3 6" xfId="45544" xr:uid="{00000000-0005-0000-0000-000034030000}"/>
    <cellStyle name="€’ћѓћ‚›‰ 7 3 7" xfId="46659" xr:uid="{00000000-0005-0000-0000-000035030000}"/>
    <cellStyle name="€’ћѓћ‚›‰ 7 4" xfId="7053" xr:uid="{00000000-0005-0000-0000-000036030000}"/>
    <cellStyle name="€’ћѓћ‚›‰ 7 4 2" xfId="18698" xr:uid="{00000000-0005-0000-0000-000037030000}"/>
    <cellStyle name="€’ћѓћ‚›‰ 7 4 2 2" xfId="36931" xr:uid="{00000000-0005-0000-0000-000038030000}"/>
    <cellStyle name="€’ћѓћ‚›‰ 7 5" xfId="12396" xr:uid="{00000000-0005-0000-0000-000039030000}"/>
    <cellStyle name="€’ћѓћ‚›‰ 7 5 2" xfId="21851" xr:uid="{00000000-0005-0000-0000-00003A030000}"/>
    <cellStyle name="€’ћѓћ‚›‰ 7 5 2 2" xfId="39975" xr:uid="{00000000-0005-0000-0000-00003B030000}"/>
    <cellStyle name="€’ћѓћ‚›‰ 7 5 3" xfId="31640" xr:uid="{00000000-0005-0000-0000-00003C030000}"/>
    <cellStyle name="€’ћѓћ‚›‰ 7 6" xfId="15677" xr:uid="{00000000-0005-0000-0000-00003D030000}"/>
    <cellStyle name="€’ћѓћ‚›‰ 7 6 2" xfId="24775" xr:uid="{00000000-0005-0000-0000-00003E030000}"/>
    <cellStyle name="€’ћѓћ‚›‰ 7 6 2 2" xfId="42773" xr:uid="{00000000-0005-0000-0000-00003F030000}"/>
    <cellStyle name="€’ћѓћ‚›‰ 7 6 3" xfId="34425" xr:uid="{00000000-0005-0000-0000-000040030000}"/>
    <cellStyle name="€’ћѓћ‚›‰ 7 7" xfId="26050" xr:uid="{00000000-0005-0000-0000-000041030000}"/>
    <cellStyle name="€’ћѓћ‚›‰ 7 7 2" xfId="43986" xr:uid="{00000000-0005-0000-0000-000042030000}"/>
    <cellStyle name="€’ћѓћ‚›‰ 8" xfId="515" xr:uid="{00000000-0005-0000-0000-000043030000}"/>
    <cellStyle name="€’ћѓћ‚›‰ 8 2" xfId="516" xr:uid="{00000000-0005-0000-0000-000044030000}"/>
    <cellStyle name="€’ћѓћ‚›‰ 8 2 2" xfId="5870" xr:uid="{00000000-0005-0000-0000-000045030000}"/>
    <cellStyle name="€’ћѓћ‚›‰ 8 2 2 2" xfId="13486" xr:uid="{00000000-0005-0000-0000-000046030000}"/>
    <cellStyle name="€’ћѓћ‚›‰ 8 2 2 2 2" xfId="22721" xr:uid="{00000000-0005-0000-0000-000047030000}"/>
    <cellStyle name="€’ћѓћ‚›‰ 8 2 2 2 2 2" xfId="40722" xr:uid="{00000000-0005-0000-0000-000048030000}"/>
    <cellStyle name="€’ћѓћ‚›‰ 8 2 2 2 3" xfId="32373" xr:uid="{00000000-0005-0000-0000-000049030000}"/>
    <cellStyle name="€’ћѓћ‚›‰ 8 2 2 3" xfId="16355" xr:uid="{00000000-0005-0000-0000-00004A030000}"/>
    <cellStyle name="€’ћѓћ‚›‰ 8 2 2 3 2" xfId="34898" xr:uid="{00000000-0005-0000-0000-00004B030000}"/>
    <cellStyle name="€’ћѓћ‚›‰ 8 2 2 4" xfId="26665" xr:uid="{00000000-0005-0000-0000-00004C030000}"/>
    <cellStyle name="€’ћѓћ‚›‰ 8 2 2 4 2" xfId="44580" xr:uid="{00000000-0005-0000-0000-00004D030000}"/>
    <cellStyle name="€’ћѓћ‚›‰ 8 2 2 5" xfId="27175" xr:uid="{00000000-0005-0000-0000-00004E030000}"/>
    <cellStyle name="€’ћѓћ‚›‰ 8 2 2 6" xfId="45579" xr:uid="{00000000-0005-0000-0000-00004F030000}"/>
    <cellStyle name="€’ћѓћ‚›‰ 8 2 2 7" xfId="46717" xr:uid="{00000000-0005-0000-0000-000050030000}"/>
    <cellStyle name="€’ћѓћ‚›‰ 8 2 3" xfId="6530" xr:uid="{00000000-0005-0000-0000-000051030000}"/>
    <cellStyle name="€’ћѓћ‚›‰ 8 2 3 2" xfId="18462" xr:uid="{00000000-0005-0000-0000-000052030000}"/>
    <cellStyle name="€’ћѓћ‚›‰ 8 2 3 2 2" xfId="36762" xr:uid="{00000000-0005-0000-0000-000053030000}"/>
    <cellStyle name="€’ћѓћ‚›‰ 8 2 4" xfId="12399" xr:uid="{00000000-0005-0000-0000-000054030000}"/>
    <cellStyle name="€’ћѓћ‚›‰ 8 2 4 2" xfId="21854" xr:uid="{00000000-0005-0000-0000-000055030000}"/>
    <cellStyle name="€’ћѓћ‚›‰ 8 2 4 2 2" xfId="39978" xr:uid="{00000000-0005-0000-0000-000056030000}"/>
    <cellStyle name="€’ћѓћ‚›‰ 8 2 4 3" xfId="31643" xr:uid="{00000000-0005-0000-0000-000057030000}"/>
    <cellStyle name="€’ћѓћ‚›‰ 8 2 5" xfId="15737" xr:uid="{00000000-0005-0000-0000-000058030000}"/>
    <cellStyle name="€’ћѓћ‚›‰ 8 2 5 2" xfId="24807" xr:uid="{00000000-0005-0000-0000-000059030000}"/>
    <cellStyle name="€’ћѓћ‚›‰ 8 2 5 2 2" xfId="42805" xr:uid="{00000000-0005-0000-0000-00005A030000}"/>
    <cellStyle name="€’ћѓћ‚›‰ 8 2 5 3" xfId="34457" xr:uid="{00000000-0005-0000-0000-00005B030000}"/>
    <cellStyle name="€’ћѓћ‚›‰ 8 2 6" xfId="26524" xr:uid="{00000000-0005-0000-0000-00005C030000}"/>
    <cellStyle name="€’ћѓћ‚›‰ 8 2 6 2" xfId="44446" xr:uid="{00000000-0005-0000-0000-00005D030000}"/>
    <cellStyle name="€’ћѓћ‚›‰ 8 3" xfId="5869" xr:uid="{00000000-0005-0000-0000-00005E030000}"/>
    <cellStyle name="€’ћѓћ‚›‰ 8 3 2" xfId="13485" xr:uid="{00000000-0005-0000-0000-00005F030000}"/>
    <cellStyle name="€’ћѓћ‚›‰ 8 3 2 2" xfId="22720" xr:uid="{00000000-0005-0000-0000-000060030000}"/>
    <cellStyle name="€’ћѓћ‚›‰ 8 3 2 2 2" xfId="40721" xr:uid="{00000000-0005-0000-0000-000061030000}"/>
    <cellStyle name="€’ћѓћ‚›‰ 8 3 2 3" xfId="32372" xr:uid="{00000000-0005-0000-0000-000062030000}"/>
    <cellStyle name="€’ћѓћ‚›‰ 8 3 3" xfId="16292" xr:uid="{00000000-0005-0000-0000-000063030000}"/>
    <cellStyle name="€’ћѓћ‚›‰ 8 3 3 2" xfId="34864" xr:uid="{00000000-0005-0000-0000-000064030000}"/>
    <cellStyle name="€’ћѓћ‚›‰ 8 3 4" xfId="26631" xr:uid="{00000000-0005-0000-0000-000065030000}"/>
    <cellStyle name="€’ћѓћ‚›‰ 8 3 4 2" xfId="44546" xr:uid="{00000000-0005-0000-0000-000066030000}"/>
    <cellStyle name="€’ћѓћ‚›‰ 8 3 5" xfId="27128" xr:uid="{00000000-0005-0000-0000-000067030000}"/>
    <cellStyle name="€’ћѓћ‚›‰ 8 3 6" xfId="45545" xr:uid="{00000000-0005-0000-0000-000068030000}"/>
    <cellStyle name="€’ћѓћ‚›‰ 8 3 7" xfId="46660" xr:uid="{00000000-0005-0000-0000-000069030000}"/>
    <cellStyle name="€’ћѓћ‚›‰ 8 4" xfId="7125" xr:uid="{00000000-0005-0000-0000-00006A030000}"/>
    <cellStyle name="€’ћѓћ‚›‰ 8 4 2" xfId="18739" xr:uid="{00000000-0005-0000-0000-00006B030000}"/>
    <cellStyle name="€’ћѓћ‚›‰ 8 4 2 2" xfId="36966" xr:uid="{00000000-0005-0000-0000-00006C030000}"/>
    <cellStyle name="€’ћѓћ‚›‰ 8 5" xfId="12398" xr:uid="{00000000-0005-0000-0000-00006D030000}"/>
    <cellStyle name="€’ћѓћ‚›‰ 8 5 2" xfId="21853" xr:uid="{00000000-0005-0000-0000-00006E030000}"/>
    <cellStyle name="€’ћѓћ‚›‰ 8 5 2 2" xfId="39977" xr:uid="{00000000-0005-0000-0000-00006F030000}"/>
    <cellStyle name="€’ћѓћ‚›‰ 8 5 3" xfId="31642" xr:uid="{00000000-0005-0000-0000-000070030000}"/>
    <cellStyle name="€’ћѓћ‚›‰ 8 6" xfId="15678" xr:uid="{00000000-0005-0000-0000-000071030000}"/>
    <cellStyle name="€’ћѓћ‚›‰ 8 6 2" xfId="24776" xr:uid="{00000000-0005-0000-0000-000072030000}"/>
    <cellStyle name="€’ћѓћ‚›‰ 8 6 2 2" xfId="42774" xr:uid="{00000000-0005-0000-0000-000073030000}"/>
    <cellStyle name="€’ћѓћ‚›‰ 8 6 3" xfId="34426" xr:uid="{00000000-0005-0000-0000-000074030000}"/>
    <cellStyle name="€’ћѓћ‚›‰ 8 7" xfId="26365" xr:uid="{00000000-0005-0000-0000-000075030000}"/>
    <cellStyle name="€’ћѓћ‚›‰ 8 7 2" xfId="44292" xr:uid="{00000000-0005-0000-0000-000076030000}"/>
    <cellStyle name="€’ћѓћ‚›‰ 9" xfId="517" xr:uid="{00000000-0005-0000-0000-000077030000}"/>
    <cellStyle name="€’ћѓћ‚›‰ 9 2" xfId="5871" xr:uid="{00000000-0005-0000-0000-000078030000}"/>
    <cellStyle name="€’ћѓћ‚›‰ 9 2 2" xfId="13764" xr:uid="{00000000-0005-0000-0000-000079030000}"/>
    <cellStyle name="€’ћѓћ‚›‰ 9 2 2 2" xfId="22984" xr:uid="{00000000-0005-0000-0000-00007A030000}"/>
    <cellStyle name="€’ћѓћ‚›‰ 9 2 2 2 2" xfId="40984" xr:uid="{00000000-0005-0000-0000-00007B030000}"/>
    <cellStyle name="€’ћѓћ‚›‰ 9 2 2 3" xfId="32641" xr:uid="{00000000-0005-0000-0000-00007C030000}"/>
    <cellStyle name="€’ћѓћ‚›‰ 9 2 3" xfId="16356" xr:uid="{00000000-0005-0000-0000-00007D030000}"/>
    <cellStyle name="€’ћѓћ‚›‰ 9 2 3 2" xfId="34899" xr:uid="{00000000-0005-0000-0000-00007E030000}"/>
    <cellStyle name="€’ћѓћ‚›‰ 9 2 4" xfId="26666" xr:uid="{00000000-0005-0000-0000-00007F030000}"/>
    <cellStyle name="€’ћѓћ‚›‰ 9 2 4 2" xfId="44581" xr:uid="{00000000-0005-0000-0000-000080030000}"/>
    <cellStyle name="€’ћѓћ‚›‰ 9 2 5" xfId="27176" xr:uid="{00000000-0005-0000-0000-000081030000}"/>
    <cellStyle name="€’ћѓћ‚›‰ 9 2 6" xfId="45580" xr:uid="{00000000-0005-0000-0000-000082030000}"/>
    <cellStyle name="€’ћѓћ‚›‰ 9 2 7" xfId="46718" xr:uid="{00000000-0005-0000-0000-000083030000}"/>
    <cellStyle name="€’ћѓћ‚›‰ 9 3" xfId="12191" xr:uid="{00000000-0005-0000-0000-000084030000}"/>
    <cellStyle name="€’ћѓћ‚›‰ 9 3 2" xfId="21801" xr:uid="{00000000-0005-0000-0000-000085030000}"/>
    <cellStyle name="€’ћѓћ‚›‰ 9 3 2 2" xfId="39949" xr:uid="{00000000-0005-0000-0000-000086030000}"/>
    <cellStyle name="€’ћѓћ‚›‰ 9 4" xfId="12709" xr:uid="{00000000-0005-0000-0000-000087030000}"/>
    <cellStyle name="€’ћѓћ‚›‰ 9 4 2" xfId="22135" xr:uid="{00000000-0005-0000-0000-000088030000}"/>
    <cellStyle name="€’ћѓћ‚›‰ 9 4 2 2" xfId="40251" xr:uid="{00000000-0005-0000-0000-000089030000}"/>
    <cellStyle name="€’ћѓћ‚›‰ 9 4 3" xfId="31913" xr:uid="{00000000-0005-0000-0000-00008A030000}"/>
    <cellStyle name="€’ћѓћ‚›‰ 9 5" xfId="15738" xr:uid="{00000000-0005-0000-0000-00008B030000}"/>
    <cellStyle name="€’ћѓћ‚›‰ 9 5 2" xfId="24808" xr:uid="{00000000-0005-0000-0000-00008C030000}"/>
    <cellStyle name="€’ћѓћ‚›‰ 9 5 2 2" xfId="42806" xr:uid="{00000000-0005-0000-0000-00008D030000}"/>
    <cellStyle name="€’ћѓћ‚›‰ 9 5 3" xfId="34458" xr:uid="{00000000-0005-0000-0000-00008E030000}"/>
    <cellStyle name="€’ћѓћ‚›‰ 9 6" xfId="26523" xr:uid="{00000000-0005-0000-0000-00008F030000}"/>
    <cellStyle name="€’ћѓћ‚›‰ 9 6 2" xfId="44445" xr:uid="{00000000-0005-0000-0000-000090030000}"/>
    <cellStyle name="€’ћѓћ‚›‰__Anfisa_Result after MRO_model2012(ord+marg ore+dilution)" xfId="518" xr:uid="{00000000-0005-0000-0000-000091030000}"/>
    <cellStyle name="‡ђѓћ‹ћ‚ћљ1" xfId="462" xr:uid="{00000000-0005-0000-0000-000092030000}"/>
    <cellStyle name="‡ђѓћ‹ћ‚ћљ1 10" xfId="463" xr:uid="{00000000-0005-0000-0000-000093030000}"/>
    <cellStyle name="‡ђѓћ‹ћ‚ћљ1 11" xfId="464" xr:uid="{00000000-0005-0000-0000-000094030000}"/>
    <cellStyle name="‡ђѓћ‹ћ‚ћљ1 2" xfId="465" xr:uid="{00000000-0005-0000-0000-000095030000}"/>
    <cellStyle name="‡ђѓћ‹ћ‚ћљ1 2 2" xfId="466" xr:uid="{00000000-0005-0000-0000-000096030000}"/>
    <cellStyle name="‡ђѓћ‹ћ‚ћљ1 3" xfId="467" xr:uid="{00000000-0005-0000-0000-000097030000}"/>
    <cellStyle name="‡ђѓћ‹ћ‚ћљ1 3 2" xfId="468" xr:uid="{00000000-0005-0000-0000-000098030000}"/>
    <cellStyle name="‡ђѓћ‹ћ‚ћљ1 4" xfId="469" xr:uid="{00000000-0005-0000-0000-000099030000}"/>
    <cellStyle name="‡ђѓћ‹ћ‚ћљ1 4 2" xfId="470" xr:uid="{00000000-0005-0000-0000-00009A030000}"/>
    <cellStyle name="‡ђѓћ‹ћ‚ћљ1 5" xfId="471" xr:uid="{00000000-0005-0000-0000-00009B030000}"/>
    <cellStyle name="‡ђѓћ‹ћ‚ћљ1 5 2" xfId="472" xr:uid="{00000000-0005-0000-0000-00009C030000}"/>
    <cellStyle name="‡ђѓћ‹ћ‚ћљ1 6" xfId="473" xr:uid="{00000000-0005-0000-0000-00009D030000}"/>
    <cellStyle name="‡ђѓћ‹ћ‚ћљ1 6 2" xfId="474" xr:uid="{00000000-0005-0000-0000-00009E030000}"/>
    <cellStyle name="‡ђѓћ‹ћ‚ћљ1 7" xfId="475" xr:uid="{00000000-0005-0000-0000-00009F030000}"/>
    <cellStyle name="‡ђѓћ‹ћ‚ћљ1 7 2" xfId="476" xr:uid="{00000000-0005-0000-0000-0000A0030000}"/>
    <cellStyle name="‡ђѓћ‹ћ‚ћљ1 8" xfId="477" xr:uid="{00000000-0005-0000-0000-0000A1030000}"/>
    <cellStyle name="‡ђѓћ‹ћ‚ћљ1 8 2" xfId="478" xr:uid="{00000000-0005-0000-0000-0000A2030000}"/>
    <cellStyle name="‡ђѓћ‹ћ‚ћљ1 9" xfId="479" xr:uid="{00000000-0005-0000-0000-0000A3030000}"/>
    <cellStyle name="‡ђѓћ‹ћ‚ћљ1_COG согласован" xfId="480" xr:uid="{00000000-0005-0000-0000-0000A4030000}"/>
    <cellStyle name="‡ђѓћ‹ћ‚ћљ2" xfId="481" xr:uid="{00000000-0005-0000-0000-0000A5030000}"/>
    <cellStyle name="‡ђѓћ‹ћ‚ћљ2 10" xfId="482" xr:uid="{00000000-0005-0000-0000-0000A6030000}"/>
    <cellStyle name="‡ђѓћ‹ћ‚ћљ2 11" xfId="483" xr:uid="{00000000-0005-0000-0000-0000A7030000}"/>
    <cellStyle name="‡ђѓћ‹ћ‚ћљ2 2" xfId="484" xr:uid="{00000000-0005-0000-0000-0000A8030000}"/>
    <cellStyle name="‡ђѓћ‹ћ‚ћљ2 2 2" xfId="485" xr:uid="{00000000-0005-0000-0000-0000A9030000}"/>
    <cellStyle name="‡ђѓћ‹ћ‚ћљ2 3" xfId="486" xr:uid="{00000000-0005-0000-0000-0000AA030000}"/>
    <cellStyle name="‡ђѓћ‹ћ‚ћљ2 3 2" xfId="487" xr:uid="{00000000-0005-0000-0000-0000AB030000}"/>
    <cellStyle name="‡ђѓћ‹ћ‚ћљ2 4" xfId="488" xr:uid="{00000000-0005-0000-0000-0000AC030000}"/>
    <cellStyle name="‡ђѓћ‹ћ‚ћљ2 4 2" xfId="489" xr:uid="{00000000-0005-0000-0000-0000AD030000}"/>
    <cellStyle name="‡ђѓћ‹ћ‚ћљ2 5" xfId="490" xr:uid="{00000000-0005-0000-0000-0000AE030000}"/>
    <cellStyle name="‡ђѓћ‹ћ‚ћљ2 5 2" xfId="491" xr:uid="{00000000-0005-0000-0000-0000AF030000}"/>
    <cellStyle name="‡ђѓћ‹ћ‚ћљ2 6" xfId="492" xr:uid="{00000000-0005-0000-0000-0000B0030000}"/>
    <cellStyle name="‡ђѓћ‹ћ‚ћљ2 6 2" xfId="493" xr:uid="{00000000-0005-0000-0000-0000B1030000}"/>
    <cellStyle name="‡ђѓћ‹ћ‚ћљ2 7" xfId="494" xr:uid="{00000000-0005-0000-0000-0000B2030000}"/>
    <cellStyle name="‡ђѓћ‹ћ‚ћљ2 7 2" xfId="495" xr:uid="{00000000-0005-0000-0000-0000B3030000}"/>
    <cellStyle name="‡ђѓћ‹ћ‚ћљ2 8" xfId="496" xr:uid="{00000000-0005-0000-0000-0000B4030000}"/>
    <cellStyle name="‡ђѓћ‹ћ‚ћљ2 8 2" xfId="497" xr:uid="{00000000-0005-0000-0000-0000B5030000}"/>
    <cellStyle name="‡ђѓћ‹ћ‚ћљ2 9" xfId="498" xr:uid="{00000000-0005-0000-0000-0000B6030000}"/>
    <cellStyle name="‡ђѓћ‹ћ‚ћљ2_COG согласован" xfId="499" xr:uid="{00000000-0005-0000-0000-0000B7030000}"/>
    <cellStyle name="’ћѓћ‚›‰" xfId="348" xr:uid="{00000000-0005-0000-0000-0000B8030000}"/>
    <cellStyle name="’ћѓћ‚›‰ 10" xfId="349" xr:uid="{00000000-0005-0000-0000-0000B9030000}"/>
    <cellStyle name="’ћѓћ‚›‰ 10 2" xfId="5837" xr:uid="{00000000-0005-0000-0000-0000BA030000}"/>
    <cellStyle name="’ћѓћ‚›‰ 10 2 2" xfId="13765" xr:uid="{00000000-0005-0000-0000-0000BB030000}"/>
    <cellStyle name="’ћѓћ‚›‰ 10 2 2 2" xfId="22985" xr:uid="{00000000-0005-0000-0000-0000BC030000}"/>
    <cellStyle name="’ћѓћ‚›‰ 10 2 2 2 2" xfId="40985" xr:uid="{00000000-0005-0000-0000-0000BD030000}"/>
    <cellStyle name="’ћѓћ‚›‰ 10 2 2 3" xfId="32642" xr:uid="{00000000-0005-0000-0000-0000BE030000}"/>
    <cellStyle name="’ћѓћ‚›‰ 10 2 3" xfId="16357" xr:uid="{00000000-0005-0000-0000-0000BF030000}"/>
    <cellStyle name="’ћѓћ‚›‰ 10 2 3 2" xfId="34900" xr:uid="{00000000-0005-0000-0000-0000C0030000}"/>
    <cellStyle name="’ћѓћ‚›‰ 10 2 4" xfId="26667" xr:uid="{00000000-0005-0000-0000-0000C1030000}"/>
    <cellStyle name="’ћѓћ‚›‰ 10 2 4 2" xfId="44582" xr:uid="{00000000-0005-0000-0000-0000C2030000}"/>
    <cellStyle name="’ћѓћ‚›‰ 10 2 5" xfId="27177" xr:uid="{00000000-0005-0000-0000-0000C3030000}"/>
    <cellStyle name="’ћѓћ‚›‰ 10 2 6" xfId="45581" xr:uid="{00000000-0005-0000-0000-0000C4030000}"/>
    <cellStyle name="’ћѓћ‚›‰ 10 2 7" xfId="46719" xr:uid="{00000000-0005-0000-0000-0000C5030000}"/>
    <cellStyle name="’ћѓћ‚›‰ 10 3" xfId="12710" xr:uid="{00000000-0005-0000-0000-0000C6030000}"/>
    <cellStyle name="’ћѓћ‚›‰ 10 3 2" xfId="22136" xr:uid="{00000000-0005-0000-0000-0000C7030000}"/>
    <cellStyle name="’ћѓћ‚›‰ 10 3 2 2" xfId="40252" xr:uid="{00000000-0005-0000-0000-0000C8030000}"/>
    <cellStyle name="’ћѓћ‚›‰ 10 3 3" xfId="31914" xr:uid="{00000000-0005-0000-0000-0000C9030000}"/>
    <cellStyle name="’ћѓћ‚›‰ 10 4" xfId="15739" xr:uid="{00000000-0005-0000-0000-0000CA030000}"/>
    <cellStyle name="’ћѓћ‚›‰ 10 4 2" xfId="24809" xr:uid="{00000000-0005-0000-0000-0000CB030000}"/>
    <cellStyle name="’ћѓћ‚›‰ 10 4 2 2" xfId="42807" xr:uid="{00000000-0005-0000-0000-0000CC030000}"/>
    <cellStyle name="’ћѓћ‚›‰ 10 4 3" xfId="34459" xr:uid="{00000000-0005-0000-0000-0000CD030000}"/>
    <cellStyle name="’ћѓћ‚›‰ 10 5" xfId="26513" xr:uid="{00000000-0005-0000-0000-0000CE030000}"/>
    <cellStyle name="’ћѓћ‚›‰ 10 5 2" xfId="44435" xr:uid="{00000000-0005-0000-0000-0000CF030000}"/>
    <cellStyle name="’ћѓћ‚›‰ 11" xfId="350" xr:uid="{00000000-0005-0000-0000-0000D0030000}"/>
    <cellStyle name="’ћѓћ‚›‰ 11 2" xfId="5838" xr:uid="{00000000-0005-0000-0000-0000D1030000}"/>
    <cellStyle name="’ћѓћ‚›‰ 11 2 2" xfId="13766" xr:uid="{00000000-0005-0000-0000-0000D2030000}"/>
    <cellStyle name="’ћѓћ‚›‰ 11 2 2 2" xfId="22986" xr:uid="{00000000-0005-0000-0000-0000D3030000}"/>
    <cellStyle name="’ћѓћ‚›‰ 11 2 2 2 2" xfId="40986" xr:uid="{00000000-0005-0000-0000-0000D4030000}"/>
    <cellStyle name="’ћѓћ‚›‰ 11 2 2 3" xfId="32643" xr:uid="{00000000-0005-0000-0000-0000D5030000}"/>
    <cellStyle name="’ћѓћ‚›‰ 11 2 3" xfId="16358" xr:uid="{00000000-0005-0000-0000-0000D6030000}"/>
    <cellStyle name="’ћѓћ‚›‰ 11 2 3 2" xfId="34901" xr:uid="{00000000-0005-0000-0000-0000D7030000}"/>
    <cellStyle name="’ћѓћ‚›‰ 11 2 4" xfId="26668" xr:uid="{00000000-0005-0000-0000-0000D8030000}"/>
    <cellStyle name="’ћѓћ‚›‰ 11 2 4 2" xfId="44583" xr:uid="{00000000-0005-0000-0000-0000D9030000}"/>
    <cellStyle name="’ћѓћ‚›‰ 11 2 5" xfId="27178" xr:uid="{00000000-0005-0000-0000-0000DA030000}"/>
    <cellStyle name="’ћѓћ‚›‰ 11 2 6" xfId="45582" xr:uid="{00000000-0005-0000-0000-0000DB030000}"/>
    <cellStyle name="’ћѓћ‚›‰ 11 2 7" xfId="46720" xr:uid="{00000000-0005-0000-0000-0000DC030000}"/>
    <cellStyle name="’ћѓћ‚›‰ 11 3" xfId="12711" xr:uid="{00000000-0005-0000-0000-0000DD030000}"/>
    <cellStyle name="’ћѓћ‚›‰ 11 3 2" xfId="22137" xr:uid="{00000000-0005-0000-0000-0000DE030000}"/>
    <cellStyle name="’ћѓћ‚›‰ 11 3 2 2" xfId="40253" xr:uid="{00000000-0005-0000-0000-0000DF030000}"/>
    <cellStyle name="’ћѓћ‚›‰ 11 3 3" xfId="31915" xr:uid="{00000000-0005-0000-0000-0000E0030000}"/>
    <cellStyle name="’ћѓћ‚›‰ 11 4" xfId="15740" xr:uid="{00000000-0005-0000-0000-0000E1030000}"/>
    <cellStyle name="’ћѓћ‚›‰ 11 4 2" xfId="24810" xr:uid="{00000000-0005-0000-0000-0000E2030000}"/>
    <cellStyle name="’ћѓћ‚›‰ 11 4 2 2" xfId="42808" xr:uid="{00000000-0005-0000-0000-0000E3030000}"/>
    <cellStyle name="’ћѓћ‚›‰ 11 4 3" xfId="34460" xr:uid="{00000000-0005-0000-0000-0000E4030000}"/>
    <cellStyle name="’ћѓћ‚›‰ 11 5" xfId="26511" xr:uid="{00000000-0005-0000-0000-0000E5030000}"/>
    <cellStyle name="’ћѓћ‚›‰ 11 5 2" xfId="44433" xr:uid="{00000000-0005-0000-0000-0000E6030000}"/>
    <cellStyle name="’ћѓћ‚›‰ 12" xfId="5836" xr:uid="{00000000-0005-0000-0000-0000E7030000}"/>
    <cellStyle name="’ћѓћ‚›‰ 12 2" xfId="13487" xr:uid="{00000000-0005-0000-0000-0000E8030000}"/>
    <cellStyle name="’ћѓћ‚›‰ 12 2 2" xfId="22722" xr:uid="{00000000-0005-0000-0000-0000E9030000}"/>
    <cellStyle name="’ћѓћ‚›‰ 12 2 2 2" xfId="40723" xr:uid="{00000000-0005-0000-0000-0000EA030000}"/>
    <cellStyle name="’ћѓћ‚›‰ 12 2 3" xfId="32374" xr:uid="{00000000-0005-0000-0000-0000EB030000}"/>
    <cellStyle name="’ћѓћ‚›‰ 12 3" xfId="16293" xr:uid="{00000000-0005-0000-0000-0000EC030000}"/>
    <cellStyle name="’ћѓћ‚›‰ 12 3 2" xfId="34865" xr:uid="{00000000-0005-0000-0000-0000ED030000}"/>
    <cellStyle name="’ћѓћ‚›‰ 12 4" xfId="26632" xr:uid="{00000000-0005-0000-0000-0000EE030000}"/>
    <cellStyle name="’ћѓћ‚›‰ 12 4 2" xfId="44547" xr:uid="{00000000-0005-0000-0000-0000EF030000}"/>
    <cellStyle name="’ћѓћ‚›‰ 12 5" xfId="27129" xr:uid="{00000000-0005-0000-0000-0000F0030000}"/>
    <cellStyle name="’ћѓћ‚›‰ 12 6" xfId="45546" xr:uid="{00000000-0005-0000-0000-0000F1030000}"/>
    <cellStyle name="’ћѓћ‚›‰ 12 7" xfId="46661" xr:uid="{00000000-0005-0000-0000-0000F2030000}"/>
    <cellStyle name="’ћѓћ‚›‰ 13" xfId="6753" xr:uid="{00000000-0005-0000-0000-0000F3030000}"/>
    <cellStyle name="’ћѓћ‚›‰ 13 2" xfId="18560" xr:uid="{00000000-0005-0000-0000-0000F4030000}"/>
    <cellStyle name="’ћѓћ‚›‰ 13 2 2" xfId="36827" xr:uid="{00000000-0005-0000-0000-0000F5030000}"/>
    <cellStyle name="’ћѓћ‚›‰ 14" xfId="12400" xr:uid="{00000000-0005-0000-0000-0000F6030000}"/>
    <cellStyle name="’ћѓћ‚›‰ 14 2" xfId="21855" xr:uid="{00000000-0005-0000-0000-0000F7030000}"/>
    <cellStyle name="’ћѓћ‚›‰ 14 2 2" xfId="39979" xr:uid="{00000000-0005-0000-0000-0000F8030000}"/>
    <cellStyle name="’ћѓћ‚›‰ 14 3" xfId="31644" xr:uid="{00000000-0005-0000-0000-0000F9030000}"/>
    <cellStyle name="’ћѓћ‚›‰ 15" xfId="13331" xr:uid="{00000000-0005-0000-0000-0000FA030000}"/>
    <cellStyle name="’ћѓћ‚›‰ 15 2" xfId="22661" xr:uid="{00000000-0005-0000-0000-0000FB030000}"/>
    <cellStyle name="’ћѓћ‚›‰ 15 2 2" xfId="40666" xr:uid="{00000000-0005-0000-0000-0000FC030000}"/>
    <cellStyle name="’ћѓћ‚›‰ 15 3" xfId="32323" xr:uid="{00000000-0005-0000-0000-0000FD030000}"/>
    <cellStyle name="’ћѓћ‚›‰ 16" xfId="26583" xr:uid="{00000000-0005-0000-0000-0000FE030000}"/>
    <cellStyle name="’ћѓћ‚›‰ 16 2" xfId="44500" xr:uid="{00000000-0005-0000-0000-0000FF030000}"/>
    <cellStyle name="’ћѓћ‚›‰ 2" xfId="351" xr:uid="{00000000-0005-0000-0000-000000040000}"/>
    <cellStyle name="’ћѓћ‚›‰ 2 2" xfId="352" xr:uid="{00000000-0005-0000-0000-000001040000}"/>
    <cellStyle name="’ћѓћ‚›‰ 2 2 2" xfId="5840" xr:uid="{00000000-0005-0000-0000-000002040000}"/>
    <cellStyle name="’ћѓћ‚›‰ 2 2 2 2" xfId="13489" xr:uid="{00000000-0005-0000-0000-000003040000}"/>
    <cellStyle name="’ћѓћ‚›‰ 2 2 2 2 2" xfId="22724" xr:uid="{00000000-0005-0000-0000-000004040000}"/>
    <cellStyle name="’ћѓћ‚›‰ 2 2 2 2 2 2" xfId="40725" xr:uid="{00000000-0005-0000-0000-000005040000}"/>
    <cellStyle name="’ћѓћ‚›‰ 2 2 2 2 3" xfId="32376" xr:uid="{00000000-0005-0000-0000-000006040000}"/>
    <cellStyle name="’ћѓћ‚›‰ 2 2 2 3" xfId="16359" xr:uid="{00000000-0005-0000-0000-000007040000}"/>
    <cellStyle name="’ћѓћ‚›‰ 2 2 2 3 2" xfId="34902" xr:uid="{00000000-0005-0000-0000-000008040000}"/>
    <cellStyle name="’ћѓћ‚›‰ 2 2 2 4" xfId="26669" xr:uid="{00000000-0005-0000-0000-000009040000}"/>
    <cellStyle name="’ћѓћ‚›‰ 2 2 2 4 2" xfId="44584" xr:uid="{00000000-0005-0000-0000-00000A040000}"/>
    <cellStyle name="’ћѓћ‚›‰ 2 2 2 5" xfId="27179" xr:uid="{00000000-0005-0000-0000-00000B040000}"/>
    <cellStyle name="’ћѓћ‚›‰ 2 2 2 6" xfId="45583" xr:uid="{00000000-0005-0000-0000-00000C040000}"/>
    <cellStyle name="’ћѓћ‚›‰ 2 2 2 7" xfId="46721" xr:uid="{00000000-0005-0000-0000-00000D040000}"/>
    <cellStyle name="’ћѓћ‚›‰ 2 2 3" xfId="9514" xr:uid="{00000000-0005-0000-0000-00000E040000}"/>
    <cellStyle name="’ћѓћ‚›‰ 2 2 3 2" xfId="19971" xr:uid="{00000000-0005-0000-0000-00000F040000}"/>
    <cellStyle name="’ћѓћ‚›‰ 2 2 3 2 2" xfId="38136" xr:uid="{00000000-0005-0000-0000-000010040000}"/>
    <cellStyle name="’ћѓћ‚›‰ 2 2 4" xfId="12402" xr:uid="{00000000-0005-0000-0000-000011040000}"/>
    <cellStyle name="’ћѓћ‚›‰ 2 2 4 2" xfId="21857" xr:uid="{00000000-0005-0000-0000-000012040000}"/>
    <cellStyle name="’ћѓћ‚›‰ 2 2 4 2 2" xfId="39981" xr:uid="{00000000-0005-0000-0000-000013040000}"/>
    <cellStyle name="’ћѓћ‚›‰ 2 2 4 3" xfId="31646" xr:uid="{00000000-0005-0000-0000-000014040000}"/>
    <cellStyle name="’ћѓћ‚›‰ 2 2 5" xfId="15741" xr:uid="{00000000-0005-0000-0000-000015040000}"/>
    <cellStyle name="’ћѓћ‚›‰ 2 2 5 2" xfId="24811" xr:uid="{00000000-0005-0000-0000-000016040000}"/>
    <cellStyle name="’ћѓћ‚›‰ 2 2 5 2 2" xfId="42809" xr:uid="{00000000-0005-0000-0000-000017040000}"/>
    <cellStyle name="’ћѓћ‚›‰ 2 2 5 3" xfId="34461" xr:uid="{00000000-0005-0000-0000-000018040000}"/>
    <cellStyle name="’ћѓћ‚›‰ 2 2 6" xfId="26510" xr:uid="{00000000-0005-0000-0000-000019040000}"/>
    <cellStyle name="’ћѓћ‚›‰ 2 2 6 2" xfId="44432" xr:uid="{00000000-0005-0000-0000-00001A040000}"/>
    <cellStyle name="’ћѓћ‚›‰ 2 3" xfId="5839" xr:uid="{00000000-0005-0000-0000-00001B040000}"/>
    <cellStyle name="’ћѓћ‚›‰ 2 3 2" xfId="13488" xr:uid="{00000000-0005-0000-0000-00001C040000}"/>
    <cellStyle name="’ћѓћ‚›‰ 2 3 2 2" xfId="22723" xr:uid="{00000000-0005-0000-0000-00001D040000}"/>
    <cellStyle name="’ћѓћ‚›‰ 2 3 2 2 2" xfId="40724" xr:uid="{00000000-0005-0000-0000-00001E040000}"/>
    <cellStyle name="’ћѓћ‚›‰ 2 3 2 3" xfId="32375" xr:uid="{00000000-0005-0000-0000-00001F040000}"/>
    <cellStyle name="’ћѓћ‚›‰ 2 3 3" xfId="16294" xr:uid="{00000000-0005-0000-0000-000020040000}"/>
    <cellStyle name="’ћѓћ‚›‰ 2 3 3 2" xfId="34866" xr:uid="{00000000-0005-0000-0000-000021040000}"/>
    <cellStyle name="’ћѓћ‚›‰ 2 3 4" xfId="26633" xr:uid="{00000000-0005-0000-0000-000022040000}"/>
    <cellStyle name="’ћѓћ‚›‰ 2 3 4 2" xfId="44548" xr:uid="{00000000-0005-0000-0000-000023040000}"/>
    <cellStyle name="’ћѓћ‚›‰ 2 3 5" xfId="27130" xr:uid="{00000000-0005-0000-0000-000024040000}"/>
    <cellStyle name="’ћѓћ‚›‰ 2 3 6" xfId="45547" xr:uid="{00000000-0005-0000-0000-000025040000}"/>
    <cellStyle name="’ћѓћ‚›‰ 2 3 7" xfId="46662" xr:uid="{00000000-0005-0000-0000-000026040000}"/>
    <cellStyle name="’ћѓћ‚›‰ 2 4" xfId="6709" xr:uid="{00000000-0005-0000-0000-000027040000}"/>
    <cellStyle name="’ћѓћ‚›‰ 2 4 2" xfId="18550" xr:uid="{00000000-0005-0000-0000-000028040000}"/>
    <cellStyle name="’ћѓћ‚›‰ 2 4 2 2" xfId="36823" xr:uid="{00000000-0005-0000-0000-000029040000}"/>
    <cellStyle name="’ћѓћ‚›‰ 2 5" xfId="12401" xr:uid="{00000000-0005-0000-0000-00002A040000}"/>
    <cellStyle name="’ћѓћ‚›‰ 2 5 2" xfId="21856" xr:uid="{00000000-0005-0000-0000-00002B040000}"/>
    <cellStyle name="’ћѓћ‚›‰ 2 5 2 2" xfId="39980" xr:uid="{00000000-0005-0000-0000-00002C040000}"/>
    <cellStyle name="’ћѓћ‚›‰ 2 5 3" xfId="31645" xr:uid="{00000000-0005-0000-0000-00002D040000}"/>
    <cellStyle name="’ћѓћ‚›‰ 2 6" xfId="15679" xr:uid="{00000000-0005-0000-0000-00002E040000}"/>
    <cellStyle name="’ћѓћ‚›‰ 2 6 2" xfId="24777" xr:uid="{00000000-0005-0000-0000-00002F040000}"/>
    <cellStyle name="’ћѓћ‚›‰ 2 6 2 2" xfId="42775" xr:uid="{00000000-0005-0000-0000-000030040000}"/>
    <cellStyle name="’ћѓћ‚›‰ 2 6 3" xfId="34427" xr:uid="{00000000-0005-0000-0000-000031040000}"/>
    <cellStyle name="’ћѓћ‚›‰ 2 7" xfId="26582" xr:uid="{00000000-0005-0000-0000-000032040000}"/>
    <cellStyle name="’ћѓћ‚›‰ 2 7 2" xfId="44499" xr:uid="{00000000-0005-0000-0000-000033040000}"/>
    <cellStyle name="’ћѓћ‚›‰ 3" xfId="353" xr:uid="{00000000-0005-0000-0000-000034040000}"/>
    <cellStyle name="’ћѓћ‚›‰ 3 2" xfId="354" xr:uid="{00000000-0005-0000-0000-000035040000}"/>
    <cellStyle name="’ћѓћ‚›‰ 3 2 2" xfId="5842" xr:uid="{00000000-0005-0000-0000-000036040000}"/>
    <cellStyle name="’ћѓћ‚›‰ 3 2 2 2" xfId="13491" xr:uid="{00000000-0005-0000-0000-000037040000}"/>
    <cellStyle name="’ћѓћ‚›‰ 3 2 2 2 2" xfId="22726" xr:uid="{00000000-0005-0000-0000-000038040000}"/>
    <cellStyle name="’ћѓћ‚›‰ 3 2 2 2 2 2" xfId="40727" xr:uid="{00000000-0005-0000-0000-000039040000}"/>
    <cellStyle name="’ћѓћ‚›‰ 3 2 2 2 3" xfId="32378" xr:uid="{00000000-0005-0000-0000-00003A040000}"/>
    <cellStyle name="’ћѓћ‚›‰ 3 2 2 3" xfId="16360" xr:uid="{00000000-0005-0000-0000-00003B040000}"/>
    <cellStyle name="’ћѓћ‚›‰ 3 2 2 3 2" xfId="34903" xr:uid="{00000000-0005-0000-0000-00003C040000}"/>
    <cellStyle name="’ћѓћ‚›‰ 3 2 2 4" xfId="26670" xr:uid="{00000000-0005-0000-0000-00003D040000}"/>
    <cellStyle name="’ћѓћ‚›‰ 3 2 2 4 2" xfId="44585" xr:uid="{00000000-0005-0000-0000-00003E040000}"/>
    <cellStyle name="’ћѓћ‚›‰ 3 2 2 5" xfId="27180" xr:uid="{00000000-0005-0000-0000-00003F040000}"/>
    <cellStyle name="’ћѓћ‚›‰ 3 2 2 6" xfId="45584" xr:uid="{00000000-0005-0000-0000-000040040000}"/>
    <cellStyle name="’ћѓћ‚›‰ 3 2 2 7" xfId="46722" xr:uid="{00000000-0005-0000-0000-000041040000}"/>
    <cellStyle name="’ћѓћ‚›‰ 3 2 3" xfId="6859" xr:uid="{00000000-0005-0000-0000-000042040000}"/>
    <cellStyle name="’ћѓћ‚›‰ 3 2 3 2" xfId="18644" xr:uid="{00000000-0005-0000-0000-000043040000}"/>
    <cellStyle name="’ћѓћ‚›‰ 3 2 3 2 2" xfId="36903" xr:uid="{00000000-0005-0000-0000-000044040000}"/>
    <cellStyle name="’ћѓћ‚›‰ 3 2 4" xfId="12404" xr:uid="{00000000-0005-0000-0000-000045040000}"/>
    <cellStyle name="’ћѓћ‚›‰ 3 2 4 2" xfId="21859" xr:uid="{00000000-0005-0000-0000-000046040000}"/>
    <cellStyle name="’ћѓћ‚›‰ 3 2 4 2 2" xfId="39983" xr:uid="{00000000-0005-0000-0000-000047040000}"/>
    <cellStyle name="’ћѓћ‚›‰ 3 2 4 3" xfId="31648" xr:uid="{00000000-0005-0000-0000-000048040000}"/>
    <cellStyle name="’ћѓћ‚›‰ 3 2 5" xfId="15742" xr:uid="{00000000-0005-0000-0000-000049040000}"/>
    <cellStyle name="’ћѓћ‚›‰ 3 2 5 2" xfId="24812" xr:uid="{00000000-0005-0000-0000-00004A040000}"/>
    <cellStyle name="’ћѓћ‚›‰ 3 2 5 2 2" xfId="42810" xr:uid="{00000000-0005-0000-0000-00004B040000}"/>
    <cellStyle name="’ћѓћ‚›‰ 3 2 5 3" xfId="34462" xr:uid="{00000000-0005-0000-0000-00004C040000}"/>
    <cellStyle name="’ћѓћ‚›‰ 3 2 6" xfId="26508" xr:uid="{00000000-0005-0000-0000-00004D040000}"/>
    <cellStyle name="’ћѓћ‚›‰ 3 2 6 2" xfId="44430" xr:uid="{00000000-0005-0000-0000-00004E040000}"/>
    <cellStyle name="’ћѓћ‚›‰ 3 3" xfId="5841" xr:uid="{00000000-0005-0000-0000-00004F040000}"/>
    <cellStyle name="’ћѓћ‚›‰ 3 3 2" xfId="13490" xr:uid="{00000000-0005-0000-0000-000050040000}"/>
    <cellStyle name="’ћѓћ‚›‰ 3 3 2 2" xfId="22725" xr:uid="{00000000-0005-0000-0000-000051040000}"/>
    <cellStyle name="’ћѓћ‚›‰ 3 3 2 2 2" xfId="40726" xr:uid="{00000000-0005-0000-0000-000052040000}"/>
    <cellStyle name="’ћѓћ‚›‰ 3 3 2 3" xfId="32377" xr:uid="{00000000-0005-0000-0000-000053040000}"/>
    <cellStyle name="’ћѓћ‚›‰ 3 3 3" xfId="16295" xr:uid="{00000000-0005-0000-0000-000054040000}"/>
    <cellStyle name="’ћѓћ‚›‰ 3 3 3 2" xfId="34867" xr:uid="{00000000-0005-0000-0000-000055040000}"/>
    <cellStyle name="’ћѓћ‚›‰ 3 3 4" xfId="26634" xr:uid="{00000000-0005-0000-0000-000056040000}"/>
    <cellStyle name="’ћѓћ‚›‰ 3 3 4 2" xfId="44549" xr:uid="{00000000-0005-0000-0000-000057040000}"/>
    <cellStyle name="’ћѓћ‚›‰ 3 3 5" xfId="27131" xr:uid="{00000000-0005-0000-0000-000058040000}"/>
    <cellStyle name="’ћѓћ‚›‰ 3 3 6" xfId="45548" xr:uid="{00000000-0005-0000-0000-000059040000}"/>
    <cellStyle name="’ћѓћ‚›‰ 3 3 7" xfId="46663" xr:uid="{00000000-0005-0000-0000-00005A040000}"/>
    <cellStyle name="’ћѓћ‚›‰ 3 4" xfId="12042" xr:uid="{00000000-0005-0000-0000-00005B040000}"/>
    <cellStyle name="’ћѓћ‚›‰ 3 4 2" xfId="21776" xr:uid="{00000000-0005-0000-0000-00005C040000}"/>
    <cellStyle name="’ћѓћ‚›‰ 3 4 2 2" xfId="39924" xr:uid="{00000000-0005-0000-0000-00005D040000}"/>
    <cellStyle name="’ћѓћ‚›‰ 3 5" xfId="12403" xr:uid="{00000000-0005-0000-0000-00005E040000}"/>
    <cellStyle name="’ћѓћ‚›‰ 3 5 2" xfId="21858" xr:uid="{00000000-0005-0000-0000-00005F040000}"/>
    <cellStyle name="’ћѓћ‚›‰ 3 5 2 2" xfId="39982" xr:uid="{00000000-0005-0000-0000-000060040000}"/>
    <cellStyle name="’ћѓћ‚›‰ 3 5 3" xfId="31647" xr:uid="{00000000-0005-0000-0000-000061040000}"/>
    <cellStyle name="’ћѓћ‚›‰ 3 6" xfId="15680" xr:uid="{00000000-0005-0000-0000-000062040000}"/>
    <cellStyle name="’ћѓћ‚›‰ 3 6 2" xfId="24778" xr:uid="{00000000-0005-0000-0000-000063040000}"/>
    <cellStyle name="’ћѓћ‚›‰ 3 6 2 2" xfId="42776" xr:uid="{00000000-0005-0000-0000-000064040000}"/>
    <cellStyle name="’ћѓћ‚›‰ 3 6 3" xfId="34428" xr:uid="{00000000-0005-0000-0000-000065040000}"/>
    <cellStyle name="’ћѓћ‚›‰ 3 7" xfId="26581" xr:uid="{00000000-0005-0000-0000-000066040000}"/>
    <cellStyle name="’ћѓћ‚›‰ 3 7 2" xfId="44498" xr:uid="{00000000-0005-0000-0000-000067040000}"/>
    <cellStyle name="’ћѓћ‚›‰ 4" xfId="355" xr:uid="{00000000-0005-0000-0000-000068040000}"/>
    <cellStyle name="’ћѓћ‚›‰ 4 2" xfId="356" xr:uid="{00000000-0005-0000-0000-000069040000}"/>
    <cellStyle name="’ћѓћ‚›‰ 4 2 2" xfId="5844" xr:uid="{00000000-0005-0000-0000-00006A040000}"/>
    <cellStyle name="’ћѓћ‚›‰ 4 2 2 2" xfId="13493" xr:uid="{00000000-0005-0000-0000-00006B040000}"/>
    <cellStyle name="’ћѓћ‚›‰ 4 2 2 2 2" xfId="22728" xr:uid="{00000000-0005-0000-0000-00006C040000}"/>
    <cellStyle name="’ћѓћ‚›‰ 4 2 2 2 2 2" xfId="40729" xr:uid="{00000000-0005-0000-0000-00006D040000}"/>
    <cellStyle name="’ћѓћ‚›‰ 4 2 2 2 3" xfId="32380" xr:uid="{00000000-0005-0000-0000-00006E040000}"/>
    <cellStyle name="’ћѓћ‚›‰ 4 2 2 3" xfId="16361" xr:uid="{00000000-0005-0000-0000-00006F040000}"/>
    <cellStyle name="’ћѓћ‚›‰ 4 2 2 3 2" xfId="34904" xr:uid="{00000000-0005-0000-0000-000070040000}"/>
    <cellStyle name="’ћѓћ‚›‰ 4 2 2 4" xfId="26671" xr:uid="{00000000-0005-0000-0000-000071040000}"/>
    <cellStyle name="’ћѓћ‚›‰ 4 2 2 4 2" xfId="44586" xr:uid="{00000000-0005-0000-0000-000072040000}"/>
    <cellStyle name="’ћѓћ‚›‰ 4 2 2 5" xfId="27181" xr:uid="{00000000-0005-0000-0000-000073040000}"/>
    <cellStyle name="’ћѓћ‚›‰ 4 2 2 6" xfId="45585" xr:uid="{00000000-0005-0000-0000-000074040000}"/>
    <cellStyle name="’ћѓћ‚›‰ 4 2 2 7" xfId="46723" xr:uid="{00000000-0005-0000-0000-000075040000}"/>
    <cellStyle name="’ћѓћ‚›‰ 4 2 3" xfId="6769" xr:uid="{00000000-0005-0000-0000-000076040000}"/>
    <cellStyle name="’ћѓћ‚›‰ 4 2 3 2" xfId="18573" xr:uid="{00000000-0005-0000-0000-000077040000}"/>
    <cellStyle name="’ћѓћ‚›‰ 4 2 3 2 2" xfId="36839" xr:uid="{00000000-0005-0000-0000-000078040000}"/>
    <cellStyle name="’ћѓћ‚›‰ 4 2 4" xfId="12406" xr:uid="{00000000-0005-0000-0000-000079040000}"/>
    <cellStyle name="’ћѓћ‚›‰ 4 2 4 2" xfId="21861" xr:uid="{00000000-0005-0000-0000-00007A040000}"/>
    <cellStyle name="’ћѓћ‚›‰ 4 2 4 2 2" xfId="39985" xr:uid="{00000000-0005-0000-0000-00007B040000}"/>
    <cellStyle name="’ћѓћ‚›‰ 4 2 4 3" xfId="31650" xr:uid="{00000000-0005-0000-0000-00007C040000}"/>
    <cellStyle name="’ћѓћ‚›‰ 4 2 5" xfId="15743" xr:uid="{00000000-0005-0000-0000-00007D040000}"/>
    <cellStyle name="’ћѓћ‚›‰ 4 2 5 2" xfId="24813" xr:uid="{00000000-0005-0000-0000-00007E040000}"/>
    <cellStyle name="’ћѓћ‚›‰ 4 2 5 2 2" xfId="42811" xr:uid="{00000000-0005-0000-0000-00007F040000}"/>
    <cellStyle name="’ћѓћ‚›‰ 4 2 5 3" xfId="34463" xr:uid="{00000000-0005-0000-0000-000080040000}"/>
    <cellStyle name="’ћѓћ‚›‰ 4 2 6" xfId="26321" xr:uid="{00000000-0005-0000-0000-000081040000}"/>
    <cellStyle name="’ћѓћ‚›‰ 4 2 6 2" xfId="44252" xr:uid="{00000000-0005-0000-0000-000082040000}"/>
    <cellStyle name="’ћѓћ‚›‰ 4 3" xfId="5843" xr:uid="{00000000-0005-0000-0000-000083040000}"/>
    <cellStyle name="’ћѓћ‚›‰ 4 3 2" xfId="13492" xr:uid="{00000000-0005-0000-0000-000084040000}"/>
    <cellStyle name="’ћѓћ‚›‰ 4 3 2 2" xfId="22727" xr:uid="{00000000-0005-0000-0000-000085040000}"/>
    <cellStyle name="’ћѓћ‚›‰ 4 3 2 2 2" xfId="40728" xr:uid="{00000000-0005-0000-0000-000086040000}"/>
    <cellStyle name="’ћѓћ‚›‰ 4 3 2 3" xfId="32379" xr:uid="{00000000-0005-0000-0000-000087040000}"/>
    <cellStyle name="’ћѓћ‚›‰ 4 3 3" xfId="16296" xr:uid="{00000000-0005-0000-0000-000088040000}"/>
    <cellStyle name="’ћѓћ‚›‰ 4 3 3 2" xfId="34868" xr:uid="{00000000-0005-0000-0000-000089040000}"/>
    <cellStyle name="’ћѓћ‚›‰ 4 3 4" xfId="26635" xr:uid="{00000000-0005-0000-0000-00008A040000}"/>
    <cellStyle name="’ћѓћ‚›‰ 4 3 4 2" xfId="44550" xr:uid="{00000000-0005-0000-0000-00008B040000}"/>
    <cellStyle name="’ћѓћ‚›‰ 4 3 5" xfId="27132" xr:uid="{00000000-0005-0000-0000-00008C040000}"/>
    <cellStyle name="’ћѓћ‚›‰ 4 3 6" xfId="45549" xr:uid="{00000000-0005-0000-0000-00008D040000}"/>
    <cellStyle name="’ћѓћ‚›‰ 4 3 7" xfId="46664" xr:uid="{00000000-0005-0000-0000-00008E040000}"/>
    <cellStyle name="’ћѓћ‚›‰ 4 4" xfId="7126" xr:uid="{00000000-0005-0000-0000-00008F040000}"/>
    <cellStyle name="’ћѓћ‚›‰ 4 4 2" xfId="18740" xr:uid="{00000000-0005-0000-0000-000090040000}"/>
    <cellStyle name="’ћѓћ‚›‰ 4 4 2 2" xfId="36967" xr:uid="{00000000-0005-0000-0000-000091040000}"/>
    <cellStyle name="’ћѓћ‚›‰ 4 5" xfId="12405" xr:uid="{00000000-0005-0000-0000-000092040000}"/>
    <cellStyle name="’ћѓћ‚›‰ 4 5 2" xfId="21860" xr:uid="{00000000-0005-0000-0000-000093040000}"/>
    <cellStyle name="’ћѓћ‚›‰ 4 5 2 2" xfId="39984" xr:uid="{00000000-0005-0000-0000-000094040000}"/>
    <cellStyle name="’ћѓћ‚›‰ 4 5 3" xfId="31649" xr:uid="{00000000-0005-0000-0000-000095040000}"/>
    <cellStyle name="’ћѓћ‚›‰ 4 6" xfId="15681" xr:uid="{00000000-0005-0000-0000-000096040000}"/>
    <cellStyle name="’ћѓћ‚›‰ 4 6 2" xfId="24779" xr:uid="{00000000-0005-0000-0000-000097040000}"/>
    <cellStyle name="’ћѓћ‚›‰ 4 6 2 2" xfId="42777" xr:uid="{00000000-0005-0000-0000-000098040000}"/>
    <cellStyle name="’ћѓћ‚›‰ 4 6 3" xfId="34429" xr:uid="{00000000-0005-0000-0000-000099040000}"/>
    <cellStyle name="’ћѓћ‚›‰ 4 7" xfId="26580" xr:uid="{00000000-0005-0000-0000-00009A040000}"/>
    <cellStyle name="’ћѓћ‚›‰ 4 7 2" xfId="44497" xr:uid="{00000000-0005-0000-0000-00009B040000}"/>
    <cellStyle name="’ћѓћ‚›‰ 5" xfId="357" xr:uid="{00000000-0005-0000-0000-00009C040000}"/>
    <cellStyle name="’ћѓћ‚›‰ 5 2" xfId="358" xr:uid="{00000000-0005-0000-0000-00009D040000}"/>
    <cellStyle name="’ћѓћ‚›‰ 5 2 2" xfId="5846" xr:uid="{00000000-0005-0000-0000-00009E040000}"/>
    <cellStyle name="’ћѓћ‚›‰ 5 2 2 2" xfId="13495" xr:uid="{00000000-0005-0000-0000-00009F040000}"/>
    <cellStyle name="’ћѓћ‚›‰ 5 2 2 2 2" xfId="22730" xr:uid="{00000000-0005-0000-0000-0000A0040000}"/>
    <cellStyle name="’ћѓћ‚›‰ 5 2 2 2 2 2" xfId="40731" xr:uid="{00000000-0005-0000-0000-0000A1040000}"/>
    <cellStyle name="’ћѓћ‚›‰ 5 2 2 2 3" xfId="32382" xr:uid="{00000000-0005-0000-0000-0000A2040000}"/>
    <cellStyle name="’ћѓћ‚›‰ 5 2 2 3" xfId="16362" xr:uid="{00000000-0005-0000-0000-0000A3040000}"/>
    <cellStyle name="’ћѓћ‚›‰ 5 2 2 3 2" xfId="34905" xr:uid="{00000000-0005-0000-0000-0000A4040000}"/>
    <cellStyle name="’ћѓћ‚›‰ 5 2 2 4" xfId="26672" xr:uid="{00000000-0005-0000-0000-0000A5040000}"/>
    <cellStyle name="’ћѓћ‚›‰ 5 2 2 4 2" xfId="44587" xr:uid="{00000000-0005-0000-0000-0000A6040000}"/>
    <cellStyle name="’ћѓћ‚›‰ 5 2 2 5" xfId="27182" xr:uid="{00000000-0005-0000-0000-0000A7040000}"/>
    <cellStyle name="’ћѓћ‚›‰ 5 2 2 6" xfId="45586" xr:uid="{00000000-0005-0000-0000-0000A8040000}"/>
    <cellStyle name="’ћѓћ‚›‰ 5 2 2 7" xfId="46724" xr:uid="{00000000-0005-0000-0000-0000A9040000}"/>
    <cellStyle name="’ћѓћ‚›‰ 5 2 3" xfId="7095" xr:uid="{00000000-0005-0000-0000-0000AA040000}"/>
    <cellStyle name="’ћѓћ‚›‰ 5 2 3 2" xfId="18732" xr:uid="{00000000-0005-0000-0000-0000AB040000}"/>
    <cellStyle name="’ћѓћ‚›‰ 5 2 3 2 2" xfId="36965" xr:uid="{00000000-0005-0000-0000-0000AC040000}"/>
    <cellStyle name="’ћѓћ‚›‰ 5 2 4" xfId="12408" xr:uid="{00000000-0005-0000-0000-0000AD040000}"/>
    <cellStyle name="’ћѓћ‚›‰ 5 2 4 2" xfId="21863" xr:uid="{00000000-0005-0000-0000-0000AE040000}"/>
    <cellStyle name="’ћѓћ‚›‰ 5 2 4 2 2" xfId="39987" xr:uid="{00000000-0005-0000-0000-0000AF040000}"/>
    <cellStyle name="’ћѓћ‚›‰ 5 2 4 3" xfId="31652" xr:uid="{00000000-0005-0000-0000-0000B0040000}"/>
    <cellStyle name="’ћѓћ‚›‰ 5 2 5" xfId="15744" xr:uid="{00000000-0005-0000-0000-0000B1040000}"/>
    <cellStyle name="’ћѓћ‚›‰ 5 2 5 2" xfId="24814" xr:uid="{00000000-0005-0000-0000-0000B2040000}"/>
    <cellStyle name="’ћѓћ‚›‰ 5 2 5 2 2" xfId="42812" xr:uid="{00000000-0005-0000-0000-0000B3040000}"/>
    <cellStyle name="’ћѓћ‚›‰ 5 2 5 3" xfId="34464" xr:uid="{00000000-0005-0000-0000-0000B4040000}"/>
    <cellStyle name="’ћѓћ‚›‰ 5 2 6" xfId="26320" xr:uid="{00000000-0005-0000-0000-0000B5040000}"/>
    <cellStyle name="’ћѓћ‚›‰ 5 2 6 2" xfId="44251" xr:uid="{00000000-0005-0000-0000-0000B6040000}"/>
    <cellStyle name="’ћѓћ‚›‰ 5 3" xfId="5845" xr:uid="{00000000-0005-0000-0000-0000B7040000}"/>
    <cellStyle name="’ћѓћ‚›‰ 5 3 2" xfId="13494" xr:uid="{00000000-0005-0000-0000-0000B8040000}"/>
    <cellStyle name="’ћѓћ‚›‰ 5 3 2 2" xfId="22729" xr:uid="{00000000-0005-0000-0000-0000B9040000}"/>
    <cellStyle name="’ћѓћ‚›‰ 5 3 2 2 2" xfId="40730" xr:uid="{00000000-0005-0000-0000-0000BA040000}"/>
    <cellStyle name="’ћѓћ‚›‰ 5 3 2 3" xfId="32381" xr:uid="{00000000-0005-0000-0000-0000BB040000}"/>
    <cellStyle name="’ћѓћ‚›‰ 5 3 3" xfId="16297" xr:uid="{00000000-0005-0000-0000-0000BC040000}"/>
    <cellStyle name="’ћѓћ‚›‰ 5 3 3 2" xfId="34869" xr:uid="{00000000-0005-0000-0000-0000BD040000}"/>
    <cellStyle name="’ћѓћ‚›‰ 5 3 4" xfId="26636" xr:uid="{00000000-0005-0000-0000-0000BE040000}"/>
    <cellStyle name="’ћѓћ‚›‰ 5 3 4 2" xfId="44551" xr:uid="{00000000-0005-0000-0000-0000BF040000}"/>
    <cellStyle name="’ћѓћ‚›‰ 5 3 5" xfId="27133" xr:uid="{00000000-0005-0000-0000-0000C0040000}"/>
    <cellStyle name="’ћѓћ‚›‰ 5 3 6" xfId="45550" xr:uid="{00000000-0005-0000-0000-0000C1040000}"/>
    <cellStyle name="’ћѓћ‚›‰ 5 3 7" xfId="46665" xr:uid="{00000000-0005-0000-0000-0000C2040000}"/>
    <cellStyle name="’ћѓћ‚›‰ 5 4" xfId="7004" xr:uid="{00000000-0005-0000-0000-0000C3040000}"/>
    <cellStyle name="’ћѓћ‚›‰ 5 4 2" xfId="18687" xr:uid="{00000000-0005-0000-0000-0000C4040000}"/>
    <cellStyle name="’ћѓћ‚›‰ 5 4 2 2" xfId="36929" xr:uid="{00000000-0005-0000-0000-0000C5040000}"/>
    <cellStyle name="’ћѓћ‚›‰ 5 5" xfId="12407" xr:uid="{00000000-0005-0000-0000-0000C6040000}"/>
    <cellStyle name="’ћѓћ‚›‰ 5 5 2" xfId="21862" xr:uid="{00000000-0005-0000-0000-0000C7040000}"/>
    <cellStyle name="’ћѓћ‚›‰ 5 5 2 2" xfId="39986" xr:uid="{00000000-0005-0000-0000-0000C8040000}"/>
    <cellStyle name="’ћѓћ‚›‰ 5 5 3" xfId="31651" xr:uid="{00000000-0005-0000-0000-0000C9040000}"/>
    <cellStyle name="’ћѓћ‚›‰ 5 6" xfId="15682" xr:uid="{00000000-0005-0000-0000-0000CA040000}"/>
    <cellStyle name="’ћѓћ‚›‰ 5 6 2" xfId="24780" xr:uid="{00000000-0005-0000-0000-0000CB040000}"/>
    <cellStyle name="’ћѓћ‚›‰ 5 6 2 2" xfId="42778" xr:uid="{00000000-0005-0000-0000-0000CC040000}"/>
    <cellStyle name="’ћѓћ‚›‰ 5 6 3" xfId="34430" xr:uid="{00000000-0005-0000-0000-0000CD040000}"/>
    <cellStyle name="’ћѓћ‚›‰ 5 7" xfId="26364" xr:uid="{00000000-0005-0000-0000-0000CE040000}"/>
    <cellStyle name="’ћѓћ‚›‰ 5 7 2" xfId="44291" xr:uid="{00000000-0005-0000-0000-0000CF040000}"/>
    <cellStyle name="’ћѓћ‚›‰ 6" xfId="359" xr:uid="{00000000-0005-0000-0000-0000D0040000}"/>
    <cellStyle name="’ћѓћ‚›‰ 6 2" xfId="360" xr:uid="{00000000-0005-0000-0000-0000D1040000}"/>
    <cellStyle name="’ћѓћ‚›‰ 6 2 2" xfId="5848" xr:uid="{00000000-0005-0000-0000-0000D2040000}"/>
    <cellStyle name="’ћѓћ‚›‰ 6 2 2 2" xfId="13497" xr:uid="{00000000-0005-0000-0000-0000D3040000}"/>
    <cellStyle name="’ћѓћ‚›‰ 6 2 2 2 2" xfId="22732" xr:uid="{00000000-0005-0000-0000-0000D4040000}"/>
    <cellStyle name="’ћѓћ‚›‰ 6 2 2 2 2 2" xfId="40733" xr:uid="{00000000-0005-0000-0000-0000D5040000}"/>
    <cellStyle name="’ћѓћ‚›‰ 6 2 2 2 3" xfId="32384" xr:uid="{00000000-0005-0000-0000-0000D6040000}"/>
    <cellStyle name="’ћѓћ‚›‰ 6 2 2 3" xfId="16363" xr:uid="{00000000-0005-0000-0000-0000D7040000}"/>
    <cellStyle name="’ћѓћ‚›‰ 6 2 2 3 2" xfId="34906" xr:uid="{00000000-0005-0000-0000-0000D8040000}"/>
    <cellStyle name="’ћѓћ‚›‰ 6 2 2 4" xfId="26673" xr:uid="{00000000-0005-0000-0000-0000D9040000}"/>
    <cellStyle name="’ћѓћ‚›‰ 6 2 2 4 2" xfId="44588" xr:uid="{00000000-0005-0000-0000-0000DA040000}"/>
    <cellStyle name="’ћѓћ‚›‰ 6 2 2 5" xfId="27183" xr:uid="{00000000-0005-0000-0000-0000DB040000}"/>
    <cellStyle name="’ћѓћ‚›‰ 6 2 2 6" xfId="45587" xr:uid="{00000000-0005-0000-0000-0000DC040000}"/>
    <cellStyle name="’ћѓћ‚›‰ 6 2 2 7" xfId="46725" xr:uid="{00000000-0005-0000-0000-0000DD040000}"/>
    <cellStyle name="’ћѓћ‚›‰ 6 2 3" xfId="6857" xr:uid="{00000000-0005-0000-0000-0000DE040000}"/>
    <cellStyle name="’ћѓћ‚›‰ 6 2 3 2" xfId="18643" xr:uid="{00000000-0005-0000-0000-0000DF040000}"/>
    <cellStyle name="’ћѓћ‚›‰ 6 2 3 2 2" xfId="36902" xr:uid="{00000000-0005-0000-0000-0000E0040000}"/>
    <cellStyle name="’ћѓћ‚›‰ 6 2 4" xfId="12410" xr:uid="{00000000-0005-0000-0000-0000E1040000}"/>
    <cellStyle name="’ћѓћ‚›‰ 6 2 4 2" xfId="21865" xr:uid="{00000000-0005-0000-0000-0000E2040000}"/>
    <cellStyle name="’ћѓћ‚›‰ 6 2 4 2 2" xfId="39989" xr:uid="{00000000-0005-0000-0000-0000E3040000}"/>
    <cellStyle name="’ћѓћ‚›‰ 6 2 4 3" xfId="31654" xr:uid="{00000000-0005-0000-0000-0000E4040000}"/>
    <cellStyle name="’ћѓћ‚›‰ 6 2 5" xfId="15745" xr:uid="{00000000-0005-0000-0000-0000E5040000}"/>
    <cellStyle name="’ћѓћ‚›‰ 6 2 5 2" xfId="24815" xr:uid="{00000000-0005-0000-0000-0000E6040000}"/>
    <cellStyle name="’ћѓћ‚›‰ 6 2 5 2 2" xfId="42813" xr:uid="{00000000-0005-0000-0000-0000E7040000}"/>
    <cellStyle name="’ћѓћ‚›‰ 6 2 5 3" xfId="34465" xr:uid="{00000000-0005-0000-0000-0000E8040000}"/>
    <cellStyle name="’ћѓћ‚›‰ 6 2 6" xfId="26319" xr:uid="{00000000-0005-0000-0000-0000E9040000}"/>
    <cellStyle name="’ћѓћ‚›‰ 6 2 6 2" xfId="44250" xr:uid="{00000000-0005-0000-0000-0000EA040000}"/>
    <cellStyle name="’ћѓћ‚›‰ 6 3" xfId="5847" xr:uid="{00000000-0005-0000-0000-0000EB040000}"/>
    <cellStyle name="’ћѓћ‚›‰ 6 3 2" xfId="13496" xr:uid="{00000000-0005-0000-0000-0000EC040000}"/>
    <cellStyle name="’ћѓћ‚›‰ 6 3 2 2" xfId="22731" xr:uid="{00000000-0005-0000-0000-0000ED040000}"/>
    <cellStyle name="’ћѓћ‚›‰ 6 3 2 2 2" xfId="40732" xr:uid="{00000000-0005-0000-0000-0000EE040000}"/>
    <cellStyle name="’ћѓћ‚›‰ 6 3 2 3" xfId="32383" xr:uid="{00000000-0005-0000-0000-0000EF040000}"/>
    <cellStyle name="’ћѓћ‚›‰ 6 3 3" xfId="16298" xr:uid="{00000000-0005-0000-0000-0000F0040000}"/>
    <cellStyle name="’ћѓћ‚›‰ 6 3 3 2" xfId="34870" xr:uid="{00000000-0005-0000-0000-0000F1040000}"/>
    <cellStyle name="’ћѓћ‚›‰ 6 3 4" xfId="26637" xr:uid="{00000000-0005-0000-0000-0000F2040000}"/>
    <cellStyle name="’ћѓћ‚›‰ 6 3 4 2" xfId="44552" xr:uid="{00000000-0005-0000-0000-0000F3040000}"/>
    <cellStyle name="’ћѓћ‚›‰ 6 3 5" xfId="27134" xr:uid="{00000000-0005-0000-0000-0000F4040000}"/>
    <cellStyle name="’ћѓћ‚›‰ 6 3 6" xfId="45551" xr:uid="{00000000-0005-0000-0000-0000F5040000}"/>
    <cellStyle name="’ћѓћ‚›‰ 6 3 7" xfId="46666" xr:uid="{00000000-0005-0000-0000-0000F6040000}"/>
    <cellStyle name="’ћѓћ‚›‰ 6 4" xfId="11818" xr:uid="{00000000-0005-0000-0000-0000F7040000}"/>
    <cellStyle name="’ћѓћ‚›‰ 6 4 2" xfId="21605" xr:uid="{00000000-0005-0000-0000-0000F8040000}"/>
    <cellStyle name="’ћѓћ‚›‰ 6 4 2 2" xfId="39754" xr:uid="{00000000-0005-0000-0000-0000F9040000}"/>
    <cellStyle name="’ћѓћ‚›‰ 6 5" xfId="12409" xr:uid="{00000000-0005-0000-0000-0000FA040000}"/>
    <cellStyle name="’ћѓћ‚›‰ 6 5 2" xfId="21864" xr:uid="{00000000-0005-0000-0000-0000FB040000}"/>
    <cellStyle name="’ћѓћ‚›‰ 6 5 2 2" xfId="39988" xr:uid="{00000000-0005-0000-0000-0000FC040000}"/>
    <cellStyle name="’ћѓћ‚›‰ 6 5 3" xfId="31653" xr:uid="{00000000-0005-0000-0000-0000FD040000}"/>
    <cellStyle name="’ћѓћ‚›‰ 6 6" xfId="15683" xr:uid="{00000000-0005-0000-0000-0000FE040000}"/>
    <cellStyle name="’ћѓћ‚›‰ 6 6 2" xfId="24781" xr:uid="{00000000-0005-0000-0000-0000FF040000}"/>
    <cellStyle name="’ћѓћ‚›‰ 6 6 2 2" xfId="42779" xr:uid="{00000000-0005-0000-0000-000000050000}"/>
    <cellStyle name="’ћѓћ‚›‰ 6 6 3" xfId="34431" xr:uid="{00000000-0005-0000-0000-000001050000}"/>
    <cellStyle name="’ћѓћ‚›‰ 6 7" xfId="26579" xr:uid="{00000000-0005-0000-0000-000002050000}"/>
    <cellStyle name="’ћѓћ‚›‰ 6 7 2" xfId="44496" xr:uid="{00000000-0005-0000-0000-000003050000}"/>
    <cellStyle name="’ћѓћ‚›‰ 7" xfId="361" xr:uid="{00000000-0005-0000-0000-000004050000}"/>
    <cellStyle name="’ћѓћ‚›‰ 7 2" xfId="362" xr:uid="{00000000-0005-0000-0000-000005050000}"/>
    <cellStyle name="’ћѓћ‚›‰ 7 2 2" xfId="5850" xr:uid="{00000000-0005-0000-0000-000006050000}"/>
    <cellStyle name="’ћѓћ‚›‰ 7 2 2 2" xfId="13499" xr:uid="{00000000-0005-0000-0000-000007050000}"/>
    <cellStyle name="’ћѓћ‚›‰ 7 2 2 2 2" xfId="22734" xr:uid="{00000000-0005-0000-0000-000008050000}"/>
    <cellStyle name="’ћѓћ‚›‰ 7 2 2 2 2 2" xfId="40735" xr:uid="{00000000-0005-0000-0000-000009050000}"/>
    <cellStyle name="’ћѓћ‚›‰ 7 2 2 2 3" xfId="32386" xr:uid="{00000000-0005-0000-0000-00000A050000}"/>
    <cellStyle name="’ћѓћ‚›‰ 7 2 2 3" xfId="16364" xr:uid="{00000000-0005-0000-0000-00000B050000}"/>
    <cellStyle name="’ћѓћ‚›‰ 7 2 2 3 2" xfId="34907" xr:uid="{00000000-0005-0000-0000-00000C050000}"/>
    <cellStyle name="’ћѓћ‚›‰ 7 2 2 4" xfId="26674" xr:uid="{00000000-0005-0000-0000-00000D050000}"/>
    <cellStyle name="’ћѓћ‚›‰ 7 2 2 4 2" xfId="44589" xr:uid="{00000000-0005-0000-0000-00000E050000}"/>
    <cellStyle name="’ћѓћ‚›‰ 7 2 2 5" xfId="27184" xr:uid="{00000000-0005-0000-0000-00000F050000}"/>
    <cellStyle name="’ћѓћ‚›‰ 7 2 2 6" xfId="45588" xr:uid="{00000000-0005-0000-0000-000010050000}"/>
    <cellStyle name="’ћѓћ‚›‰ 7 2 2 7" xfId="46726" xr:uid="{00000000-0005-0000-0000-000011050000}"/>
    <cellStyle name="’ћѓћ‚›‰ 7 2 3" xfId="6856" xr:uid="{00000000-0005-0000-0000-000012050000}"/>
    <cellStyle name="’ћѓћ‚›‰ 7 2 3 2" xfId="18642" xr:uid="{00000000-0005-0000-0000-000013050000}"/>
    <cellStyle name="’ћѓћ‚›‰ 7 2 3 2 2" xfId="36901" xr:uid="{00000000-0005-0000-0000-000014050000}"/>
    <cellStyle name="’ћѓћ‚›‰ 7 2 4" xfId="12412" xr:uid="{00000000-0005-0000-0000-000015050000}"/>
    <cellStyle name="’ћѓћ‚›‰ 7 2 4 2" xfId="21867" xr:uid="{00000000-0005-0000-0000-000016050000}"/>
    <cellStyle name="’ћѓћ‚›‰ 7 2 4 2 2" xfId="39991" xr:uid="{00000000-0005-0000-0000-000017050000}"/>
    <cellStyle name="’ћѓћ‚›‰ 7 2 4 3" xfId="31656" xr:uid="{00000000-0005-0000-0000-000018050000}"/>
    <cellStyle name="’ћѓћ‚›‰ 7 2 5" xfId="15746" xr:uid="{00000000-0005-0000-0000-000019050000}"/>
    <cellStyle name="’ћѓћ‚›‰ 7 2 5 2" xfId="24816" xr:uid="{00000000-0005-0000-0000-00001A050000}"/>
    <cellStyle name="’ћѓћ‚›‰ 7 2 5 2 2" xfId="42814" xr:uid="{00000000-0005-0000-0000-00001B050000}"/>
    <cellStyle name="’ћѓћ‚›‰ 7 2 5 3" xfId="34466" xr:uid="{00000000-0005-0000-0000-00001C050000}"/>
    <cellStyle name="’ћѓћ‚›‰ 7 2 6" xfId="26318" xr:uid="{00000000-0005-0000-0000-00001D050000}"/>
    <cellStyle name="’ћѓћ‚›‰ 7 2 6 2" xfId="44249" xr:uid="{00000000-0005-0000-0000-00001E050000}"/>
    <cellStyle name="’ћѓћ‚›‰ 7 3" xfId="5849" xr:uid="{00000000-0005-0000-0000-00001F050000}"/>
    <cellStyle name="’ћѓћ‚›‰ 7 3 2" xfId="13498" xr:uid="{00000000-0005-0000-0000-000020050000}"/>
    <cellStyle name="’ћѓћ‚›‰ 7 3 2 2" xfId="22733" xr:uid="{00000000-0005-0000-0000-000021050000}"/>
    <cellStyle name="’ћѓћ‚›‰ 7 3 2 2 2" xfId="40734" xr:uid="{00000000-0005-0000-0000-000022050000}"/>
    <cellStyle name="’ћѓћ‚›‰ 7 3 2 3" xfId="32385" xr:uid="{00000000-0005-0000-0000-000023050000}"/>
    <cellStyle name="’ћѓћ‚›‰ 7 3 3" xfId="16299" xr:uid="{00000000-0005-0000-0000-000024050000}"/>
    <cellStyle name="’ћѓћ‚›‰ 7 3 3 2" xfId="34871" xr:uid="{00000000-0005-0000-0000-000025050000}"/>
    <cellStyle name="’ћѓћ‚›‰ 7 3 4" xfId="26638" xr:uid="{00000000-0005-0000-0000-000026050000}"/>
    <cellStyle name="’ћѓћ‚›‰ 7 3 4 2" xfId="44553" xr:uid="{00000000-0005-0000-0000-000027050000}"/>
    <cellStyle name="’ћѓћ‚›‰ 7 3 5" xfId="27135" xr:uid="{00000000-0005-0000-0000-000028050000}"/>
    <cellStyle name="’ћѓћ‚›‰ 7 3 6" xfId="45552" xr:uid="{00000000-0005-0000-0000-000029050000}"/>
    <cellStyle name="’ћѓћ‚›‰ 7 3 7" xfId="46667" xr:uid="{00000000-0005-0000-0000-00002A050000}"/>
    <cellStyle name="’ћѓћ‚›‰ 7 4" xfId="6726" xr:uid="{00000000-0005-0000-0000-00002B050000}"/>
    <cellStyle name="’ћѓћ‚›‰ 7 4 2" xfId="18555" xr:uid="{00000000-0005-0000-0000-00002C050000}"/>
    <cellStyle name="’ћѓћ‚›‰ 7 4 2 2" xfId="36824" xr:uid="{00000000-0005-0000-0000-00002D050000}"/>
    <cellStyle name="’ћѓћ‚›‰ 7 5" xfId="12411" xr:uid="{00000000-0005-0000-0000-00002E050000}"/>
    <cellStyle name="’ћѓћ‚›‰ 7 5 2" xfId="21866" xr:uid="{00000000-0005-0000-0000-00002F050000}"/>
    <cellStyle name="’ћѓћ‚›‰ 7 5 2 2" xfId="39990" xr:uid="{00000000-0005-0000-0000-000030050000}"/>
    <cellStyle name="’ћѓћ‚›‰ 7 5 3" xfId="31655" xr:uid="{00000000-0005-0000-0000-000031050000}"/>
    <cellStyle name="’ћѓћ‚›‰ 7 6" xfId="15684" xr:uid="{00000000-0005-0000-0000-000032050000}"/>
    <cellStyle name="’ћѓћ‚›‰ 7 6 2" xfId="24782" xr:uid="{00000000-0005-0000-0000-000033050000}"/>
    <cellStyle name="’ћѓћ‚›‰ 7 6 2 2" xfId="42780" xr:uid="{00000000-0005-0000-0000-000034050000}"/>
    <cellStyle name="’ћѓћ‚›‰ 7 6 3" xfId="34432" xr:uid="{00000000-0005-0000-0000-000035050000}"/>
    <cellStyle name="’ћѓћ‚›‰ 7 7" xfId="26577" xr:uid="{00000000-0005-0000-0000-000036050000}"/>
    <cellStyle name="’ћѓћ‚›‰ 7 7 2" xfId="44494" xr:uid="{00000000-0005-0000-0000-000037050000}"/>
    <cellStyle name="’ћѓћ‚›‰ 8" xfId="363" xr:uid="{00000000-0005-0000-0000-000038050000}"/>
    <cellStyle name="’ћѓћ‚›‰ 8 2" xfId="364" xr:uid="{00000000-0005-0000-0000-000039050000}"/>
    <cellStyle name="’ћѓћ‚›‰ 8 2 2" xfId="5852" xr:uid="{00000000-0005-0000-0000-00003A050000}"/>
    <cellStyle name="’ћѓћ‚›‰ 8 2 2 2" xfId="13501" xr:uid="{00000000-0005-0000-0000-00003B050000}"/>
    <cellStyle name="’ћѓћ‚›‰ 8 2 2 2 2" xfId="22736" xr:uid="{00000000-0005-0000-0000-00003C050000}"/>
    <cellStyle name="’ћѓћ‚›‰ 8 2 2 2 2 2" xfId="40737" xr:uid="{00000000-0005-0000-0000-00003D050000}"/>
    <cellStyle name="’ћѓћ‚›‰ 8 2 2 2 3" xfId="32388" xr:uid="{00000000-0005-0000-0000-00003E050000}"/>
    <cellStyle name="’ћѓћ‚›‰ 8 2 2 3" xfId="16365" xr:uid="{00000000-0005-0000-0000-00003F050000}"/>
    <cellStyle name="’ћѓћ‚›‰ 8 2 2 3 2" xfId="34908" xr:uid="{00000000-0005-0000-0000-000040050000}"/>
    <cellStyle name="’ћѓћ‚›‰ 8 2 2 4" xfId="26675" xr:uid="{00000000-0005-0000-0000-000041050000}"/>
    <cellStyle name="’ћѓћ‚›‰ 8 2 2 4 2" xfId="44590" xr:uid="{00000000-0005-0000-0000-000042050000}"/>
    <cellStyle name="’ћѓћ‚›‰ 8 2 2 5" xfId="27185" xr:uid="{00000000-0005-0000-0000-000043050000}"/>
    <cellStyle name="’ћѓћ‚›‰ 8 2 2 6" xfId="45589" xr:uid="{00000000-0005-0000-0000-000044050000}"/>
    <cellStyle name="’ћѓћ‚›‰ 8 2 2 7" xfId="46727" xr:uid="{00000000-0005-0000-0000-000045050000}"/>
    <cellStyle name="’ћѓћ‚›‰ 8 2 3" xfId="9508" xr:uid="{00000000-0005-0000-0000-000046050000}"/>
    <cellStyle name="’ћѓћ‚›‰ 8 2 3 2" xfId="19970" xr:uid="{00000000-0005-0000-0000-000047050000}"/>
    <cellStyle name="’ћѓћ‚›‰ 8 2 3 2 2" xfId="38135" xr:uid="{00000000-0005-0000-0000-000048050000}"/>
    <cellStyle name="’ћѓћ‚›‰ 8 2 4" xfId="12414" xr:uid="{00000000-0005-0000-0000-000049050000}"/>
    <cellStyle name="’ћѓћ‚›‰ 8 2 4 2" xfId="21869" xr:uid="{00000000-0005-0000-0000-00004A050000}"/>
    <cellStyle name="’ћѓћ‚›‰ 8 2 4 2 2" xfId="39993" xr:uid="{00000000-0005-0000-0000-00004B050000}"/>
    <cellStyle name="’ћѓћ‚›‰ 8 2 4 3" xfId="31658" xr:uid="{00000000-0005-0000-0000-00004C050000}"/>
    <cellStyle name="’ћѓћ‚›‰ 8 2 5" xfId="15747" xr:uid="{00000000-0005-0000-0000-00004D050000}"/>
    <cellStyle name="’ћѓћ‚›‰ 8 2 5 2" xfId="24817" xr:uid="{00000000-0005-0000-0000-00004E050000}"/>
    <cellStyle name="’ћѓћ‚›‰ 8 2 5 2 2" xfId="42815" xr:uid="{00000000-0005-0000-0000-00004F050000}"/>
    <cellStyle name="’ћѓћ‚›‰ 8 2 5 3" xfId="34467" xr:uid="{00000000-0005-0000-0000-000050050000}"/>
    <cellStyle name="’ћѓћ‚›‰ 8 2 6" xfId="26317" xr:uid="{00000000-0005-0000-0000-000051050000}"/>
    <cellStyle name="’ћѓћ‚›‰ 8 2 6 2" xfId="44248" xr:uid="{00000000-0005-0000-0000-000052050000}"/>
    <cellStyle name="’ћѓћ‚›‰ 8 3" xfId="5851" xr:uid="{00000000-0005-0000-0000-000053050000}"/>
    <cellStyle name="’ћѓћ‚›‰ 8 3 2" xfId="13500" xr:uid="{00000000-0005-0000-0000-000054050000}"/>
    <cellStyle name="’ћѓћ‚›‰ 8 3 2 2" xfId="22735" xr:uid="{00000000-0005-0000-0000-000055050000}"/>
    <cellStyle name="’ћѓћ‚›‰ 8 3 2 2 2" xfId="40736" xr:uid="{00000000-0005-0000-0000-000056050000}"/>
    <cellStyle name="’ћѓћ‚›‰ 8 3 2 3" xfId="32387" xr:uid="{00000000-0005-0000-0000-000057050000}"/>
    <cellStyle name="’ћѓћ‚›‰ 8 3 3" xfId="16300" xr:uid="{00000000-0005-0000-0000-000058050000}"/>
    <cellStyle name="’ћѓћ‚›‰ 8 3 3 2" xfId="34872" xr:uid="{00000000-0005-0000-0000-000059050000}"/>
    <cellStyle name="’ћѓћ‚›‰ 8 3 4" xfId="26639" xr:uid="{00000000-0005-0000-0000-00005A050000}"/>
    <cellStyle name="’ћѓћ‚›‰ 8 3 4 2" xfId="44554" xr:uid="{00000000-0005-0000-0000-00005B050000}"/>
    <cellStyle name="’ћѓћ‚›‰ 8 3 5" xfId="27136" xr:uid="{00000000-0005-0000-0000-00005C050000}"/>
    <cellStyle name="’ћѓћ‚›‰ 8 3 6" xfId="45553" xr:uid="{00000000-0005-0000-0000-00005D050000}"/>
    <cellStyle name="’ћѓћ‚›‰ 8 3 7" xfId="46668" xr:uid="{00000000-0005-0000-0000-00005E050000}"/>
    <cellStyle name="’ћѓћ‚›‰ 8 4" xfId="11817" xr:uid="{00000000-0005-0000-0000-00005F050000}"/>
    <cellStyle name="’ћѓћ‚›‰ 8 4 2" xfId="21604" xr:uid="{00000000-0005-0000-0000-000060050000}"/>
    <cellStyle name="’ћѓћ‚›‰ 8 4 2 2" xfId="39753" xr:uid="{00000000-0005-0000-0000-000061050000}"/>
    <cellStyle name="’ћѓћ‚›‰ 8 5" xfId="12413" xr:uid="{00000000-0005-0000-0000-000062050000}"/>
    <cellStyle name="’ћѓћ‚›‰ 8 5 2" xfId="21868" xr:uid="{00000000-0005-0000-0000-000063050000}"/>
    <cellStyle name="’ћѓћ‚›‰ 8 5 2 2" xfId="39992" xr:uid="{00000000-0005-0000-0000-000064050000}"/>
    <cellStyle name="’ћѓћ‚›‰ 8 5 3" xfId="31657" xr:uid="{00000000-0005-0000-0000-000065050000}"/>
    <cellStyle name="’ћѓћ‚›‰ 8 6" xfId="15685" xr:uid="{00000000-0005-0000-0000-000066050000}"/>
    <cellStyle name="’ћѓћ‚›‰ 8 6 2" xfId="24783" xr:uid="{00000000-0005-0000-0000-000067050000}"/>
    <cellStyle name="’ћѓћ‚›‰ 8 6 2 2" xfId="42781" xr:uid="{00000000-0005-0000-0000-000068050000}"/>
    <cellStyle name="’ћѓћ‚›‰ 8 6 3" xfId="34433" xr:uid="{00000000-0005-0000-0000-000069050000}"/>
    <cellStyle name="’ћѓћ‚›‰ 8 7" xfId="26576" xr:uid="{00000000-0005-0000-0000-00006A050000}"/>
    <cellStyle name="’ћѓћ‚›‰ 8 7 2" xfId="44493" xr:uid="{00000000-0005-0000-0000-00006B050000}"/>
    <cellStyle name="’ћѓћ‚›‰ 9" xfId="365" xr:uid="{00000000-0005-0000-0000-00006C050000}"/>
    <cellStyle name="’ћѓћ‚›‰ 9 2" xfId="5853" xr:uid="{00000000-0005-0000-0000-00006D050000}"/>
    <cellStyle name="’ћѓћ‚›‰ 9 2 2" xfId="13767" xr:uid="{00000000-0005-0000-0000-00006E050000}"/>
    <cellStyle name="’ћѓћ‚›‰ 9 2 2 2" xfId="22987" xr:uid="{00000000-0005-0000-0000-00006F050000}"/>
    <cellStyle name="’ћѓћ‚›‰ 9 2 2 2 2" xfId="40987" xr:uid="{00000000-0005-0000-0000-000070050000}"/>
    <cellStyle name="’ћѓћ‚›‰ 9 2 2 3" xfId="32644" xr:uid="{00000000-0005-0000-0000-000071050000}"/>
    <cellStyle name="’ћѓћ‚›‰ 9 2 3" xfId="16366" xr:uid="{00000000-0005-0000-0000-000072050000}"/>
    <cellStyle name="’ћѓћ‚›‰ 9 2 3 2" xfId="34909" xr:uid="{00000000-0005-0000-0000-000073050000}"/>
    <cellStyle name="’ћѓћ‚›‰ 9 2 4" xfId="26676" xr:uid="{00000000-0005-0000-0000-000074050000}"/>
    <cellStyle name="’ћѓћ‚›‰ 9 2 4 2" xfId="44591" xr:uid="{00000000-0005-0000-0000-000075050000}"/>
    <cellStyle name="’ћѓћ‚›‰ 9 2 5" xfId="27186" xr:uid="{00000000-0005-0000-0000-000076050000}"/>
    <cellStyle name="’ћѓћ‚›‰ 9 2 6" xfId="45590" xr:uid="{00000000-0005-0000-0000-000077050000}"/>
    <cellStyle name="’ћѓћ‚›‰ 9 2 7" xfId="46728" xr:uid="{00000000-0005-0000-0000-000078050000}"/>
    <cellStyle name="’ћѓћ‚›‰ 9 3" xfId="12193" xr:uid="{00000000-0005-0000-0000-000079050000}"/>
    <cellStyle name="’ћѓћ‚›‰ 9 3 2" xfId="21802" xr:uid="{00000000-0005-0000-0000-00007A050000}"/>
    <cellStyle name="’ћѓћ‚›‰ 9 3 2 2" xfId="39950" xr:uid="{00000000-0005-0000-0000-00007B050000}"/>
    <cellStyle name="’ћѓћ‚›‰ 9 4" xfId="12712" xr:uid="{00000000-0005-0000-0000-00007C050000}"/>
    <cellStyle name="’ћѓћ‚›‰ 9 4 2" xfId="22138" xr:uid="{00000000-0005-0000-0000-00007D050000}"/>
    <cellStyle name="’ћѓћ‚›‰ 9 4 2 2" xfId="40254" xr:uid="{00000000-0005-0000-0000-00007E050000}"/>
    <cellStyle name="’ћѓћ‚›‰ 9 4 3" xfId="31916" xr:uid="{00000000-0005-0000-0000-00007F050000}"/>
    <cellStyle name="’ћѓћ‚›‰ 9 5" xfId="15748" xr:uid="{00000000-0005-0000-0000-000080050000}"/>
    <cellStyle name="’ћѓћ‚›‰ 9 5 2" xfId="24818" xr:uid="{00000000-0005-0000-0000-000081050000}"/>
    <cellStyle name="’ћѓћ‚›‰ 9 5 2 2" xfId="42816" xr:uid="{00000000-0005-0000-0000-000082050000}"/>
    <cellStyle name="’ћѓћ‚›‰ 9 5 3" xfId="34468" xr:uid="{00000000-0005-0000-0000-000083050000}"/>
    <cellStyle name="’ћѓћ‚›‰ 9 6" xfId="26316" xr:uid="{00000000-0005-0000-0000-000084050000}"/>
    <cellStyle name="’ћѓћ‚›‰ 9 6 2" xfId="44247" xr:uid="{00000000-0005-0000-0000-000085050000}"/>
    <cellStyle name="’ћѓћ‚›‰__Anfisa_Result after MRO_model2012(ord+marg ore+dilution)" xfId="366" xr:uid="{00000000-0005-0000-0000-000086050000}"/>
    <cellStyle name="" xfId="4" xr:uid="{00000000-0005-0000-0000-000087050000}"/>
    <cellStyle name=" 2 2" xfId="18316" xr:uid="{00000000-0005-0000-0000-000088050000}"/>
    <cellStyle name=" 3 2" xfId="18551" xr:uid="{00000000-0005-0000-0000-000089050000}"/>
    <cellStyle name=" 4" xfId="17711" xr:uid="{00000000-0005-0000-0000-00008A050000}"/>
    <cellStyle name="" xfId="5" xr:uid="{00000000-0005-0000-0000-00008B050000}"/>
    <cellStyle name="1" xfId="535" xr:uid="{00000000-0005-0000-0000-00008C050000}"/>
    <cellStyle name="2" xfId="537" xr:uid="{00000000-0005-0000-0000-00008D050000}"/>
    <cellStyle name="0,00;0;" xfId="519" xr:uid="{00000000-0005-0000-0000-00008E050000}"/>
    <cellStyle name="0,00;0; 10" xfId="8087" xr:uid="{00000000-0005-0000-0000-00008F050000}"/>
    <cellStyle name="0,00;0; 2" xfId="520" xr:uid="{00000000-0005-0000-0000-000090050000}"/>
    <cellStyle name="0,00;0; 2 2" xfId="521" xr:uid="{00000000-0005-0000-0000-000091050000}"/>
    <cellStyle name="0,00;0; 3" xfId="522" xr:uid="{00000000-0005-0000-0000-000092050000}"/>
    <cellStyle name="0,00;0; 3 2" xfId="523" xr:uid="{00000000-0005-0000-0000-000093050000}"/>
    <cellStyle name="0,00;0; 4" xfId="524" xr:uid="{00000000-0005-0000-0000-000094050000}"/>
    <cellStyle name="0,00;0; 4 2" xfId="525" xr:uid="{00000000-0005-0000-0000-000095050000}"/>
    <cellStyle name="0,00;0; 5" xfId="526" xr:uid="{00000000-0005-0000-0000-000096050000}"/>
    <cellStyle name="0,00;0; 5 2" xfId="527" xr:uid="{00000000-0005-0000-0000-000097050000}"/>
    <cellStyle name="0,00;0; 6" xfId="528" xr:uid="{00000000-0005-0000-0000-000098050000}"/>
    <cellStyle name="0,00;0; 6 2" xfId="529" xr:uid="{00000000-0005-0000-0000-000099050000}"/>
    <cellStyle name="0,00;0; 7" xfId="530" xr:uid="{00000000-0005-0000-0000-00009A050000}"/>
    <cellStyle name="0,00;0; 7 2" xfId="531" xr:uid="{00000000-0005-0000-0000-00009B050000}"/>
    <cellStyle name="0,00;0; 8" xfId="532" xr:uid="{00000000-0005-0000-0000-00009C050000}"/>
    <cellStyle name="0,00;0; 8 2" xfId="533" xr:uid="{00000000-0005-0000-0000-00009D050000}"/>
    <cellStyle name="0,00;0; 9" xfId="534" xr:uid="{00000000-0005-0000-0000-00009E050000}"/>
    <cellStyle name="0,00;0;_Comparison of Ore_reserves " xfId="8471" xr:uid="{00000000-0005-0000-0000-00009F050000}"/>
    <cellStyle name="11111" xfId="536" xr:uid="{00000000-0005-0000-0000-0000A0050000}"/>
    <cellStyle name="20% - Accent1" xfId="4944" xr:uid="{00000000-0005-0000-0000-0000A1050000}"/>
    <cellStyle name="20% - Accent1 10" xfId="7052" xr:uid="{00000000-0005-0000-0000-0000A2050000}"/>
    <cellStyle name="20% - Accent1 2" xfId="538" xr:uid="{00000000-0005-0000-0000-0000A3050000}"/>
    <cellStyle name="20% - Accent1 2 2" xfId="539" xr:uid="{00000000-0005-0000-0000-0000A4050000}"/>
    <cellStyle name="20% - Accent1 2 2 2" xfId="5255" xr:uid="{00000000-0005-0000-0000-0000A5050000}"/>
    <cellStyle name="20% - Accent1 2 3" xfId="5256" xr:uid="{00000000-0005-0000-0000-0000A6050000}"/>
    <cellStyle name="20% - Accent1 2_(DELOITTE) январь 2011" xfId="5257" xr:uid="{00000000-0005-0000-0000-0000A7050000}"/>
    <cellStyle name="20% - Accent1 3" xfId="540" xr:uid="{00000000-0005-0000-0000-0000A8050000}"/>
    <cellStyle name="20% - Accent1 3 2" xfId="541" xr:uid="{00000000-0005-0000-0000-0000A9050000}"/>
    <cellStyle name="20% - Accent1 3 2 2" xfId="9509" xr:uid="{00000000-0005-0000-0000-0000AA050000}"/>
    <cellStyle name="20% - Accent1 3 3" xfId="8088" xr:uid="{00000000-0005-0000-0000-0000AB050000}"/>
    <cellStyle name="20% - Accent1 3 3 2" xfId="13250" xr:uid="{00000000-0005-0000-0000-0000AC050000}"/>
    <cellStyle name="20% - Accent1 3_Reconcilation" xfId="8448" xr:uid="{00000000-0005-0000-0000-0000AD050000}"/>
    <cellStyle name="20% - Accent1 4" xfId="542" xr:uid="{00000000-0005-0000-0000-0000AE050000}"/>
    <cellStyle name="20% - Accent1 4 2" xfId="9510" xr:uid="{00000000-0005-0000-0000-0000AF050000}"/>
    <cellStyle name="20% - Accent1 4 3" xfId="6858" xr:uid="{00000000-0005-0000-0000-0000B0050000}"/>
    <cellStyle name="20% - Accent1 5" xfId="543" xr:uid="{00000000-0005-0000-0000-0000B1050000}"/>
    <cellStyle name="20% - Accent1 5 2" xfId="9511" xr:uid="{00000000-0005-0000-0000-0000B2050000}"/>
    <cellStyle name="20% - Accent1 6" xfId="8089" xr:uid="{00000000-0005-0000-0000-0000B3050000}"/>
    <cellStyle name="20% - Accent1 7" xfId="9512" xr:uid="{00000000-0005-0000-0000-0000B4050000}"/>
    <cellStyle name="20% - Accent1 8" xfId="9513" xr:uid="{00000000-0005-0000-0000-0000B5050000}"/>
    <cellStyle name="20% - Accent1 9" xfId="6535" xr:uid="{00000000-0005-0000-0000-0000B6050000}"/>
    <cellStyle name="20% - Accent1_(DELOITTE) январь 2011" xfId="5258" xr:uid="{00000000-0005-0000-0000-0000B7050000}"/>
    <cellStyle name="20% - Accent2" xfId="4945" xr:uid="{00000000-0005-0000-0000-0000B8050000}"/>
    <cellStyle name="20% - Accent2 10" xfId="6974" xr:uid="{00000000-0005-0000-0000-0000B9050000}"/>
    <cellStyle name="20% - Accent2 2" xfId="544" xr:uid="{00000000-0005-0000-0000-0000BA050000}"/>
    <cellStyle name="20% - Accent2 2 2" xfId="545" xr:uid="{00000000-0005-0000-0000-0000BB050000}"/>
    <cellStyle name="20% - Accent2 2 2 2" xfId="5259" xr:uid="{00000000-0005-0000-0000-0000BC050000}"/>
    <cellStyle name="20% - Accent2 2 3" xfId="5260" xr:uid="{00000000-0005-0000-0000-0000BD050000}"/>
    <cellStyle name="20% - Accent2 2_(DELOITTE) январь 2011" xfId="5261" xr:uid="{00000000-0005-0000-0000-0000BE050000}"/>
    <cellStyle name="20% - Accent2 3" xfId="546" xr:uid="{00000000-0005-0000-0000-0000BF050000}"/>
    <cellStyle name="20% - Accent2 3 2" xfId="547" xr:uid="{00000000-0005-0000-0000-0000C0050000}"/>
    <cellStyle name="20% - Accent2 3 2 2" xfId="9515" xr:uid="{00000000-0005-0000-0000-0000C1050000}"/>
    <cellStyle name="20% - Accent2 3 3" xfId="8090" xr:uid="{00000000-0005-0000-0000-0000C2050000}"/>
    <cellStyle name="20% - Accent2 3 3 2" xfId="13251" xr:uid="{00000000-0005-0000-0000-0000C3050000}"/>
    <cellStyle name="20% - Accent2 3_Reconcilation" xfId="8470" xr:uid="{00000000-0005-0000-0000-0000C4050000}"/>
    <cellStyle name="20% - Accent2 4" xfId="548" xr:uid="{00000000-0005-0000-0000-0000C5050000}"/>
    <cellStyle name="20% - Accent2 4 2" xfId="9516" xr:uid="{00000000-0005-0000-0000-0000C6050000}"/>
    <cellStyle name="20% - Accent2 4 3" xfId="6860" xr:uid="{00000000-0005-0000-0000-0000C7050000}"/>
    <cellStyle name="20% - Accent2 5" xfId="549" xr:uid="{00000000-0005-0000-0000-0000C8050000}"/>
    <cellStyle name="20% - Accent2 5 2" xfId="9517" xr:uid="{00000000-0005-0000-0000-0000C9050000}"/>
    <cellStyle name="20% - Accent2 6" xfId="8091" xr:uid="{00000000-0005-0000-0000-0000CA050000}"/>
    <cellStyle name="20% - Accent2 7" xfId="9518" xr:uid="{00000000-0005-0000-0000-0000CB050000}"/>
    <cellStyle name="20% - Accent2 8" xfId="9519" xr:uid="{00000000-0005-0000-0000-0000CC050000}"/>
    <cellStyle name="20% - Accent2 9" xfId="6536" xr:uid="{00000000-0005-0000-0000-0000CD050000}"/>
    <cellStyle name="20% - Accent2_(DELOITTE) январь 2011" xfId="5262" xr:uid="{00000000-0005-0000-0000-0000CE050000}"/>
    <cellStyle name="20% - Accent3" xfId="4946" xr:uid="{00000000-0005-0000-0000-0000CF050000}"/>
    <cellStyle name="20% - Accent3 10" xfId="7124" xr:uid="{00000000-0005-0000-0000-0000D0050000}"/>
    <cellStyle name="20% - Accent3 2" xfId="550" xr:uid="{00000000-0005-0000-0000-0000D1050000}"/>
    <cellStyle name="20% - Accent3 2 2" xfId="551" xr:uid="{00000000-0005-0000-0000-0000D2050000}"/>
    <cellStyle name="20% - Accent3 2 2 2" xfId="5263" xr:uid="{00000000-0005-0000-0000-0000D3050000}"/>
    <cellStyle name="20% - Accent3 2 3" xfId="5264" xr:uid="{00000000-0005-0000-0000-0000D4050000}"/>
    <cellStyle name="20% - Accent3 2_(DELOITTE) январь 2011" xfId="5265" xr:uid="{00000000-0005-0000-0000-0000D5050000}"/>
    <cellStyle name="20% - Accent3 3" xfId="552" xr:uid="{00000000-0005-0000-0000-0000D6050000}"/>
    <cellStyle name="20% - Accent3 3 2" xfId="553" xr:uid="{00000000-0005-0000-0000-0000D7050000}"/>
    <cellStyle name="20% - Accent3 3 2 2" xfId="9520" xr:uid="{00000000-0005-0000-0000-0000D8050000}"/>
    <cellStyle name="20% - Accent3 3 3" xfId="8092" xr:uid="{00000000-0005-0000-0000-0000D9050000}"/>
    <cellStyle name="20% - Accent3 3 3 2" xfId="13252" xr:uid="{00000000-0005-0000-0000-0000DA050000}"/>
    <cellStyle name="20% - Accent3 3_Reconcilation" xfId="8447" xr:uid="{00000000-0005-0000-0000-0000DB050000}"/>
    <cellStyle name="20% - Accent3 4" xfId="554" xr:uid="{00000000-0005-0000-0000-0000DC050000}"/>
    <cellStyle name="20% - Accent3 4 2" xfId="9521" xr:uid="{00000000-0005-0000-0000-0000DD050000}"/>
    <cellStyle name="20% - Accent3 4 3" xfId="6861" xr:uid="{00000000-0005-0000-0000-0000DE050000}"/>
    <cellStyle name="20% - Accent3 5" xfId="555" xr:uid="{00000000-0005-0000-0000-0000DF050000}"/>
    <cellStyle name="20% - Accent3 5 2" xfId="9522" xr:uid="{00000000-0005-0000-0000-0000E0050000}"/>
    <cellStyle name="20% - Accent3 6" xfId="8093" xr:uid="{00000000-0005-0000-0000-0000E1050000}"/>
    <cellStyle name="20% - Accent3 7" xfId="9523" xr:uid="{00000000-0005-0000-0000-0000E2050000}"/>
    <cellStyle name="20% - Accent3 8" xfId="9524" xr:uid="{00000000-0005-0000-0000-0000E3050000}"/>
    <cellStyle name="20% - Accent3 9" xfId="6537" xr:uid="{00000000-0005-0000-0000-0000E4050000}"/>
    <cellStyle name="20% - Accent3_(DELOITTE) январь 2011" xfId="5266" xr:uid="{00000000-0005-0000-0000-0000E5050000}"/>
    <cellStyle name="20% - Accent4" xfId="4947" xr:uid="{00000000-0005-0000-0000-0000E6050000}"/>
    <cellStyle name="20% - Accent4 10" xfId="6977" xr:uid="{00000000-0005-0000-0000-0000E7050000}"/>
    <cellStyle name="20% - Accent4 2" xfId="556" xr:uid="{00000000-0005-0000-0000-0000E8050000}"/>
    <cellStyle name="20% - Accent4 2 2" xfId="557" xr:uid="{00000000-0005-0000-0000-0000E9050000}"/>
    <cellStyle name="20% - Accent4 2 2 2" xfId="5267" xr:uid="{00000000-0005-0000-0000-0000EA050000}"/>
    <cellStyle name="20% - Accent4 2 3" xfId="5268" xr:uid="{00000000-0005-0000-0000-0000EB050000}"/>
    <cellStyle name="20% - Accent4 2_(DELOITTE) январь 2011" xfId="5269" xr:uid="{00000000-0005-0000-0000-0000EC050000}"/>
    <cellStyle name="20% - Accent4 3" xfId="558" xr:uid="{00000000-0005-0000-0000-0000ED050000}"/>
    <cellStyle name="20% - Accent4 3 2" xfId="559" xr:uid="{00000000-0005-0000-0000-0000EE050000}"/>
    <cellStyle name="20% - Accent4 3 2 2" xfId="9525" xr:uid="{00000000-0005-0000-0000-0000EF050000}"/>
    <cellStyle name="20% - Accent4 3 3" xfId="8094" xr:uid="{00000000-0005-0000-0000-0000F0050000}"/>
    <cellStyle name="20% - Accent4 3 3 2" xfId="13253" xr:uid="{00000000-0005-0000-0000-0000F1050000}"/>
    <cellStyle name="20% - Accent4 3_Reconcilation" xfId="8469" xr:uid="{00000000-0005-0000-0000-0000F2050000}"/>
    <cellStyle name="20% - Accent4 4" xfId="560" xr:uid="{00000000-0005-0000-0000-0000F3050000}"/>
    <cellStyle name="20% - Accent4 4 2" xfId="9526" xr:uid="{00000000-0005-0000-0000-0000F4050000}"/>
    <cellStyle name="20% - Accent4 4 3" xfId="6863" xr:uid="{00000000-0005-0000-0000-0000F5050000}"/>
    <cellStyle name="20% - Accent4 5" xfId="561" xr:uid="{00000000-0005-0000-0000-0000F6050000}"/>
    <cellStyle name="20% - Accent4 5 2" xfId="9527" xr:uid="{00000000-0005-0000-0000-0000F7050000}"/>
    <cellStyle name="20% - Accent4 6" xfId="8095" xr:uid="{00000000-0005-0000-0000-0000F8050000}"/>
    <cellStyle name="20% - Accent4 7" xfId="9528" xr:uid="{00000000-0005-0000-0000-0000F9050000}"/>
    <cellStyle name="20% - Accent4 8" xfId="9529" xr:uid="{00000000-0005-0000-0000-0000FA050000}"/>
    <cellStyle name="20% - Accent4 9" xfId="6538" xr:uid="{00000000-0005-0000-0000-0000FB050000}"/>
    <cellStyle name="20% - Accent4_(DELOITTE) январь 2011" xfId="5270" xr:uid="{00000000-0005-0000-0000-0000FC050000}"/>
    <cellStyle name="20% - Accent5" xfId="4948" xr:uid="{00000000-0005-0000-0000-0000FD050000}"/>
    <cellStyle name="20% - Accent5 10" xfId="7123" xr:uid="{00000000-0005-0000-0000-0000FE050000}"/>
    <cellStyle name="20% - Accent5 2" xfId="562" xr:uid="{00000000-0005-0000-0000-0000FF050000}"/>
    <cellStyle name="20% - Accent5 2 2" xfId="563" xr:uid="{00000000-0005-0000-0000-000000060000}"/>
    <cellStyle name="20% - Accent5 2 2 2" xfId="5271" xr:uid="{00000000-0005-0000-0000-000001060000}"/>
    <cellStyle name="20% - Accent5 2 3" xfId="5272" xr:uid="{00000000-0005-0000-0000-000002060000}"/>
    <cellStyle name="20% - Accent5 2_(DELOITTE) январь 2011" xfId="5273" xr:uid="{00000000-0005-0000-0000-000003060000}"/>
    <cellStyle name="20% - Accent5 3" xfId="564" xr:uid="{00000000-0005-0000-0000-000004060000}"/>
    <cellStyle name="20% - Accent5 3 2" xfId="565" xr:uid="{00000000-0005-0000-0000-000005060000}"/>
    <cellStyle name="20% - Accent5 3 2 2" xfId="9530" xr:uid="{00000000-0005-0000-0000-000006060000}"/>
    <cellStyle name="20% - Accent5 3 3" xfId="8096" xr:uid="{00000000-0005-0000-0000-000007060000}"/>
    <cellStyle name="20% - Accent5 3 3 2" xfId="13254" xr:uid="{00000000-0005-0000-0000-000008060000}"/>
    <cellStyle name="20% - Accent5 3_Reconcilation" xfId="8446" xr:uid="{00000000-0005-0000-0000-000009060000}"/>
    <cellStyle name="20% - Accent5 4" xfId="566" xr:uid="{00000000-0005-0000-0000-00000A060000}"/>
    <cellStyle name="20% - Accent5 4 2" xfId="9531" xr:uid="{00000000-0005-0000-0000-00000B060000}"/>
    <cellStyle name="20% - Accent5 5" xfId="567" xr:uid="{00000000-0005-0000-0000-00000C060000}"/>
    <cellStyle name="20% - Accent5 5 2" xfId="9532" xr:uid="{00000000-0005-0000-0000-00000D060000}"/>
    <cellStyle name="20% - Accent5 6" xfId="8097" xr:uid="{00000000-0005-0000-0000-00000E060000}"/>
    <cellStyle name="20% - Accent5 7" xfId="9533" xr:uid="{00000000-0005-0000-0000-00000F060000}"/>
    <cellStyle name="20% - Accent5 8" xfId="9534" xr:uid="{00000000-0005-0000-0000-000010060000}"/>
    <cellStyle name="20% - Accent5 9" xfId="6539" xr:uid="{00000000-0005-0000-0000-000011060000}"/>
    <cellStyle name="20% - Accent5_(DELOITTE) январь 2011" xfId="5274" xr:uid="{00000000-0005-0000-0000-000012060000}"/>
    <cellStyle name="20% - Accent6" xfId="4949" xr:uid="{00000000-0005-0000-0000-000013060000}"/>
    <cellStyle name="20% - Accent6 10" xfId="6976" xr:uid="{00000000-0005-0000-0000-000014060000}"/>
    <cellStyle name="20% - Accent6 2" xfId="568" xr:uid="{00000000-0005-0000-0000-000015060000}"/>
    <cellStyle name="20% - Accent6 2 2" xfId="569" xr:uid="{00000000-0005-0000-0000-000016060000}"/>
    <cellStyle name="20% - Accent6 2 2 2" xfId="5275" xr:uid="{00000000-0005-0000-0000-000017060000}"/>
    <cellStyle name="20% - Accent6 2 3" xfId="5276" xr:uid="{00000000-0005-0000-0000-000018060000}"/>
    <cellStyle name="20% - Accent6 2_(DELOITTE) январь 2011" xfId="5277" xr:uid="{00000000-0005-0000-0000-000019060000}"/>
    <cellStyle name="20% - Accent6 3" xfId="570" xr:uid="{00000000-0005-0000-0000-00001A060000}"/>
    <cellStyle name="20% - Accent6 3 2" xfId="571" xr:uid="{00000000-0005-0000-0000-00001B060000}"/>
    <cellStyle name="20% - Accent6 3 2 2" xfId="9535" xr:uid="{00000000-0005-0000-0000-00001C060000}"/>
    <cellStyle name="20% - Accent6 3 3" xfId="8098" xr:uid="{00000000-0005-0000-0000-00001D060000}"/>
    <cellStyle name="20% - Accent6 3 3 2" xfId="13255" xr:uid="{00000000-0005-0000-0000-00001E060000}"/>
    <cellStyle name="20% - Accent6 3_Reconcilation" xfId="8468" xr:uid="{00000000-0005-0000-0000-00001F060000}"/>
    <cellStyle name="20% - Accent6 4" xfId="572" xr:uid="{00000000-0005-0000-0000-000020060000}"/>
    <cellStyle name="20% - Accent6 4 2" xfId="9536" xr:uid="{00000000-0005-0000-0000-000021060000}"/>
    <cellStyle name="20% - Accent6 4 3" xfId="6864" xr:uid="{00000000-0005-0000-0000-000022060000}"/>
    <cellStyle name="20% - Accent6 5" xfId="573" xr:uid="{00000000-0005-0000-0000-000023060000}"/>
    <cellStyle name="20% - Accent6 5 2" xfId="9537" xr:uid="{00000000-0005-0000-0000-000024060000}"/>
    <cellStyle name="20% - Accent6 6" xfId="8099" xr:uid="{00000000-0005-0000-0000-000025060000}"/>
    <cellStyle name="20% - Accent6 7" xfId="9538" xr:uid="{00000000-0005-0000-0000-000026060000}"/>
    <cellStyle name="20% - Accent6 8" xfId="9539" xr:uid="{00000000-0005-0000-0000-000027060000}"/>
    <cellStyle name="20% - Accent6 9" xfId="6540" xr:uid="{00000000-0005-0000-0000-000028060000}"/>
    <cellStyle name="20% - Accent6_(DELOITTE) январь 2011" xfId="5278" xr:uid="{00000000-0005-0000-0000-000029060000}"/>
    <cellStyle name="20% - Акцент1 10" xfId="574" xr:uid="{00000000-0005-0000-0000-00002A060000}"/>
    <cellStyle name="20% - Акцент1 10 2" xfId="9159" xr:uid="{00000000-0005-0000-0000-00002B060000}"/>
    <cellStyle name="20% - Акцент1 10 2 2" xfId="14225" xr:uid="{00000000-0005-0000-0000-00002C060000}"/>
    <cellStyle name="20% - Акцент1 10 2 2 2" xfId="23408" xr:uid="{00000000-0005-0000-0000-00002D060000}"/>
    <cellStyle name="20% - Акцент1 10 2 2 2 2" xfId="41408" xr:uid="{00000000-0005-0000-0000-00002E060000}"/>
    <cellStyle name="20% - Акцент1 10 2 2 3" xfId="33063" xr:uid="{00000000-0005-0000-0000-00002F060000}"/>
    <cellStyle name="20% - Акцент1 10 2 3" xfId="19702" xr:uid="{00000000-0005-0000-0000-000030060000}"/>
    <cellStyle name="20% - Акцент1 10 2 3 2" xfId="37871" xr:uid="{00000000-0005-0000-0000-000031060000}"/>
    <cellStyle name="20% - Акцент1 10 2 4" xfId="29576" xr:uid="{00000000-0005-0000-0000-000032060000}"/>
    <cellStyle name="20% - Акцент1 10 3" xfId="10599" xr:uid="{00000000-0005-0000-0000-000033060000}"/>
    <cellStyle name="20% - Акцент1 10 3 2" xfId="14226" xr:uid="{00000000-0005-0000-0000-000034060000}"/>
    <cellStyle name="20% - Акцент1 10 3 2 2" xfId="23409" xr:uid="{00000000-0005-0000-0000-000035060000}"/>
    <cellStyle name="20% - Акцент1 10 3 2 2 2" xfId="41409" xr:uid="{00000000-0005-0000-0000-000036060000}"/>
    <cellStyle name="20% - Акцент1 10 3 2 3" xfId="33064" xr:uid="{00000000-0005-0000-0000-000037060000}"/>
    <cellStyle name="20% - Акцент1 10 3 3" xfId="20468" xr:uid="{00000000-0005-0000-0000-000038060000}"/>
    <cellStyle name="20% - Акцент1 10 3 3 2" xfId="38620" xr:uid="{00000000-0005-0000-0000-000039060000}"/>
    <cellStyle name="20% - Акцент1 10 3 4" xfId="30306" xr:uid="{00000000-0005-0000-0000-00003A060000}"/>
    <cellStyle name="20% - Акцент1 10 4" xfId="10909" xr:uid="{00000000-0005-0000-0000-00003B060000}"/>
    <cellStyle name="20% - Акцент1 10 4 2" xfId="14227" xr:uid="{00000000-0005-0000-0000-00003C060000}"/>
    <cellStyle name="20% - Акцент1 10 4 2 2" xfId="23410" xr:uid="{00000000-0005-0000-0000-00003D060000}"/>
    <cellStyle name="20% - Акцент1 10 4 2 2 2" xfId="41410" xr:uid="{00000000-0005-0000-0000-00003E060000}"/>
    <cellStyle name="20% - Акцент1 10 4 2 3" xfId="33065" xr:uid="{00000000-0005-0000-0000-00003F060000}"/>
    <cellStyle name="20% - Акцент1 10 4 3" xfId="20762" xr:uid="{00000000-0005-0000-0000-000040060000}"/>
    <cellStyle name="20% - Акцент1 10 4 3 2" xfId="38914" xr:uid="{00000000-0005-0000-0000-000041060000}"/>
    <cellStyle name="20% - Акцент1 10 4 4" xfId="30598" xr:uid="{00000000-0005-0000-0000-000042060000}"/>
    <cellStyle name="20% - Акцент1 10 5" xfId="11716" xr:uid="{00000000-0005-0000-0000-000043060000}"/>
    <cellStyle name="20% - Акцент1 10 5 2" xfId="21561" xr:uid="{00000000-0005-0000-0000-000044060000}"/>
    <cellStyle name="20% - Акцент1 10 5 2 2" xfId="39713" xr:uid="{00000000-0005-0000-0000-000045060000}"/>
    <cellStyle name="20% - Акцент1 10 5 3" xfId="31397" xr:uid="{00000000-0005-0000-0000-000046060000}"/>
    <cellStyle name="20% - Акцент1 10 6" xfId="7732" xr:uid="{00000000-0005-0000-0000-000047060000}"/>
    <cellStyle name="20% - Акцент1 10 6 2" xfId="19075" xr:uid="{00000000-0005-0000-0000-000048060000}"/>
    <cellStyle name="20% - Акцент1 10 6 2 2" xfId="37295" xr:uid="{00000000-0005-0000-0000-000049060000}"/>
    <cellStyle name="20% - Акцент1 10 6 3" xfId="29040" xr:uid="{00000000-0005-0000-0000-00004A060000}"/>
    <cellStyle name="20% - Акцент1 11" xfId="575" xr:uid="{00000000-0005-0000-0000-00004B060000}"/>
    <cellStyle name="20% - Акцент1 11 2" xfId="9226" xr:uid="{00000000-0005-0000-0000-00004C060000}"/>
    <cellStyle name="20% - Акцент1 12" xfId="576" xr:uid="{00000000-0005-0000-0000-00004D060000}"/>
    <cellStyle name="20% - Акцент1 13" xfId="577" xr:uid="{00000000-0005-0000-0000-00004E060000}"/>
    <cellStyle name="20% - Акцент1 14" xfId="578" xr:uid="{00000000-0005-0000-0000-00004F060000}"/>
    <cellStyle name="20% - Акцент1 15" xfId="579" xr:uid="{00000000-0005-0000-0000-000050060000}"/>
    <cellStyle name="20% - Акцент1 16" xfId="580" xr:uid="{00000000-0005-0000-0000-000051060000}"/>
    <cellStyle name="20% - Акцент1 17" xfId="581" xr:uid="{00000000-0005-0000-0000-000052060000}"/>
    <cellStyle name="20% - Акцент1 18" xfId="582" xr:uid="{00000000-0005-0000-0000-000053060000}"/>
    <cellStyle name="20% - Акцент1 19" xfId="583" xr:uid="{00000000-0005-0000-0000-000054060000}"/>
    <cellStyle name="20% - Акцент1 2" xfId="584" xr:uid="{00000000-0005-0000-0000-000055060000}"/>
    <cellStyle name="20% — акцент1 2" xfId="12102" xr:uid="{00000000-0005-0000-0000-000056060000}"/>
    <cellStyle name="20% - Акцент1 2 10" xfId="12163" xr:uid="{00000000-0005-0000-0000-000057060000}"/>
    <cellStyle name="20% — акцент1 2 10" xfId="17321" xr:uid="{00000000-0005-0000-0000-000058060000}"/>
    <cellStyle name="20% - Акцент1 2 10 2" xfId="13256" xr:uid="{00000000-0005-0000-0000-000059060000}"/>
    <cellStyle name="20% — акцент1 2 10 2" xfId="35676" xr:uid="{00000000-0005-0000-0000-00005A060000}"/>
    <cellStyle name="20% - Акцент1 2 11" xfId="12183" xr:uid="{00000000-0005-0000-0000-00005B060000}"/>
    <cellStyle name="20% — акцент1 2 11" xfId="25729" xr:uid="{00000000-0005-0000-0000-00005C060000}"/>
    <cellStyle name="20% — акцент1 2 11 2" xfId="43690" xr:uid="{00000000-0005-0000-0000-00005D060000}"/>
    <cellStyle name="20% - Акцент1 2 12" xfId="12334" xr:uid="{00000000-0005-0000-0000-00005E060000}"/>
    <cellStyle name="20% — акцент1 2 12" xfId="17081" xr:uid="{00000000-0005-0000-0000-00005F060000}"/>
    <cellStyle name="20% — акцент1 2 12 2" xfId="35441" xr:uid="{00000000-0005-0000-0000-000060060000}"/>
    <cellStyle name="20% - Акцент1 2 13" xfId="6983" xr:uid="{00000000-0005-0000-0000-000061060000}"/>
    <cellStyle name="20% — акцент1 2 13" xfId="25916" xr:uid="{00000000-0005-0000-0000-000062060000}"/>
    <cellStyle name="20% — акцент1 2 13 2" xfId="43863" xr:uid="{00000000-0005-0000-0000-000063060000}"/>
    <cellStyle name="20% - Акцент1 2 14" xfId="12351" xr:uid="{00000000-0005-0000-0000-000064060000}"/>
    <cellStyle name="20% — акцент1 2 14" xfId="25894" xr:uid="{00000000-0005-0000-0000-000065060000}"/>
    <cellStyle name="20% — акцент1 2 14 2" xfId="43841" xr:uid="{00000000-0005-0000-0000-000066060000}"/>
    <cellStyle name="20% - Акцент1 2 15" xfId="6798" xr:uid="{00000000-0005-0000-0000-000067060000}"/>
    <cellStyle name="20% — акцент1 2 15" xfId="17128" xr:uid="{00000000-0005-0000-0000-000068060000}"/>
    <cellStyle name="20% — акцент1 2 15 2" xfId="35486" xr:uid="{00000000-0005-0000-0000-000069060000}"/>
    <cellStyle name="20% - Акцент1 2 16" xfId="12243" xr:uid="{00000000-0005-0000-0000-00006A060000}"/>
    <cellStyle name="20% — акцент1 2 16" xfId="25970" xr:uid="{00000000-0005-0000-0000-00006B060000}"/>
    <cellStyle name="20% — акцент1 2 16 2" xfId="43914" xr:uid="{00000000-0005-0000-0000-00006C060000}"/>
    <cellStyle name="20% - Акцент1 2 17" xfId="7162" xr:uid="{00000000-0005-0000-0000-00006D060000}"/>
    <cellStyle name="20% — акцент1 2 17" xfId="26000" xr:uid="{00000000-0005-0000-0000-00006E060000}"/>
    <cellStyle name="20% — акцент1 2 17 2" xfId="43943" xr:uid="{00000000-0005-0000-0000-00006F060000}"/>
    <cellStyle name="20% - Акцент1 2 18" xfId="7108" xr:uid="{00000000-0005-0000-0000-000070060000}"/>
    <cellStyle name="20% — акцент1 2 18" xfId="17700" xr:uid="{00000000-0005-0000-0000-000071060000}"/>
    <cellStyle name="20% — акцент1 2 18 2" xfId="36052" xr:uid="{00000000-0005-0000-0000-000072060000}"/>
    <cellStyle name="20% - Акцент1 2 19" xfId="12335" xr:uid="{00000000-0005-0000-0000-000073060000}"/>
    <cellStyle name="20% — акцент1 2 19" xfId="22666" xr:uid="{00000000-0005-0000-0000-000074060000}"/>
    <cellStyle name="20% — акцент1 2 19 2" xfId="40670" xr:uid="{00000000-0005-0000-0000-000075060000}"/>
    <cellStyle name="20% - Акцент1 2 2" xfId="585" xr:uid="{00000000-0005-0000-0000-000076060000}"/>
    <cellStyle name="20% — акцент1 2 2" xfId="16941" xr:uid="{00000000-0005-0000-0000-000077060000}"/>
    <cellStyle name="20% - Акцент1 2 2 2" xfId="586" xr:uid="{00000000-0005-0000-0000-000078060000}"/>
    <cellStyle name="20% - Акцент1 2 2 2 10" xfId="16088" xr:uid="{00000000-0005-0000-0000-000079060000}"/>
    <cellStyle name="20% - Акцент1 2 2 2 10 2" xfId="25042" xr:uid="{00000000-0005-0000-0000-00007A060000}"/>
    <cellStyle name="20% - Акцент1 2 2 2 10 2 2" xfId="43039" xr:uid="{00000000-0005-0000-0000-00007B060000}"/>
    <cellStyle name="20% - Акцент1 2 2 2 10 3" xfId="34686" xr:uid="{00000000-0005-0000-0000-00007C060000}"/>
    <cellStyle name="20% - Акцент1 2 2 2 11" xfId="16990" xr:uid="{00000000-0005-0000-0000-00007D060000}"/>
    <cellStyle name="20% - Акцент1 2 2 2 11 2" xfId="35351" xr:uid="{00000000-0005-0000-0000-00007E060000}"/>
    <cellStyle name="20% - Акцент1 2 2 2 12" xfId="26386" xr:uid="{00000000-0005-0000-0000-00007F060000}"/>
    <cellStyle name="20% - Акцент1 2 2 2 12 2" xfId="44308" xr:uid="{00000000-0005-0000-0000-000080060000}"/>
    <cellStyle name="20% - Акцент1 2 2 2 13" xfId="27303" xr:uid="{00000000-0005-0000-0000-000081060000}"/>
    <cellStyle name="20% - Акцент1 2 2 2 14" xfId="45365" xr:uid="{00000000-0005-0000-0000-000082060000}"/>
    <cellStyle name="20% - Акцент1 2 2 2 15" xfId="46459" xr:uid="{00000000-0005-0000-0000-000083060000}"/>
    <cellStyle name="20% - Акцент1 2 2 2 2" xfId="5872" xr:uid="{00000000-0005-0000-0000-000084060000}"/>
    <cellStyle name="20% - Акцент1 2 2 2 2 10" xfId="26898" xr:uid="{00000000-0005-0000-0000-000085060000}"/>
    <cellStyle name="20% - Акцент1 2 2 2 2 10 2" xfId="44813" xr:uid="{00000000-0005-0000-0000-000086060000}"/>
    <cellStyle name="20% - Акцент1 2 2 2 2 11" xfId="27918" xr:uid="{00000000-0005-0000-0000-000087060000}"/>
    <cellStyle name="20% - Акцент1 2 2 2 2 12" xfId="45860" xr:uid="{00000000-0005-0000-0000-000088060000}"/>
    <cellStyle name="20% - Акцент1 2 2 2 2 13" xfId="47049" xr:uid="{00000000-0005-0000-0000-000089060000}"/>
    <cellStyle name="20% - Акцент1 2 2 2 2 2" xfId="8893" xr:uid="{00000000-0005-0000-0000-00008A060000}"/>
    <cellStyle name="20% - Акцент1 2 2 2 2 2 2" xfId="13946" xr:uid="{00000000-0005-0000-0000-00008B060000}"/>
    <cellStyle name="20% - Акцент1 2 2 2 2 2 2 2" xfId="23163" xr:uid="{00000000-0005-0000-0000-00008C060000}"/>
    <cellStyle name="20% - Акцент1 2 2 2 2 2 2 2 2" xfId="41163" xr:uid="{00000000-0005-0000-0000-00008D060000}"/>
    <cellStyle name="20% - Акцент1 2 2 2 2 2 2 3" xfId="32820" xr:uid="{00000000-0005-0000-0000-00008E060000}"/>
    <cellStyle name="20% - Акцент1 2 2 2 2 2 3" xfId="19459" xr:uid="{00000000-0005-0000-0000-00008F060000}"/>
    <cellStyle name="20% - Акцент1 2 2 2 2 2 3 2" xfId="37629" xr:uid="{00000000-0005-0000-0000-000090060000}"/>
    <cellStyle name="20% - Акцент1 2 2 2 2 2 4" xfId="29334" xr:uid="{00000000-0005-0000-0000-000091060000}"/>
    <cellStyle name="20% - Акцент1 2 2 2 2 3" xfId="9540" xr:uid="{00000000-0005-0000-0000-000092060000}"/>
    <cellStyle name="20% - Акцент1 2 2 2 2 3 2" xfId="14228" xr:uid="{00000000-0005-0000-0000-000093060000}"/>
    <cellStyle name="20% - Акцент1 2 2 2 2 3 2 2" xfId="23411" xr:uid="{00000000-0005-0000-0000-000094060000}"/>
    <cellStyle name="20% - Акцент1 2 2 2 2 3 2 2 2" xfId="41411" xr:uid="{00000000-0005-0000-0000-000095060000}"/>
    <cellStyle name="20% - Акцент1 2 2 2 2 3 2 3" xfId="33066" xr:uid="{00000000-0005-0000-0000-000096060000}"/>
    <cellStyle name="20% - Акцент1 2 2 2 2 3 3" xfId="19973" xr:uid="{00000000-0005-0000-0000-000097060000}"/>
    <cellStyle name="20% - Акцент1 2 2 2 2 3 3 2" xfId="38138" xr:uid="{00000000-0005-0000-0000-000098060000}"/>
    <cellStyle name="20% - Акцент1 2 2 2 2 3 4" xfId="29838" xr:uid="{00000000-0005-0000-0000-000099060000}"/>
    <cellStyle name="20% - Акцент1 2 2 2 2 4" xfId="10910" xr:uid="{00000000-0005-0000-0000-00009A060000}"/>
    <cellStyle name="20% - Акцент1 2 2 2 2 4 2" xfId="14229" xr:uid="{00000000-0005-0000-0000-00009B060000}"/>
    <cellStyle name="20% - Акцент1 2 2 2 2 4 2 2" xfId="23412" xr:uid="{00000000-0005-0000-0000-00009C060000}"/>
    <cellStyle name="20% - Акцент1 2 2 2 2 4 2 2 2" xfId="41412" xr:uid="{00000000-0005-0000-0000-00009D060000}"/>
    <cellStyle name="20% - Акцент1 2 2 2 2 4 2 3" xfId="33067" xr:uid="{00000000-0005-0000-0000-00009E060000}"/>
    <cellStyle name="20% - Акцент1 2 2 2 2 4 3" xfId="20763" xr:uid="{00000000-0005-0000-0000-00009F060000}"/>
    <cellStyle name="20% - Акцент1 2 2 2 2 4 3 2" xfId="38915" xr:uid="{00000000-0005-0000-0000-0000A0060000}"/>
    <cellStyle name="20% - Акцент1 2 2 2 2 4 4" xfId="30599" xr:uid="{00000000-0005-0000-0000-0000A1060000}"/>
    <cellStyle name="20% - Акцент1 2 2 2 2 5" xfId="11478" xr:uid="{00000000-0005-0000-0000-0000A2060000}"/>
    <cellStyle name="20% - Акцент1 2 2 2 2 5 2" xfId="21323" xr:uid="{00000000-0005-0000-0000-0000A3060000}"/>
    <cellStyle name="20% - Акцент1 2 2 2 2 5 2 2" xfId="39475" xr:uid="{00000000-0005-0000-0000-0000A4060000}"/>
    <cellStyle name="20% - Акцент1 2 2 2 2 5 3" xfId="31159" xr:uid="{00000000-0005-0000-0000-0000A5060000}"/>
    <cellStyle name="20% - Акцент1 2 2 2 2 6" xfId="7417" xr:uid="{00000000-0005-0000-0000-0000A6060000}"/>
    <cellStyle name="20% - Акцент1 2 2 2 2 6 2" xfId="18833" xr:uid="{00000000-0005-0000-0000-0000A7060000}"/>
    <cellStyle name="20% - Акцент1 2 2 2 2 6 2 2" xfId="37053" xr:uid="{00000000-0005-0000-0000-0000A8060000}"/>
    <cellStyle name="20% - Акцент1 2 2 2 2 6 3" xfId="28800" xr:uid="{00000000-0005-0000-0000-0000A9060000}"/>
    <cellStyle name="20% - Акцент1 2 2 2 2 7" xfId="13001" xr:uid="{00000000-0005-0000-0000-0000AA060000}"/>
    <cellStyle name="20% - Акцент1 2 2 2 2 7 2" xfId="22405" xr:uid="{00000000-0005-0000-0000-0000AB060000}"/>
    <cellStyle name="20% - Акцент1 2 2 2 2 7 2 2" xfId="40425" xr:uid="{00000000-0005-0000-0000-0000AC060000}"/>
    <cellStyle name="20% - Акцент1 2 2 2 2 7 3" xfId="32087" xr:uid="{00000000-0005-0000-0000-0000AD060000}"/>
    <cellStyle name="20% - Акцент1 2 2 2 2 8" xfId="16710" xr:uid="{00000000-0005-0000-0000-0000AE060000}"/>
    <cellStyle name="20% - Акцент1 2 2 2 2 8 2" xfId="25475" xr:uid="{00000000-0005-0000-0000-0000AF060000}"/>
    <cellStyle name="20% - Акцент1 2 2 2 2 8 2 2" xfId="43439" xr:uid="{00000000-0005-0000-0000-0000B0060000}"/>
    <cellStyle name="20% - Акцент1 2 2 2 2 8 3" xfId="35131" xr:uid="{00000000-0005-0000-0000-0000B1060000}"/>
    <cellStyle name="20% - Акцент1 2 2 2 2 9" xfId="17825" xr:uid="{00000000-0005-0000-0000-0000B2060000}"/>
    <cellStyle name="20% - Акцент1 2 2 2 2 9 2" xfId="36135" xr:uid="{00000000-0005-0000-0000-0000B3060000}"/>
    <cellStyle name="20% - Акцент1 2 2 2 3" xfId="8672" xr:uid="{00000000-0005-0000-0000-0000B4060000}"/>
    <cellStyle name="20% - Акцент1 2 2 2 3 2" xfId="9541" xr:uid="{00000000-0005-0000-0000-0000B5060000}"/>
    <cellStyle name="20% - Акцент1 2 2 2 3 2 2" xfId="14230" xr:uid="{00000000-0005-0000-0000-0000B6060000}"/>
    <cellStyle name="20% - Акцент1 2 2 2 3 2 2 2" xfId="23413" xr:uid="{00000000-0005-0000-0000-0000B7060000}"/>
    <cellStyle name="20% - Акцент1 2 2 2 3 2 2 2 2" xfId="41413" xr:uid="{00000000-0005-0000-0000-0000B8060000}"/>
    <cellStyle name="20% - Акцент1 2 2 2 3 2 2 3" xfId="33068" xr:uid="{00000000-0005-0000-0000-0000B9060000}"/>
    <cellStyle name="20% - Акцент1 2 2 2 3 2 3" xfId="19974" xr:uid="{00000000-0005-0000-0000-0000BA060000}"/>
    <cellStyle name="20% - Акцент1 2 2 2 3 2 3 2" xfId="38139" xr:uid="{00000000-0005-0000-0000-0000BB060000}"/>
    <cellStyle name="20% - Акцент1 2 2 2 3 2 4" xfId="29839" xr:uid="{00000000-0005-0000-0000-0000BC060000}"/>
    <cellStyle name="20% - Акцент1 2 2 2 3 3" xfId="13502" xr:uid="{00000000-0005-0000-0000-0000BD060000}"/>
    <cellStyle name="20% - Акцент1 2 2 2 3 3 2" xfId="22737" xr:uid="{00000000-0005-0000-0000-0000BE060000}"/>
    <cellStyle name="20% - Акцент1 2 2 2 3 3 2 2" xfId="40738" xr:uid="{00000000-0005-0000-0000-0000BF060000}"/>
    <cellStyle name="20% - Акцент1 2 2 2 3 3 3" xfId="32389" xr:uid="{00000000-0005-0000-0000-0000C0060000}"/>
    <cellStyle name="20% - Акцент1 2 2 2 3 4" xfId="19343" xr:uid="{00000000-0005-0000-0000-0000C1060000}"/>
    <cellStyle name="20% - Акцент1 2 2 2 3 4 2" xfId="37513" xr:uid="{00000000-0005-0000-0000-0000C2060000}"/>
    <cellStyle name="20% - Акцент1 2 2 2 3 5" xfId="29223" xr:uid="{00000000-0005-0000-0000-0000C3060000}"/>
    <cellStyle name="20% - Акцент1 2 2 2 4" xfId="9238" xr:uid="{00000000-0005-0000-0000-0000C4060000}"/>
    <cellStyle name="20% - Акцент1 2 2 2 4 2" xfId="14231" xr:uid="{00000000-0005-0000-0000-0000C5060000}"/>
    <cellStyle name="20% - Акцент1 2 2 2 4 2 2" xfId="23414" xr:uid="{00000000-0005-0000-0000-0000C6060000}"/>
    <cellStyle name="20% - Акцент1 2 2 2 4 2 2 2" xfId="41414" xr:uid="{00000000-0005-0000-0000-0000C7060000}"/>
    <cellStyle name="20% - Акцент1 2 2 2 4 2 3" xfId="33069" xr:uid="{00000000-0005-0000-0000-0000C8060000}"/>
    <cellStyle name="20% - Акцент1 2 2 2 4 3" xfId="19723" xr:uid="{00000000-0005-0000-0000-0000C9060000}"/>
    <cellStyle name="20% - Акцент1 2 2 2 4 3 2" xfId="37889" xr:uid="{00000000-0005-0000-0000-0000CA060000}"/>
    <cellStyle name="20% - Акцент1 2 2 2 4 4" xfId="29592" xr:uid="{00000000-0005-0000-0000-0000CB060000}"/>
    <cellStyle name="20% - Акцент1 2 2 2 5" xfId="10664" xr:uid="{00000000-0005-0000-0000-0000CC060000}"/>
    <cellStyle name="20% - Акцент1 2 2 2 5 2" xfId="14232" xr:uid="{00000000-0005-0000-0000-0000CD060000}"/>
    <cellStyle name="20% - Акцент1 2 2 2 5 2 2" xfId="23415" xr:uid="{00000000-0005-0000-0000-0000CE060000}"/>
    <cellStyle name="20% - Акцент1 2 2 2 5 2 2 2" xfId="41415" xr:uid="{00000000-0005-0000-0000-0000CF060000}"/>
    <cellStyle name="20% - Акцент1 2 2 2 5 2 3" xfId="33070" xr:uid="{00000000-0005-0000-0000-0000D0060000}"/>
    <cellStyle name="20% - Акцент1 2 2 2 5 3" xfId="20519" xr:uid="{00000000-0005-0000-0000-0000D1060000}"/>
    <cellStyle name="20% - Акцент1 2 2 2 5 3 2" xfId="38671" xr:uid="{00000000-0005-0000-0000-0000D2060000}"/>
    <cellStyle name="20% - Акцент1 2 2 2 5 4" xfId="30355" xr:uid="{00000000-0005-0000-0000-0000D3060000}"/>
    <cellStyle name="20% - Акцент1 2 2 2 6" xfId="11380" xr:uid="{00000000-0005-0000-0000-0000D4060000}"/>
    <cellStyle name="20% - Акцент1 2 2 2 6 2" xfId="21225" xr:uid="{00000000-0005-0000-0000-0000D5060000}"/>
    <cellStyle name="20% - Акцент1 2 2 2 6 2 2" xfId="39377" xr:uid="{00000000-0005-0000-0000-0000D6060000}"/>
    <cellStyle name="20% - Акцент1 2 2 2 6 3" xfId="31061" xr:uid="{00000000-0005-0000-0000-0000D7060000}"/>
    <cellStyle name="20% - Акцент1 2 2 2 7" xfId="11913" xr:uid="{00000000-0005-0000-0000-0000D8060000}"/>
    <cellStyle name="20% - Акцент1 2 2 2 7 2" xfId="21663" xr:uid="{00000000-0005-0000-0000-0000D9060000}"/>
    <cellStyle name="20% - Акцент1 2 2 2 7 2 2" xfId="39812" xr:uid="{00000000-0005-0000-0000-0000DA060000}"/>
    <cellStyle name="20% - Акцент1 2 2 2 7 3" xfId="31491" xr:uid="{00000000-0005-0000-0000-0000DB060000}"/>
    <cellStyle name="20% - Акцент1 2 2 2 8" xfId="7065" xr:uid="{00000000-0005-0000-0000-0000DC060000}"/>
    <cellStyle name="20% - Акцент1 2 2 2 8 2" xfId="18706" xr:uid="{00000000-0005-0000-0000-0000DD060000}"/>
    <cellStyle name="20% - Акцент1 2 2 2 8 2 2" xfId="36939" xr:uid="{00000000-0005-0000-0000-0000DE060000}"/>
    <cellStyle name="20% - Акцент1 2 2 2 8 3" xfId="28698" xr:uid="{00000000-0005-0000-0000-0000DF060000}"/>
    <cellStyle name="20% - Акцент1 2 2 2 9" xfId="12419" xr:uid="{00000000-0005-0000-0000-0000E0060000}"/>
    <cellStyle name="20% - Акцент1 2 2 2 9 2" xfId="21871" xr:uid="{00000000-0005-0000-0000-0000E1060000}"/>
    <cellStyle name="20% - Акцент1 2 2 2 9 2 2" xfId="39994" xr:uid="{00000000-0005-0000-0000-0000E2060000}"/>
    <cellStyle name="20% - Акцент1 2 2 2 9 3" xfId="31659" xr:uid="{00000000-0005-0000-0000-0000E3060000}"/>
    <cellStyle name="20% - Акцент1 2 2 3" xfId="9542" xr:uid="{00000000-0005-0000-0000-0000E4060000}"/>
    <cellStyle name="20% - Акцент1 2 2 4" xfId="6727" xr:uid="{00000000-0005-0000-0000-0000E5060000}"/>
    <cellStyle name="20% - Акцент1 2 2_Reconcilation" xfId="8424" xr:uid="{00000000-0005-0000-0000-0000E6060000}"/>
    <cellStyle name="20% - Акцент1 2 20" xfId="12299" xr:uid="{00000000-0005-0000-0000-0000E7060000}"/>
    <cellStyle name="20% — акцент1 2 20" xfId="25678" xr:uid="{00000000-0005-0000-0000-0000E8060000}"/>
    <cellStyle name="20% — акцент1 2 20 2" xfId="43639" xr:uid="{00000000-0005-0000-0000-0000E9060000}"/>
    <cellStyle name="20% - Акцент1 2 21" xfId="6589" xr:uid="{00000000-0005-0000-0000-0000EA060000}"/>
    <cellStyle name="20% — акцент1 2 21" xfId="19438" xr:uid="{00000000-0005-0000-0000-0000EB060000}"/>
    <cellStyle name="20% — акцент1 2 21 2" xfId="37608" xr:uid="{00000000-0005-0000-0000-0000EC060000}"/>
    <cellStyle name="20% - Акцент1 2 22" xfId="12171" xr:uid="{00000000-0005-0000-0000-0000ED060000}"/>
    <cellStyle name="20% — акцент1 2 22" xfId="27093" xr:uid="{00000000-0005-0000-0000-0000EE060000}"/>
    <cellStyle name="20% - Акцент1 2 23" xfId="6645" xr:uid="{00000000-0005-0000-0000-0000EF060000}"/>
    <cellStyle name="20% — акцент1 2 23" xfId="27288" xr:uid="{00000000-0005-0000-0000-0000F0060000}"/>
    <cellStyle name="20% - Акцент1 2 24" xfId="12365" xr:uid="{00000000-0005-0000-0000-0000F1060000}"/>
    <cellStyle name="20% — акцент1 2 24" xfId="31605" xr:uid="{00000000-0005-0000-0000-0000F2060000}"/>
    <cellStyle name="20% - Акцент1 2 25" xfId="12249" xr:uid="{00000000-0005-0000-0000-0000F3060000}"/>
    <cellStyle name="20% — акцент1 2 25" xfId="46064" xr:uid="{00000000-0005-0000-0000-0000F4060000}"/>
    <cellStyle name="20% - Акцент1 2 26" xfId="12418" xr:uid="{00000000-0005-0000-0000-0000F5060000}"/>
    <cellStyle name="20% — акцент1 2 26" xfId="47261" xr:uid="{00000000-0005-0000-0000-0000F6060000}"/>
    <cellStyle name="20% - Акцент1 2 27" xfId="12978" xr:uid="{00000000-0005-0000-0000-0000F7060000}"/>
    <cellStyle name="20% - Акцент1 2 28" xfId="12537" xr:uid="{00000000-0005-0000-0000-0000F8060000}"/>
    <cellStyle name="20% - Акцент1 2 29" xfId="13417" xr:uid="{00000000-0005-0000-0000-0000F9060000}"/>
    <cellStyle name="20% - Акцент1 2 3" xfId="587" xr:uid="{00000000-0005-0000-0000-0000FA060000}"/>
    <cellStyle name="20% — акцент1 2 3" xfId="21780" xr:uid="{00000000-0005-0000-0000-0000FB060000}"/>
    <cellStyle name="20% - Акцент1 2 3 2" xfId="9543" xr:uid="{00000000-0005-0000-0000-0000FC060000}"/>
    <cellStyle name="20% — акцент1 2 3 2" xfId="39928" xr:uid="{00000000-0005-0000-0000-0000FD060000}"/>
    <cellStyle name="20% - Акцент1 2 4" xfId="588" xr:uid="{00000000-0005-0000-0000-0000FE060000}"/>
    <cellStyle name="20% — акцент1 2 4" xfId="25792" xr:uid="{00000000-0005-0000-0000-0000FF060000}"/>
    <cellStyle name="20% - Акцент1 2 4 10" xfId="16089" xr:uid="{00000000-0005-0000-0000-000000070000}"/>
    <cellStyle name="20% - Акцент1 2 4 10 2" xfId="25043" xr:uid="{00000000-0005-0000-0000-000001070000}"/>
    <cellStyle name="20% - Акцент1 2 4 10 2 2" xfId="43040" xr:uid="{00000000-0005-0000-0000-000002070000}"/>
    <cellStyle name="20% - Акцент1 2 4 10 3" xfId="34687" xr:uid="{00000000-0005-0000-0000-000003070000}"/>
    <cellStyle name="20% - Акцент1 2 4 11" xfId="16991" xr:uid="{00000000-0005-0000-0000-000004070000}"/>
    <cellStyle name="20% - Акцент1 2 4 11 2" xfId="35352" xr:uid="{00000000-0005-0000-0000-000005070000}"/>
    <cellStyle name="20% - Акцент1 2 4 12" xfId="17046" xr:uid="{00000000-0005-0000-0000-000006070000}"/>
    <cellStyle name="20% - Акцент1 2 4 12 2" xfId="35406" xr:uid="{00000000-0005-0000-0000-000007070000}"/>
    <cellStyle name="20% - Акцент1 2 4 13" xfId="17072" xr:uid="{00000000-0005-0000-0000-000008070000}"/>
    <cellStyle name="20% - Акцент1 2 4 13 2" xfId="35432" xr:uid="{00000000-0005-0000-0000-000009070000}"/>
    <cellStyle name="20% - Акцент1 2 4 14" xfId="25819" xr:uid="{00000000-0005-0000-0000-00000A070000}"/>
    <cellStyle name="20% - Акцент1 2 4 14 2" xfId="43772" xr:uid="{00000000-0005-0000-0000-00000B070000}"/>
    <cellStyle name="20% - Акцент1 2 4 15" xfId="25715" xr:uid="{00000000-0005-0000-0000-00000C070000}"/>
    <cellStyle name="20% - Акцент1 2 4 15 2" xfId="43676" xr:uid="{00000000-0005-0000-0000-00000D070000}"/>
    <cellStyle name="20% - Акцент1 2 4 16" xfId="17341" xr:uid="{00000000-0005-0000-0000-00000E070000}"/>
    <cellStyle name="20% - Акцент1 2 4 16 2" xfId="35696" xr:uid="{00000000-0005-0000-0000-00000F070000}"/>
    <cellStyle name="20% - Акцент1 2 4 17" xfId="24821" xr:uid="{00000000-0005-0000-0000-000010070000}"/>
    <cellStyle name="20% - Акцент1 2 4 17 2" xfId="42818" xr:uid="{00000000-0005-0000-0000-000011070000}"/>
    <cellStyle name="20% - Акцент1 2 4 18" xfId="25940" xr:uid="{00000000-0005-0000-0000-000012070000}"/>
    <cellStyle name="20% - Акцент1 2 4 18 2" xfId="43884" xr:uid="{00000000-0005-0000-0000-000013070000}"/>
    <cellStyle name="20% - Акцент1 2 4 19" xfId="25930" xr:uid="{00000000-0005-0000-0000-000014070000}"/>
    <cellStyle name="20% - Акцент1 2 4 19 2" xfId="43875" xr:uid="{00000000-0005-0000-0000-000015070000}"/>
    <cellStyle name="20% - Акцент1 2 4 2" xfId="5873" xr:uid="{00000000-0005-0000-0000-000016070000}"/>
    <cellStyle name="20% — акцент1 2 4 2" xfId="43746" xr:uid="{00000000-0005-0000-0000-000017070000}"/>
    <cellStyle name="20% - Акцент1 2 4 2 10" xfId="26899" xr:uid="{00000000-0005-0000-0000-000018070000}"/>
    <cellStyle name="20% - Акцент1 2 4 2 10 2" xfId="44814" xr:uid="{00000000-0005-0000-0000-000019070000}"/>
    <cellStyle name="20% - Акцент1 2 4 2 11" xfId="27919" xr:uid="{00000000-0005-0000-0000-00001A070000}"/>
    <cellStyle name="20% - Акцент1 2 4 2 12" xfId="45861" xr:uid="{00000000-0005-0000-0000-00001B070000}"/>
    <cellStyle name="20% - Акцент1 2 4 2 13" xfId="47050" xr:uid="{00000000-0005-0000-0000-00001C070000}"/>
    <cellStyle name="20% - Акцент1 2 4 2 2" xfId="8894" xr:uid="{00000000-0005-0000-0000-00001D070000}"/>
    <cellStyle name="20% - Акцент1 2 4 2 2 2" xfId="13947" xr:uid="{00000000-0005-0000-0000-00001E070000}"/>
    <cellStyle name="20% - Акцент1 2 4 2 2 2 2" xfId="23164" xr:uid="{00000000-0005-0000-0000-00001F070000}"/>
    <cellStyle name="20% - Акцент1 2 4 2 2 2 2 2" xfId="41164" xr:uid="{00000000-0005-0000-0000-000020070000}"/>
    <cellStyle name="20% - Акцент1 2 4 2 2 2 3" xfId="32821" xr:uid="{00000000-0005-0000-0000-000021070000}"/>
    <cellStyle name="20% - Акцент1 2 4 2 2 3" xfId="19460" xr:uid="{00000000-0005-0000-0000-000022070000}"/>
    <cellStyle name="20% - Акцент1 2 4 2 2 3 2" xfId="37630" xr:uid="{00000000-0005-0000-0000-000023070000}"/>
    <cellStyle name="20% - Акцент1 2 4 2 2 4" xfId="29335" xr:uid="{00000000-0005-0000-0000-000024070000}"/>
    <cellStyle name="20% - Акцент1 2 4 2 3" xfId="9544" xr:uid="{00000000-0005-0000-0000-000025070000}"/>
    <cellStyle name="20% - Акцент1 2 4 2 3 2" xfId="14233" xr:uid="{00000000-0005-0000-0000-000026070000}"/>
    <cellStyle name="20% - Акцент1 2 4 2 3 2 2" xfId="23416" xr:uid="{00000000-0005-0000-0000-000027070000}"/>
    <cellStyle name="20% - Акцент1 2 4 2 3 2 2 2" xfId="41416" xr:uid="{00000000-0005-0000-0000-000028070000}"/>
    <cellStyle name="20% - Акцент1 2 4 2 3 2 3" xfId="33071" xr:uid="{00000000-0005-0000-0000-000029070000}"/>
    <cellStyle name="20% - Акцент1 2 4 2 3 3" xfId="19975" xr:uid="{00000000-0005-0000-0000-00002A070000}"/>
    <cellStyle name="20% - Акцент1 2 4 2 3 3 2" xfId="38140" xr:uid="{00000000-0005-0000-0000-00002B070000}"/>
    <cellStyle name="20% - Акцент1 2 4 2 3 4" xfId="29840" xr:uid="{00000000-0005-0000-0000-00002C070000}"/>
    <cellStyle name="20% - Акцент1 2 4 2 4" xfId="10911" xr:uid="{00000000-0005-0000-0000-00002D070000}"/>
    <cellStyle name="20% - Акцент1 2 4 2 4 2" xfId="14234" xr:uid="{00000000-0005-0000-0000-00002E070000}"/>
    <cellStyle name="20% - Акцент1 2 4 2 4 2 2" xfId="23417" xr:uid="{00000000-0005-0000-0000-00002F070000}"/>
    <cellStyle name="20% - Акцент1 2 4 2 4 2 2 2" xfId="41417" xr:uid="{00000000-0005-0000-0000-000030070000}"/>
    <cellStyle name="20% - Акцент1 2 4 2 4 2 3" xfId="33072" xr:uid="{00000000-0005-0000-0000-000031070000}"/>
    <cellStyle name="20% - Акцент1 2 4 2 4 3" xfId="20764" xr:uid="{00000000-0005-0000-0000-000032070000}"/>
    <cellStyle name="20% - Акцент1 2 4 2 4 3 2" xfId="38916" xr:uid="{00000000-0005-0000-0000-000033070000}"/>
    <cellStyle name="20% - Акцент1 2 4 2 4 4" xfId="30600" xr:uid="{00000000-0005-0000-0000-000034070000}"/>
    <cellStyle name="20% - Акцент1 2 4 2 5" xfId="11479" xr:uid="{00000000-0005-0000-0000-000035070000}"/>
    <cellStyle name="20% - Акцент1 2 4 2 5 2" xfId="21324" xr:uid="{00000000-0005-0000-0000-000036070000}"/>
    <cellStyle name="20% - Акцент1 2 4 2 5 2 2" xfId="39476" xr:uid="{00000000-0005-0000-0000-000037070000}"/>
    <cellStyle name="20% - Акцент1 2 4 2 5 3" xfId="31160" xr:uid="{00000000-0005-0000-0000-000038070000}"/>
    <cellStyle name="20% - Акцент1 2 4 2 6" xfId="7418" xr:uid="{00000000-0005-0000-0000-000039070000}"/>
    <cellStyle name="20% - Акцент1 2 4 2 6 2" xfId="18834" xr:uid="{00000000-0005-0000-0000-00003A070000}"/>
    <cellStyle name="20% - Акцент1 2 4 2 6 2 2" xfId="37054" xr:uid="{00000000-0005-0000-0000-00003B070000}"/>
    <cellStyle name="20% - Акцент1 2 4 2 6 3" xfId="28801" xr:uid="{00000000-0005-0000-0000-00003C070000}"/>
    <cellStyle name="20% - Акцент1 2 4 2 7" xfId="13002" xr:uid="{00000000-0005-0000-0000-00003D070000}"/>
    <cellStyle name="20% - Акцент1 2 4 2 7 2" xfId="22406" xr:uid="{00000000-0005-0000-0000-00003E070000}"/>
    <cellStyle name="20% - Акцент1 2 4 2 7 2 2" xfId="40426" xr:uid="{00000000-0005-0000-0000-00003F070000}"/>
    <cellStyle name="20% - Акцент1 2 4 2 7 3" xfId="32088" xr:uid="{00000000-0005-0000-0000-000040070000}"/>
    <cellStyle name="20% - Акцент1 2 4 2 8" xfId="16711" xr:uid="{00000000-0005-0000-0000-000041070000}"/>
    <cellStyle name="20% - Акцент1 2 4 2 8 2" xfId="25476" xr:uid="{00000000-0005-0000-0000-000042070000}"/>
    <cellStyle name="20% - Акцент1 2 4 2 8 2 2" xfId="43440" xr:uid="{00000000-0005-0000-0000-000043070000}"/>
    <cellStyle name="20% - Акцент1 2 4 2 8 3" xfId="35132" xr:uid="{00000000-0005-0000-0000-000044070000}"/>
    <cellStyle name="20% - Акцент1 2 4 2 9" xfId="17826" xr:uid="{00000000-0005-0000-0000-000045070000}"/>
    <cellStyle name="20% - Акцент1 2 4 2 9 2" xfId="36136" xr:uid="{00000000-0005-0000-0000-000046070000}"/>
    <cellStyle name="20% - Акцент1 2 4 20" xfId="25751" xr:uid="{00000000-0005-0000-0000-000047070000}"/>
    <cellStyle name="20% - Акцент1 2 4 20 2" xfId="43707" xr:uid="{00000000-0005-0000-0000-000048070000}"/>
    <cellStyle name="20% - Акцент1 2 4 21" xfId="25833" xr:uid="{00000000-0005-0000-0000-000049070000}"/>
    <cellStyle name="20% - Акцент1 2 4 21 2" xfId="43785" xr:uid="{00000000-0005-0000-0000-00004A070000}"/>
    <cellStyle name="20% - Акцент1 2 4 22" xfId="25860" xr:uid="{00000000-0005-0000-0000-00004B070000}"/>
    <cellStyle name="20% - Акцент1 2 4 22 2" xfId="43812" xr:uid="{00000000-0005-0000-0000-00004C070000}"/>
    <cellStyle name="20% - Акцент1 2 4 23" xfId="26015" xr:uid="{00000000-0005-0000-0000-00004D070000}"/>
    <cellStyle name="20% - Акцент1 2 4 23 2" xfId="43957" xr:uid="{00000000-0005-0000-0000-00004E070000}"/>
    <cellStyle name="20% - Акцент1 2 4 24" xfId="19439" xr:uid="{00000000-0005-0000-0000-00004F070000}"/>
    <cellStyle name="20% - Акцент1 2 4 24 2" xfId="37609" xr:uid="{00000000-0005-0000-0000-000050070000}"/>
    <cellStyle name="20% - Акцент1 2 4 25" xfId="17806" xr:uid="{00000000-0005-0000-0000-000051070000}"/>
    <cellStyle name="20% - Акцент1 2 4 25 2" xfId="36125" xr:uid="{00000000-0005-0000-0000-000052070000}"/>
    <cellStyle name="20% - Акцент1 2 4 26" xfId="25834" xr:uid="{00000000-0005-0000-0000-000053070000}"/>
    <cellStyle name="20% - Акцент1 2 4 26 2" xfId="43786" xr:uid="{00000000-0005-0000-0000-000054070000}"/>
    <cellStyle name="20% - Акцент1 2 4 27" xfId="17323" xr:uid="{00000000-0005-0000-0000-000055070000}"/>
    <cellStyle name="20% - Акцент1 2 4 27 2" xfId="35678" xr:uid="{00000000-0005-0000-0000-000056070000}"/>
    <cellStyle name="20% - Акцент1 2 4 28" xfId="19162" xr:uid="{00000000-0005-0000-0000-000057070000}"/>
    <cellStyle name="20% - Акцент1 2 4 28 2" xfId="37341" xr:uid="{00000000-0005-0000-0000-000058070000}"/>
    <cellStyle name="20% - Акцент1 2 4 29" xfId="26387" xr:uid="{00000000-0005-0000-0000-000059070000}"/>
    <cellStyle name="20% - Акцент1 2 4 29 2" xfId="44309" xr:uid="{00000000-0005-0000-0000-00005A070000}"/>
    <cellStyle name="20% - Акцент1 2 4 3" xfId="8630" xr:uid="{00000000-0005-0000-0000-00005B070000}"/>
    <cellStyle name="20% - Акцент1 2 4 3 2" xfId="9545" xr:uid="{00000000-0005-0000-0000-00005C070000}"/>
    <cellStyle name="20% - Акцент1 2 4 3 2 2" xfId="14235" xr:uid="{00000000-0005-0000-0000-00005D070000}"/>
    <cellStyle name="20% - Акцент1 2 4 3 2 2 2" xfId="23418" xr:uid="{00000000-0005-0000-0000-00005E070000}"/>
    <cellStyle name="20% - Акцент1 2 4 3 2 2 2 2" xfId="41418" xr:uid="{00000000-0005-0000-0000-00005F070000}"/>
    <cellStyle name="20% - Акцент1 2 4 3 2 2 3" xfId="33073" xr:uid="{00000000-0005-0000-0000-000060070000}"/>
    <cellStyle name="20% - Акцент1 2 4 3 2 3" xfId="19976" xr:uid="{00000000-0005-0000-0000-000061070000}"/>
    <cellStyle name="20% - Акцент1 2 4 3 2 3 2" xfId="38141" xr:uid="{00000000-0005-0000-0000-000062070000}"/>
    <cellStyle name="20% - Акцент1 2 4 3 2 4" xfId="29841" xr:uid="{00000000-0005-0000-0000-000063070000}"/>
    <cellStyle name="20% - Акцент1 2 4 3 3" xfId="13503" xr:uid="{00000000-0005-0000-0000-000064070000}"/>
    <cellStyle name="20% - Акцент1 2 4 3 3 2" xfId="22738" xr:uid="{00000000-0005-0000-0000-000065070000}"/>
    <cellStyle name="20% - Акцент1 2 4 3 3 2 2" xfId="40739" xr:uid="{00000000-0005-0000-0000-000066070000}"/>
    <cellStyle name="20% - Акцент1 2 4 3 3 3" xfId="32390" xr:uid="{00000000-0005-0000-0000-000067070000}"/>
    <cellStyle name="20% - Акцент1 2 4 3 4" xfId="19329" xr:uid="{00000000-0005-0000-0000-000068070000}"/>
    <cellStyle name="20% - Акцент1 2 4 3 4 2" xfId="37501" xr:uid="{00000000-0005-0000-0000-000069070000}"/>
    <cellStyle name="20% - Акцент1 2 4 3 5" xfId="29212" xr:uid="{00000000-0005-0000-0000-00006A070000}"/>
    <cellStyle name="20% - Акцент1 2 4 30" xfId="26032" xr:uid="{00000000-0005-0000-0000-00006B070000}"/>
    <cellStyle name="20% - Акцент1 2 4 30 2" xfId="43970" xr:uid="{00000000-0005-0000-0000-00006C070000}"/>
    <cellStyle name="20% - Акцент1 2 4 31" xfId="27304" xr:uid="{00000000-0005-0000-0000-00006D070000}"/>
    <cellStyle name="20% - Акцент1 2 4 32" xfId="45366" xr:uid="{00000000-0005-0000-0000-00006E070000}"/>
    <cellStyle name="20% - Акцент1 2 4 33" xfId="46460" xr:uid="{00000000-0005-0000-0000-00006F070000}"/>
    <cellStyle name="20% - Акцент1 2 4 4" xfId="9239" xr:uid="{00000000-0005-0000-0000-000070070000}"/>
    <cellStyle name="20% - Акцент1 2 4 4 2" xfId="14236" xr:uid="{00000000-0005-0000-0000-000071070000}"/>
    <cellStyle name="20% - Акцент1 2 4 4 2 2" xfId="23419" xr:uid="{00000000-0005-0000-0000-000072070000}"/>
    <cellStyle name="20% - Акцент1 2 4 4 2 2 2" xfId="41419" xr:uid="{00000000-0005-0000-0000-000073070000}"/>
    <cellStyle name="20% - Акцент1 2 4 4 2 3" xfId="33074" xr:uid="{00000000-0005-0000-0000-000074070000}"/>
    <cellStyle name="20% - Акцент1 2 4 4 3" xfId="19724" xr:uid="{00000000-0005-0000-0000-000075070000}"/>
    <cellStyle name="20% - Акцент1 2 4 4 3 2" xfId="37890" xr:uid="{00000000-0005-0000-0000-000076070000}"/>
    <cellStyle name="20% - Акцент1 2 4 4 4" xfId="29593" xr:uid="{00000000-0005-0000-0000-000077070000}"/>
    <cellStyle name="20% - Акцент1 2 4 5" xfId="10665" xr:uid="{00000000-0005-0000-0000-000078070000}"/>
    <cellStyle name="20% - Акцент1 2 4 5 2" xfId="14237" xr:uid="{00000000-0005-0000-0000-000079070000}"/>
    <cellStyle name="20% - Акцент1 2 4 5 2 2" xfId="23420" xr:uid="{00000000-0005-0000-0000-00007A070000}"/>
    <cellStyle name="20% - Акцент1 2 4 5 2 2 2" xfId="41420" xr:uid="{00000000-0005-0000-0000-00007B070000}"/>
    <cellStyle name="20% - Акцент1 2 4 5 2 3" xfId="33075" xr:uid="{00000000-0005-0000-0000-00007C070000}"/>
    <cellStyle name="20% - Акцент1 2 4 5 3" xfId="20520" xr:uid="{00000000-0005-0000-0000-00007D070000}"/>
    <cellStyle name="20% - Акцент1 2 4 5 3 2" xfId="38672" xr:uid="{00000000-0005-0000-0000-00007E070000}"/>
    <cellStyle name="20% - Акцент1 2 4 5 4" xfId="30356" xr:uid="{00000000-0005-0000-0000-00007F070000}"/>
    <cellStyle name="20% - Акцент1 2 4 6" xfId="11370" xr:uid="{00000000-0005-0000-0000-000080070000}"/>
    <cellStyle name="20% - Акцент1 2 4 6 2" xfId="21215" xr:uid="{00000000-0005-0000-0000-000081070000}"/>
    <cellStyle name="20% - Акцент1 2 4 6 2 2" xfId="39367" xr:uid="{00000000-0005-0000-0000-000082070000}"/>
    <cellStyle name="20% - Акцент1 2 4 6 3" xfId="31051" xr:uid="{00000000-0005-0000-0000-000083070000}"/>
    <cellStyle name="20% - Акцент1 2 4 7" xfId="11914" xr:uid="{00000000-0005-0000-0000-000084070000}"/>
    <cellStyle name="20% - Акцент1 2 4 7 2" xfId="21664" xr:uid="{00000000-0005-0000-0000-000085070000}"/>
    <cellStyle name="20% - Акцент1 2 4 7 2 2" xfId="39813" xr:uid="{00000000-0005-0000-0000-000086070000}"/>
    <cellStyle name="20% - Акцент1 2 4 7 3" xfId="31492" xr:uid="{00000000-0005-0000-0000-000087070000}"/>
    <cellStyle name="20% - Акцент1 2 4 8" xfId="7001" xr:uid="{00000000-0005-0000-0000-000088070000}"/>
    <cellStyle name="20% - Акцент1 2 4 8 2" xfId="18684" xr:uid="{00000000-0005-0000-0000-000089070000}"/>
    <cellStyle name="20% - Акцент1 2 4 8 2 2" xfId="36927" xr:uid="{00000000-0005-0000-0000-00008A070000}"/>
    <cellStyle name="20% - Акцент1 2 4 8 3" xfId="28688" xr:uid="{00000000-0005-0000-0000-00008B070000}"/>
    <cellStyle name="20% - Акцент1 2 4 9" xfId="12420" xr:uid="{00000000-0005-0000-0000-00008C070000}"/>
    <cellStyle name="20% - Акцент1 2 4 9 2" xfId="21872" xr:uid="{00000000-0005-0000-0000-00008D070000}"/>
    <cellStyle name="20% - Акцент1 2 4 9 2 2" xfId="39995" xr:uid="{00000000-0005-0000-0000-00008E070000}"/>
    <cellStyle name="20% - Акцент1 2 4 9 3" xfId="31660" xr:uid="{00000000-0005-0000-0000-00008F070000}"/>
    <cellStyle name="20% - Акцент1 2 5" xfId="7388" xr:uid="{00000000-0005-0000-0000-000090070000}"/>
    <cellStyle name="20% — акцент1 2 5" xfId="20076" xr:uid="{00000000-0005-0000-0000-000091070000}"/>
    <cellStyle name="20% - Акцент1 2 5 2" xfId="9546" xr:uid="{00000000-0005-0000-0000-000092070000}"/>
    <cellStyle name="20% — акцент1 2 5 2" xfId="38241" xr:uid="{00000000-0005-0000-0000-000093070000}"/>
    <cellStyle name="20% - Акцент1 2 5 2 2" xfId="13948" xr:uid="{00000000-0005-0000-0000-000094070000}"/>
    <cellStyle name="20% - Акцент1 2 6" xfId="7706" xr:uid="{00000000-0005-0000-0000-000095070000}"/>
    <cellStyle name="20% — акцент1 2 6" xfId="18743" xr:uid="{00000000-0005-0000-0000-000096070000}"/>
    <cellStyle name="20% - Акцент1 2 6 2" xfId="13949" xr:uid="{00000000-0005-0000-0000-000097070000}"/>
    <cellStyle name="20% — акцент1 2 6 2" xfId="36968" xr:uid="{00000000-0005-0000-0000-000098070000}"/>
    <cellStyle name="20% - Акцент1 2 7" xfId="8082" xr:uid="{00000000-0005-0000-0000-000099070000}"/>
    <cellStyle name="20% — акцент1 2 7" xfId="25744" xr:uid="{00000000-0005-0000-0000-00009A070000}"/>
    <cellStyle name="20% - Акцент1 2 7 2" xfId="13950" xr:uid="{00000000-0005-0000-0000-00009B070000}"/>
    <cellStyle name="20% — акцент1 2 7 2" xfId="43702" xr:uid="{00000000-0005-0000-0000-00009C070000}"/>
    <cellStyle name="20% - Акцент1 2 8" xfId="11731" xr:uid="{00000000-0005-0000-0000-00009D070000}"/>
    <cellStyle name="20% — акцент1 2 8" xfId="25951" xr:uid="{00000000-0005-0000-0000-00009E070000}"/>
    <cellStyle name="20% - Акцент1 2 8 10" xfId="25732" xr:uid="{00000000-0005-0000-0000-00009F070000}"/>
    <cellStyle name="20% - Акцент1 2 8 10 2" xfId="43692" xr:uid="{00000000-0005-0000-0000-0000A0070000}"/>
    <cellStyle name="20% - Акцент1 2 8 11" xfId="25692" xr:uid="{00000000-0005-0000-0000-0000A1070000}"/>
    <cellStyle name="20% - Акцент1 2 8 11 2" xfId="43653" xr:uid="{00000000-0005-0000-0000-0000A2070000}"/>
    <cellStyle name="20% - Акцент1 2 8 12" xfId="26010" xr:uid="{00000000-0005-0000-0000-0000A3070000}"/>
    <cellStyle name="20% - Акцент1 2 8 12 2" xfId="43952" xr:uid="{00000000-0005-0000-0000-0000A4070000}"/>
    <cellStyle name="20% - Акцент1 2 8 13" xfId="25727" xr:uid="{00000000-0005-0000-0000-0000A5070000}"/>
    <cellStyle name="20% - Акцент1 2 8 13 2" xfId="43688" xr:uid="{00000000-0005-0000-0000-0000A6070000}"/>
    <cellStyle name="20% - Акцент1 2 8 14" xfId="17702" xr:uid="{00000000-0005-0000-0000-0000A7070000}"/>
    <cellStyle name="20% - Акцент1 2 8 14 2" xfId="36054" xr:uid="{00000000-0005-0000-0000-0000A8070000}"/>
    <cellStyle name="20% - Акцент1 2 8 15" xfId="17070" xr:uid="{00000000-0005-0000-0000-0000A9070000}"/>
    <cellStyle name="20% - Акцент1 2 8 15 2" xfId="35430" xr:uid="{00000000-0005-0000-0000-0000AA070000}"/>
    <cellStyle name="20% - Акцент1 2 8 16" xfId="25766" xr:uid="{00000000-0005-0000-0000-0000AB070000}"/>
    <cellStyle name="20% - Акцент1 2 8 16 2" xfId="43722" xr:uid="{00000000-0005-0000-0000-0000AC070000}"/>
    <cellStyle name="20% - Акцент1 2 8 17" xfId="31412" xr:uid="{00000000-0005-0000-0000-0000AD070000}"/>
    <cellStyle name="20% - Акцент1 2 8 2" xfId="13257" xr:uid="{00000000-0005-0000-0000-0000AE070000}"/>
    <cellStyle name="20% — акцент1 2 8 2" xfId="43895" xr:uid="{00000000-0005-0000-0000-0000AF070000}"/>
    <cellStyle name="20% - Акцент1 2 8 3" xfId="21576" xr:uid="{00000000-0005-0000-0000-0000B0070000}"/>
    <cellStyle name="20% - Акцент1 2 8 3 2" xfId="39728" xr:uid="{00000000-0005-0000-0000-0000B1070000}"/>
    <cellStyle name="20% - Акцент1 2 8 4" xfId="17335" xr:uid="{00000000-0005-0000-0000-0000B2070000}"/>
    <cellStyle name="20% - Акцент1 2 8 4 2" xfId="35690" xr:uid="{00000000-0005-0000-0000-0000B3070000}"/>
    <cellStyle name="20% - Акцент1 2 8 5" xfId="25818" xr:uid="{00000000-0005-0000-0000-0000B4070000}"/>
    <cellStyle name="20% - Акцент1 2 8 5 2" xfId="43771" xr:uid="{00000000-0005-0000-0000-0000B5070000}"/>
    <cellStyle name="20% - Акцент1 2 8 6" xfId="17745" xr:uid="{00000000-0005-0000-0000-0000B6070000}"/>
    <cellStyle name="20% - Акцент1 2 8 6 2" xfId="36094" xr:uid="{00000000-0005-0000-0000-0000B7070000}"/>
    <cellStyle name="20% - Акцент1 2 8 7" xfId="25735" xr:uid="{00000000-0005-0000-0000-0000B8070000}"/>
    <cellStyle name="20% - Акцент1 2 8 7 2" xfId="43695" xr:uid="{00000000-0005-0000-0000-0000B9070000}"/>
    <cellStyle name="20% - Акцент1 2 8 8" xfId="20421" xr:uid="{00000000-0005-0000-0000-0000BA070000}"/>
    <cellStyle name="20% - Акцент1 2 8 8 2" xfId="38580" xr:uid="{00000000-0005-0000-0000-0000BB070000}"/>
    <cellStyle name="20% - Акцент1 2 8 9" xfId="25790" xr:uid="{00000000-0005-0000-0000-0000BC070000}"/>
    <cellStyle name="20% - Акцент1 2 8 9 2" xfId="43744" xr:uid="{00000000-0005-0000-0000-0000BD070000}"/>
    <cellStyle name="20% - Акцент1 2 9" xfId="6975" xr:uid="{00000000-0005-0000-0000-0000BE070000}"/>
    <cellStyle name="20% — акцент1 2 9" xfId="25934" xr:uid="{00000000-0005-0000-0000-0000BF070000}"/>
    <cellStyle name="20% - Акцент1 2 9 2" xfId="13258" xr:uid="{00000000-0005-0000-0000-0000C0070000}"/>
    <cellStyle name="20% — акцент1 2 9 2" xfId="43879" xr:uid="{00000000-0005-0000-0000-0000C1070000}"/>
    <cellStyle name="20% - Акцент1 2_(DELOITTE) январь 2011" xfId="5279" xr:uid="{00000000-0005-0000-0000-0000C2070000}"/>
    <cellStyle name="20% - Акцент1 20" xfId="589" xr:uid="{00000000-0005-0000-0000-0000C3070000}"/>
    <cellStyle name="20% - Акцент1 21" xfId="590" xr:uid="{00000000-0005-0000-0000-0000C4070000}"/>
    <cellStyle name="20% - Акцент1 22" xfId="591" xr:uid="{00000000-0005-0000-0000-0000C5070000}"/>
    <cellStyle name="20% - Акцент1 23" xfId="592" xr:uid="{00000000-0005-0000-0000-0000C6070000}"/>
    <cellStyle name="20% - Акцент1 3" xfId="593" xr:uid="{00000000-0005-0000-0000-0000C7070000}"/>
    <cellStyle name="20% - Акцент1 3 10" xfId="9240" xr:uid="{00000000-0005-0000-0000-0000C8070000}"/>
    <cellStyle name="20% - Акцент1 3 10 2" xfId="14238" xr:uid="{00000000-0005-0000-0000-0000C9070000}"/>
    <cellStyle name="20% - Акцент1 3 10 2 2" xfId="23421" xr:uid="{00000000-0005-0000-0000-0000CA070000}"/>
    <cellStyle name="20% - Акцент1 3 10 2 2 2" xfId="41421" xr:uid="{00000000-0005-0000-0000-0000CB070000}"/>
    <cellStyle name="20% - Акцент1 3 10 2 3" xfId="33076" xr:uid="{00000000-0005-0000-0000-0000CC070000}"/>
    <cellStyle name="20% - Акцент1 3 10 3" xfId="19725" xr:uid="{00000000-0005-0000-0000-0000CD070000}"/>
    <cellStyle name="20% - Акцент1 3 10 3 2" xfId="37891" xr:uid="{00000000-0005-0000-0000-0000CE070000}"/>
    <cellStyle name="20% - Акцент1 3 10 4" xfId="29594" xr:uid="{00000000-0005-0000-0000-0000CF070000}"/>
    <cellStyle name="20% - Акцент1 3 11" xfId="10666" xr:uid="{00000000-0005-0000-0000-0000D0070000}"/>
    <cellStyle name="20% - Акцент1 3 11 2" xfId="14239" xr:uid="{00000000-0005-0000-0000-0000D1070000}"/>
    <cellStyle name="20% - Акцент1 3 11 2 2" xfId="23422" xr:uid="{00000000-0005-0000-0000-0000D2070000}"/>
    <cellStyle name="20% - Акцент1 3 11 2 2 2" xfId="41422" xr:uid="{00000000-0005-0000-0000-0000D3070000}"/>
    <cellStyle name="20% - Акцент1 3 11 2 3" xfId="33077" xr:uid="{00000000-0005-0000-0000-0000D4070000}"/>
    <cellStyle name="20% - Акцент1 3 11 3" xfId="20521" xr:uid="{00000000-0005-0000-0000-0000D5070000}"/>
    <cellStyle name="20% - Акцент1 3 11 3 2" xfId="38673" xr:uid="{00000000-0005-0000-0000-0000D6070000}"/>
    <cellStyle name="20% - Акцент1 3 11 4" xfId="30357" xr:uid="{00000000-0005-0000-0000-0000D7070000}"/>
    <cellStyle name="20% - Акцент1 3 12" xfId="11233" xr:uid="{00000000-0005-0000-0000-0000D8070000}"/>
    <cellStyle name="20% - Акцент1 3 12 2" xfId="21078" xr:uid="{00000000-0005-0000-0000-0000D9070000}"/>
    <cellStyle name="20% - Акцент1 3 12 2 2" xfId="39230" xr:uid="{00000000-0005-0000-0000-0000DA070000}"/>
    <cellStyle name="20% - Акцент1 3 12 3" xfId="30914" xr:uid="{00000000-0005-0000-0000-0000DB070000}"/>
    <cellStyle name="20% - Акцент1 3 13" xfId="11732" xr:uid="{00000000-0005-0000-0000-0000DC070000}"/>
    <cellStyle name="20% - Акцент1 3 13 2" xfId="21577" xr:uid="{00000000-0005-0000-0000-0000DD070000}"/>
    <cellStyle name="20% - Акцент1 3 13 2 2" xfId="39729" xr:uid="{00000000-0005-0000-0000-0000DE070000}"/>
    <cellStyle name="20% - Акцент1 3 13 3" xfId="31413" xr:uid="{00000000-0005-0000-0000-0000DF070000}"/>
    <cellStyle name="20% - Акцент1 3 14" xfId="6541" xr:uid="{00000000-0005-0000-0000-0000E0070000}"/>
    <cellStyle name="20% - Акцент1 3 14 2" xfId="18468" xr:uid="{00000000-0005-0000-0000-0000E1070000}"/>
    <cellStyle name="20% - Акцент1 3 14 2 2" xfId="36768" xr:uid="{00000000-0005-0000-0000-0000E2070000}"/>
    <cellStyle name="20% - Акцент1 3 14 3" xfId="28548" xr:uid="{00000000-0005-0000-0000-0000E3070000}"/>
    <cellStyle name="20% - Акцент1 3 15" xfId="12421" xr:uid="{00000000-0005-0000-0000-0000E4070000}"/>
    <cellStyle name="20% - Акцент1 3 15 2" xfId="21873" xr:uid="{00000000-0005-0000-0000-0000E5070000}"/>
    <cellStyle name="20% - Акцент1 3 15 2 2" xfId="39996" xr:uid="{00000000-0005-0000-0000-0000E6070000}"/>
    <cellStyle name="20% - Акцент1 3 15 3" xfId="31661" xr:uid="{00000000-0005-0000-0000-0000E7070000}"/>
    <cellStyle name="20% - Акцент1 3 2" xfId="594" xr:uid="{00000000-0005-0000-0000-0000E8070000}"/>
    <cellStyle name="20% - Акцент1 3 2 10" xfId="12422" xr:uid="{00000000-0005-0000-0000-0000E9070000}"/>
    <cellStyle name="20% - Акцент1 3 2 10 2" xfId="21874" xr:uid="{00000000-0005-0000-0000-0000EA070000}"/>
    <cellStyle name="20% - Акцент1 3 2 10 2 2" xfId="39997" xr:uid="{00000000-0005-0000-0000-0000EB070000}"/>
    <cellStyle name="20% - Акцент1 3 2 10 3" xfId="31662" xr:uid="{00000000-0005-0000-0000-0000EC070000}"/>
    <cellStyle name="20% - Акцент1 3 2 11" xfId="16090" xr:uid="{00000000-0005-0000-0000-0000ED070000}"/>
    <cellStyle name="20% - Акцент1 3 2 11 2" xfId="25044" xr:uid="{00000000-0005-0000-0000-0000EE070000}"/>
    <cellStyle name="20% - Акцент1 3 2 11 2 2" xfId="43041" xr:uid="{00000000-0005-0000-0000-0000EF070000}"/>
    <cellStyle name="20% - Акцент1 3 2 11 3" xfId="34688" xr:uid="{00000000-0005-0000-0000-0000F0070000}"/>
    <cellStyle name="20% - Акцент1 3 2 12" xfId="16992" xr:uid="{00000000-0005-0000-0000-0000F1070000}"/>
    <cellStyle name="20% - Акцент1 3 2 12 2" xfId="35353" xr:uid="{00000000-0005-0000-0000-0000F2070000}"/>
    <cellStyle name="20% - Акцент1 3 2 13" xfId="26388" xr:uid="{00000000-0005-0000-0000-0000F3070000}"/>
    <cellStyle name="20% - Акцент1 3 2 13 2" xfId="44310" xr:uid="{00000000-0005-0000-0000-0000F4070000}"/>
    <cellStyle name="20% - Акцент1 3 2 14" xfId="27305" xr:uid="{00000000-0005-0000-0000-0000F5070000}"/>
    <cellStyle name="20% - Акцент1 3 2 15" xfId="45367" xr:uid="{00000000-0005-0000-0000-0000F6070000}"/>
    <cellStyle name="20% - Акцент1 3 2 16" xfId="46461" xr:uid="{00000000-0005-0000-0000-0000F7070000}"/>
    <cellStyle name="20% - Акцент1 3 2 2" xfId="595" xr:uid="{00000000-0005-0000-0000-0000F8070000}"/>
    <cellStyle name="20% - Акцент1 3 2 2 2" xfId="9547" xr:uid="{00000000-0005-0000-0000-0000F9070000}"/>
    <cellStyle name="20% - Акцент1 3 2 3" xfId="5874" xr:uid="{00000000-0005-0000-0000-0000FA070000}"/>
    <cellStyle name="20% - Акцент1 3 2 3 10" xfId="26900" xr:uid="{00000000-0005-0000-0000-0000FB070000}"/>
    <cellStyle name="20% - Акцент1 3 2 3 10 2" xfId="44815" xr:uid="{00000000-0005-0000-0000-0000FC070000}"/>
    <cellStyle name="20% - Акцент1 3 2 3 11" xfId="27920" xr:uid="{00000000-0005-0000-0000-0000FD070000}"/>
    <cellStyle name="20% - Акцент1 3 2 3 12" xfId="45862" xr:uid="{00000000-0005-0000-0000-0000FE070000}"/>
    <cellStyle name="20% - Акцент1 3 2 3 13" xfId="47051" xr:uid="{00000000-0005-0000-0000-0000FF070000}"/>
    <cellStyle name="20% - Акцент1 3 2 3 2" xfId="8896" xr:uid="{00000000-0005-0000-0000-000000080000}"/>
    <cellStyle name="20% - Акцент1 3 2 3 2 2" xfId="13951" xr:uid="{00000000-0005-0000-0000-000001080000}"/>
    <cellStyle name="20% - Акцент1 3 2 3 2 2 2" xfId="23165" xr:uid="{00000000-0005-0000-0000-000002080000}"/>
    <cellStyle name="20% - Акцент1 3 2 3 2 2 2 2" xfId="41165" xr:uid="{00000000-0005-0000-0000-000003080000}"/>
    <cellStyle name="20% - Акцент1 3 2 3 2 2 3" xfId="32822" xr:uid="{00000000-0005-0000-0000-000004080000}"/>
    <cellStyle name="20% - Акцент1 3 2 3 2 3" xfId="19462" xr:uid="{00000000-0005-0000-0000-000005080000}"/>
    <cellStyle name="20% - Акцент1 3 2 3 2 3 2" xfId="37632" xr:uid="{00000000-0005-0000-0000-000006080000}"/>
    <cellStyle name="20% - Акцент1 3 2 3 2 4" xfId="29337" xr:uid="{00000000-0005-0000-0000-000007080000}"/>
    <cellStyle name="20% - Акцент1 3 2 3 3" xfId="9548" xr:uid="{00000000-0005-0000-0000-000008080000}"/>
    <cellStyle name="20% - Акцент1 3 2 3 3 2" xfId="14240" xr:uid="{00000000-0005-0000-0000-000009080000}"/>
    <cellStyle name="20% - Акцент1 3 2 3 3 2 2" xfId="23423" xr:uid="{00000000-0005-0000-0000-00000A080000}"/>
    <cellStyle name="20% - Акцент1 3 2 3 3 2 2 2" xfId="41423" xr:uid="{00000000-0005-0000-0000-00000B080000}"/>
    <cellStyle name="20% - Акцент1 3 2 3 3 2 3" xfId="33078" xr:uid="{00000000-0005-0000-0000-00000C080000}"/>
    <cellStyle name="20% - Акцент1 3 2 3 3 3" xfId="19977" xr:uid="{00000000-0005-0000-0000-00000D080000}"/>
    <cellStyle name="20% - Акцент1 3 2 3 3 3 2" xfId="38142" xr:uid="{00000000-0005-0000-0000-00000E080000}"/>
    <cellStyle name="20% - Акцент1 3 2 3 3 4" xfId="29842" xr:uid="{00000000-0005-0000-0000-00000F080000}"/>
    <cellStyle name="20% - Акцент1 3 2 3 4" xfId="10912" xr:uid="{00000000-0005-0000-0000-000010080000}"/>
    <cellStyle name="20% - Акцент1 3 2 3 4 2" xfId="14241" xr:uid="{00000000-0005-0000-0000-000011080000}"/>
    <cellStyle name="20% - Акцент1 3 2 3 4 2 2" xfId="23424" xr:uid="{00000000-0005-0000-0000-000012080000}"/>
    <cellStyle name="20% - Акцент1 3 2 3 4 2 2 2" xfId="41424" xr:uid="{00000000-0005-0000-0000-000013080000}"/>
    <cellStyle name="20% - Акцент1 3 2 3 4 2 3" xfId="33079" xr:uid="{00000000-0005-0000-0000-000014080000}"/>
    <cellStyle name="20% - Акцент1 3 2 3 4 3" xfId="20765" xr:uid="{00000000-0005-0000-0000-000015080000}"/>
    <cellStyle name="20% - Акцент1 3 2 3 4 3 2" xfId="38917" xr:uid="{00000000-0005-0000-0000-000016080000}"/>
    <cellStyle name="20% - Акцент1 3 2 3 4 4" xfId="30601" xr:uid="{00000000-0005-0000-0000-000017080000}"/>
    <cellStyle name="20% - Акцент1 3 2 3 5" xfId="11481" xr:uid="{00000000-0005-0000-0000-000018080000}"/>
    <cellStyle name="20% - Акцент1 3 2 3 5 2" xfId="21326" xr:uid="{00000000-0005-0000-0000-000019080000}"/>
    <cellStyle name="20% - Акцент1 3 2 3 5 2 2" xfId="39478" xr:uid="{00000000-0005-0000-0000-00001A080000}"/>
    <cellStyle name="20% - Акцент1 3 2 3 5 3" xfId="31162" xr:uid="{00000000-0005-0000-0000-00001B080000}"/>
    <cellStyle name="20% - Акцент1 3 2 3 6" xfId="7420" xr:uid="{00000000-0005-0000-0000-00001C080000}"/>
    <cellStyle name="20% - Акцент1 3 2 3 6 2" xfId="18836" xr:uid="{00000000-0005-0000-0000-00001D080000}"/>
    <cellStyle name="20% - Акцент1 3 2 3 6 2 2" xfId="37056" xr:uid="{00000000-0005-0000-0000-00001E080000}"/>
    <cellStyle name="20% - Акцент1 3 2 3 6 3" xfId="28803" xr:uid="{00000000-0005-0000-0000-00001F080000}"/>
    <cellStyle name="20% - Акцент1 3 2 3 7" xfId="13003" xr:uid="{00000000-0005-0000-0000-000020080000}"/>
    <cellStyle name="20% - Акцент1 3 2 3 7 2" xfId="22407" xr:uid="{00000000-0005-0000-0000-000021080000}"/>
    <cellStyle name="20% - Акцент1 3 2 3 7 2 2" xfId="40427" xr:uid="{00000000-0005-0000-0000-000022080000}"/>
    <cellStyle name="20% - Акцент1 3 2 3 7 3" xfId="32089" xr:uid="{00000000-0005-0000-0000-000023080000}"/>
    <cellStyle name="20% - Акцент1 3 2 3 8" xfId="16712" xr:uid="{00000000-0005-0000-0000-000024080000}"/>
    <cellStyle name="20% - Акцент1 3 2 3 8 2" xfId="25477" xr:uid="{00000000-0005-0000-0000-000025080000}"/>
    <cellStyle name="20% - Акцент1 3 2 3 8 2 2" xfId="43441" xr:uid="{00000000-0005-0000-0000-000026080000}"/>
    <cellStyle name="20% - Акцент1 3 2 3 8 3" xfId="35133" xr:uid="{00000000-0005-0000-0000-000027080000}"/>
    <cellStyle name="20% - Акцент1 3 2 3 9" xfId="17827" xr:uid="{00000000-0005-0000-0000-000028080000}"/>
    <cellStyle name="20% - Акцент1 3 2 3 9 2" xfId="36137" xr:uid="{00000000-0005-0000-0000-000029080000}"/>
    <cellStyle name="20% - Акцент1 3 2 4" xfId="8485" xr:uid="{00000000-0005-0000-0000-00002A080000}"/>
    <cellStyle name="20% - Акцент1 3 2 4 2" xfId="9549" xr:uid="{00000000-0005-0000-0000-00002B080000}"/>
    <cellStyle name="20% - Акцент1 3 2 4 2 2" xfId="14242" xr:uid="{00000000-0005-0000-0000-00002C080000}"/>
    <cellStyle name="20% - Акцент1 3 2 4 2 2 2" xfId="23425" xr:uid="{00000000-0005-0000-0000-00002D080000}"/>
    <cellStyle name="20% - Акцент1 3 2 4 2 2 2 2" xfId="41425" xr:uid="{00000000-0005-0000-0000-00002E080000}"/>
    <cellStyle name="20% - Акцент1 3 2 4 2 2 3" xfId="33080" xr:uid="{00000000-0005-0000-0000-00002F080000}"/>
    <cellStyle name="20% - Акцент1 3 2 4 2 3" xfId="19978" xr:uid="{00000000-0005-0000-0000-000030080000}"/>
    <cellStyle name="20% - Акцент1 3 2 4 2 3 2" xfId="38143" xr:uid="{00000000-0005-0000-0000-000031080000}"/>
    <cellStyle name="20% - Акцент1 3 2 4 2 4" xfId="29843" xr:uid="{00000000-0005-0000-0000-000032080000}"/>
    <cellStyle name="20% - Акцент1 3 2 4 3" xfId="10913" xr:uid="{00000000-0005-0000-0000-000033080000}"/>
    <cellStyle name="20% - Акцент1 3 2 4 3 2" xfId="14243" xr:uid="{00000000-0005-0000-0000-000034080000}"/>
    <cellStyle name="20% - Акцент1 3 2 4 3 2 2" xfId="23426" xr:uid="{00000000-0005-0000-0000-000035080000}"/>
    <cellStyle name="20% - Акцент1 3 2 4 3 2 2 2" xfId="41426" xr:uid="{00000000-0005-0000-0000-000036080000}"/>
    <cellStyle name="20% - Акцент1 3 2 4 3 2 3" xfId="33081" xr:uid="{00000000-0005-0000-0000-000037080000}"/>
    <cellStyle name="20% - Акцент1 3 2 4 3 3" xfId="20766" xr:uid="{00000000-0005-0000-0000-000038080000}"/>
    <cellStyle name="20% - Акцент1 3 2 4 3 3 2" xfId="38918" xr:uid="{00000000-0005-0000-0000-000039080000}"/>
    <cellStyle name="20% - Акцент1 3 2 4 3 4" xfId="30602" xr:uid="{00000000-0005-0000-0000-00003A080000}"/>
    <cellStyle name="20% - Акцент1 3 2 4 4" xfId="13505" xr:uid="{00000000-0005-0000-0000-00003B080000}"/>
    <cellStyle name="20% - Акцент1 3 2 4 4 2" xfId="22740" xr:uid="{00000000-0005-0000-0000-00003C080000}"/>
    <cellStyle name="20% - Акцент1 3 2 4 4 2 2" xfId="40741" xr:uid="{00000000-0005-0000-0000-00003D080000}"/>
    <cellStyle name="20% - Акцент1 3 2 4 4 3" xfId="32392" xr:uid="{00000000-0005-0000-0000-00003E080000}"/>
    <cellStyle name="20% - Акцент1 3 2 4 5" xfId="19243" xr:uid="{00000000-0005-0000-0000-00003F080000}"/>
    <cellStyle name="20% - Акцент1 3 2 4 5 2" xfId="37417" xr:uid="{00000000-0005-0000-0000-000040080000}"/>
    <cellStyle name="20% - Акцент1 3 2 4 6" xfId="29128" xr:uid="{00000000-0005-0000-0000-000041080000}"/>
    <cellStyle name="20% - Акцент1 3 2 5" xfId="9241" xr:uid="{00000000-0005-0000-0000-000042080000}"/>
    <cellStyle name="20% - Акцент1 3 2 5 2" xfId="14244" xr:uid="{00000000-0005-0000-0000-000043080000}"/>
    <cellStyle name="20% - Акцент1 3 2 5 2 2" xfId="23427" xr:uid="{00000000-0005-0000-0000-000044080000}"/>
    <cellStyle name="20% - Акцент1 3 2 5 2 2 2" xfId="41427" xr:uid="{00000000-0005-0000-0000-000045080000}"/>
    <cellStyle name="20% - Акцент1 3 2 5 2 3" xfId="33082" xr:uid="{00000000-0005-0000-0000-000046080000}"/>
    <cellStyle name="20% - Акцент1 3 2 5 3" xfId="19726" xr:uid="{00000000-0005-0000-0000-000047080000}"/>
    <cellStyle name="20% - Акцент1 3 2 5 3 2" xfId="37892" xr:uid="{00000000-0005-0000-0000-000048080000}"/>
    <cellStyle name="20% - Акцент1 3 2 5 4" xfId="29595" xr:uid="{00000000-0005-0000-0000-000049080000}"/>
    <cellStyle name="20% - Акцент1 3 2 6" xfId="10667" xr:uid="{00000000-0005-0000-0000-00004A080000}"/>
    <cellStyle name="20% - Акцент1 3 2 6 2" xfId="14245" xr:uid="{00000000-0005-0000-0000-00004B080000}"/>
    <cellStyle name="20% - Акцент1 3 2 6 2 2" xfId="23428" xr:uid="{00000000-0005-0000-0000-00004C080000}"/>
    <cellStyle name="20% - Акцент1 3 2 6 2 2 2" xfId="41428" xr:uid="{00000000-0005-0000-0000-00004D080000}"/>
    <cellStyle name="20% - Акцент1 3 2 6 2 3" xfId="33083" xr:uid="{00000000-0005-0000-0000-00004E080000}"/>
    <cellStyle name="20% - Акцент1 3 2 6 3" xfId="20522" xr:uid="{00000000-0005-0000-0000-00004F080000}"/>
    <cellStyle name="20% - Акцент1 3 2 6 3 2" xfId="38674" xr:uid="{00000000-0005-0000-0000-000050080000}"/>
    <cellStyle name="20% - Акцент1 3 2 6 4" xfId="30358" xr:uid="{00000000-0005-0000-0000-000051080000}"/>
    <cellStyle name="20% - Акцент1 3 2 7" xfId="11291" xr:uid="{00000000-0005-0000-0000-000052080000}"/>
    <cellStyle name="20% - Акцент1 3 2 7 2" xfId="21136" xr:uid="{00000000-0005-0000-0000-000053080000}"/>
    <cellStyle name="20% - Акцент1 3 2 7 2 2" xfId="39288" xr:uid="{00000000-0005-0000-0000-000054080000}"/>
    <cellStyle name="20% - Акцент1 3 2 7 3" xfId="30972" xr:uid="{00000000-0005-0000-0000-000055080000}"/>
    <cellStyle name="20% - Акцент1 3 2 8" xfId="11857" xr:uid="{00000000-0005-0000-0000-000056080000}"/>
    <cellStyle name="20% - Акцент1 3 2 8 2" xfId="21608" xr:uid="{00000000-0005-0000-0000-000057080000}"/>
    <cellStyle name="20% - Акцент1 3 2 8 2 2" xfId="39757" xr:uid="{00000000-0005-0000-0000-000058080000}"/>
    <cellStyle name="20% - Акцент1 3 2 8 3" xfId="31436" xr:uid="{00000000-0005-0000-0000-000059080000}"/>
    <cellStyle name="20% - Акцент1 3 2 9" xfId="6770" xr:uid="{00000000-0005-0000-0000-00005A080000}"/>
    <cellStyle name="20% - Акцент1 3 2 9 2" xfId="18574" xr:uid="{00000000-0005-0000-0000-00005B080000}"/>
    <cellStyle name="20% - Акцент1 3 2 9 2 2" xfId="36840" xr:uid="{00000000-0005-0000-0000-00005C080000}"/>
    <cellStyle name="20% - Акцент1 3 2 9 3" xfId="28609" xr:uid="{00000000-0005-0000-0000-00005D080000}"/>
    <cellStyle name="20% - Акцент1 3 2_RecoursesReserves_Hak_OP" xfId="7421" xr:uid="{00000000-0005-0000-0000-00005E080000}"/>
    <cellStyle name="20% - Акцент1 3 3" xfId="596" xr:uid="{00000000-0005-0000-0000-00005F080000}"/>
    <cellStyle name="20% - Акцент1 3 3 10" xfId="16091" xr:uid="{00000000-0005-0000-0000-000060080000}"/>
    <cellStyle name="20% - Акцент1 3 3 10 2" xfId="25045" xr:uid="{00000000-0005-0000-0000-000061080000}"/>
    <cellStyle name="20% - Акцент1 3 3 10 2 2" xfId="43042" xr:uid="{00000000-0005-0000-0000-000062080000}"/>
    <cellStyle name="20% - Акцент1 3 3 10 3" xfId="34689" xr:uid="{00000000-0005-0000-0000-000063080000}"/>
    <cellStyle name="20% - Акцент1 3 3 11" xfId="16993" xr:uid="{00000000-0005-0000-0000-000064080000}"/>
    <cellStyle name="20% - Акцент1 3 3 11 2" xfId="35354" xr:uid="{00000000-0005-0000-0000-000065080000}"/>
    <cellStyle name="20% - Акцент1 3 3 12" xfId="26389" xr:uid="{00000000-0005-0000-0000-000066080000}"/>
    <cellStyle name="20% - Акцент1 3 3 12 2" xfId="44311" xr:uid="{00000000-0005-0000-0000-000067080000}"/>
    <cellStyle name="20% - Акцент1 3 3 13" xfId="27306" xr:uid="{00000000-0005-0000-0000-000068080000}"/>
    <cellStyle name="20% - Акцент1 3 3 14" xfId="45368" xr:uid="{00000000-0005-0000-0000-000069080000}"/>
    <cellStyle name="20% - Акцент1 3 3 15" xfId="46462" xr:uid="{00000000-0005-0000-0000-00006A080000}"/>
    <cellStyle name="20% - Акцент1 3 3 2" xfId="5875" xr:uid="{00000000-0005-0000-0000-00006B080000}"/>
    <cellStyle name="20% - Акцент1 3 3 2 10" xfId="26901" xr:uid="{00000000-0005-0000-0000-00006C080000}"/>
    <cellStyle name="20% - Акцент1 3 3 2 10 2" xfId="44816" xr:uid="{00000000-0005-0000-0000-00006D080000}"/>
    <cellStyle name="20% - Акцент1 3 3 2 11" xfId="27921" xr:uid="{00000000-0005-0000-0000-00006E080000}"/>
    <cellStyle name="20% - Акцент1 3 3 2 12" xfId="45863" xr:uid="{00000000-0005-0000-0000-00006F080000}"/>
    <cellStyle name="20% - Акцент1 3 3 2 13" xfId="47052" xr:uid="{00000000-0005-0000-0000-000070080000}"/>
    <cellStyle name="20% - Акцент1 3 3 2 2" xfId="8897" xr:uid="{00000000-0005-0000-0000-000071080000}"/>
    <cellStyle name="20% - Акцент1 3 3 2 2 2" xfId="13952" xr:uid="{00000000-0005-0000-0000-000072080000}"/>
    <cellStyle name="20% - Акцент1 3 3 2 2 2 2" xfId="23166" xr:uid="{00000000-0005-0000-0000-000073080000}"/>
    <cellStyle name="20% - Акцент1 3 3 2 2 2 2 2" xfId="41166" xr:uid="{00000000-0005-0000-0000-000074080000}"/>
    <cellStyle name="20% - Акцент1 3 3 2 2 2 3" xfId="32823" xr:uid="{00000000-0005-0000-0000-000075080000}"/>
    <cellStyle name="20% - Акцент1 3 3 2 2 3" xfId="19463" xr:uid="{00000000-0005-0000-0000-000076080000}"/>
    <cellStyle name="20% - Акцент1 3 3 2 2 3 2" xfId="37633" xr:uid="{00000000-0005-0000-0000-000077080000}"/>
    <cellStyle name="20% - Акцент1 3 3 2 2 4" xfId="29338" xr:uid="{00000000-0005-0000-0000-000078080000}"/>
    <cellStyle name="20% - Акцент1 3 3 2 3" xfId="9550" xr:uid="{00000000-0005-0000-0000-000079080000}"/>
    <cellStyle name="20% - Акцент1 3 3 2 3 2" xfId="14246" xr:uid="{00000000-0005-0000-0000-00007A080000}"/>
    <cellStyle name="20% - Акцент1 3 3 2 3 2 2" xfId="23429" xr:uid="{00000000-0005-0000-0000-00007B080000}"/>
    <cellStyle name="20% - Акцент1 3 3 2 3 2 2 2" xfId="41429" xr:uid="{00000000-0005-0000-0000-00007C080000}"/>
    <cellStyle name="20% - Акцент1 3 3 2 3 2 3" xfId="33084" xr:uid="{00000000-0005-0000-0000-00007D080000}"/>
    <cellStyle name="20% - Акцент1 3 3 2 3 3" xfId="19979" xr:uid="{00000000-0005-0000-0000-00007E080000}"/>
    <cellStyle name="20% - Акцент1 3 3 2 3 3 2" xfId="38144" xr:uid="{00000000-0005-0000-0000-00007F080000}"/>
    <cellStyle name="20% - Акцент1 3 3 2 3 4" xfId="29844" xr:uid="{00000000-0005-0000-0000-000080080000}"/>
    <cellStyle name="20% - Акцент1 3 3 2 4" xfId="10914" xr:uid="{00000000-0005-0000-0000-000081080000}"/>
    <cellStyle name="20% - Акцент1 3 3 2 4 2" xfId="14247" xr:uid="{00000000-0005-0000-0000-000082080000}"/>
    <cellStyle name="20% - Акцент1 3 3 2 4 2 2" xfId="23430" xr:uid="{00000000-0005-0000-0000-000083080000}"/>
    <cellStyle name="20% - Акцент1 3 3 2 4 2 2 2" xfId="41430" xr:uid="{00000000-0005-0000-0000-000084080000}"/>
    <cellStyle name="20% - Акцент1 3 3 2 4 2 3" xfId="33085" xr:uid="{00000000-0005-0000-0000-000085080000}"/>
    <cellStyle name="20% - Акцент1 3 3 2 4 3" xfId="20767" xr:uid="{00000000-0005-0000-0000-000086080000}"/>
    <cellStyle name="20% - Акцент1 3 3 2 4 3 2" xfId="38919" xr:uid="{00000000-0005-0000-0000-000087080000}"/>
    <cellStyle name="20% - Акцент1 3 3 2 4 4" xfId="30603" xr:uid="{00000000-0005-0000-0000-000088080000}"/>
    <cellStyle name="20% - Акцент1 3 3 2 5" xfId="11482" xr:uid="{00000000-0005-0000-0000-000089080000}"/>
    <cellStyle name="20% - Акцент1 3 3 2 5 2" xfId="21327" xr:uid="{00000000-0005-0000-0000-00008A080000}"/>
    <cellStyle name="20% - Акцент1 3 3 2 5 2 2" xfId="39479" xr:uid="{00000000-0005-0000-0000-00008B080000}"/>
    <cellStyle name="20% - Акцент1 3 3 2 5 3" xfId="31163" xr:uid="{00000000-0005-0000-0000-00008C080000}"/>
    <cellStyle name="20% - Акцент1 3 3 2 6" xfId="7422" xr:uid="{00000000-0005-0000-0000-00008D080000}"/>
    <cellStyle name="20% - Акцент1 3 3 2 6 2" xfId="18837" xr:uid="{00000000-0005-0000-0000-00008E080000}"/>
    <cellStyle name="20% - Акцент1 3 3 2 6 2 2" xfId="37057" xr:uid="{00000000-0005-0000-0000-00008F080000}"/>
    <cellStyle name="20% - Акцент1 3 3 2 6 3" xfId="28804" xr:uid="{00000000-0005-0000-0000-000090080000}"/>
    <cellStyle name="20% - Акцент1 3 3 2 7" xfId="13004" xr:uid="{00000000-0005-0000-0000-000091080000}"/>
    <cellStyle name="20% - Акцент1 3 3 2 7 2" xfId="22408" xr:uid="{00000000-0005-0000-0000-000092080000}"/>
    <cellStyle name="20% - Акцент1 3 3 2 7 2 2" xfId="40428" xr:uid="{00000000-0005-0000-0000-000093080000}"/>
    <cellStyle name="20% - Акцент1 3 3 2 7 3" xfId="32090" xr:uid="{00000000-0005-0000-0000-000094080000}"/>
    <cellStyle name="20% - Акцент1 3 3 2 8" xfId="16713" xr:uid="{00000000-0005-0000-0000-000095080000}"/>
    <cellStyle name="20% - Акцент1 3 3 2 8 2" xfId="25478" xr:uid="{00000000-0005-0000-0000-000096080000}"/>
    <cellStyle name="20% - Акцент1 3 3 2 8 2 2" xfId="43442" xr:uid="{00000000-0005-0000-0000-000097080000}"/>
    <cellStyle name="20% - Акцент1 3 3 2 8 3" xfId="35134" xr:uid="{00000000-0005-0000-0000-000098080000}"/>
    <cellStyle name="20% - Акцент1 3 3 2 9" xfId="17828" xr:uid="{00000000-0005-0000-0000-000099080000}"/>
    <cellStyle name="20% - Акцент1 3 3 2 9 2" xfId="36138" xr:uid="{00000000-0005-0000-0000-00009A080000}"/>
    <cellStyle name="20% - Акцент1 3 3 3" xfId="8561" xr:uid="{00000000-0005-0000-0000-00009B080000}"/>
    <cellStyle name="20% - Акцент1 3 3 3 2" xfId="9551" xr:uid="{00000000-0005-0000-0000-00009C080000}"/>
    <cellStyle name="20% - Акцент1 3 3 3 2 2" xfId="14248" xr:uid="{00000000-0005-0000-0000-00009D080000}"/>
    <cellStyle name="20% - Акцент1 3 3 3 2 2 2" xfId="23431" xr:uid="{00000000-0005-0000-0000-00009E080000}"/>
    <cellStyle name="20% - Акцент1 3 3 3 2 2 2 2" xfId="41431" xr:uid="{00000000-0005-0000-0000-00009F080000}"/>
    <cellStyle name="20% - Акцент1 3 3 3 2 2 3" xfId="33086" xr:uid="{00000000-0005-0000-0000-0000A0080000}"/>
    <cellStyle name="20% - Акцент1 3 3 3 2 3" xfId="19980" xr:uid="{00000000-0005-0000-0000-0000A1080000}"/>
    <cellStyle name="20% - Акцент1 3 3 3 2 3 2" xfId="38145" xr:uid="{00000000-0005-0000-0000-0000A2080000}"/>
    <cellStyle name="20% - Акцент1 3 3 3 2 4" xfId="29845" xr:uid="{00000000-0005-0000-0000-0000A3080000}"/>
    <cellStyle name="20% - Акцент1 3 3 3 3" xfId="13506" xr:uid="{00000000-0005-0000-0000-0000A4080000}"/>
    <cellStyle name="20% - Акцент1 3 3 3 3 2" xfId="22741" xr:uid="{00000000-0005-0000-0000-0000A5080000}"/>
    <cellStyle name="20% - Акцент1 3 3 3 3 2 2" xfId="40742" xr:uid="{00000000-0005-0000-0000-0000A6080000}"/>
    <cellStyle name="20% - Акцент1 3 3 3 3 3" xfId="32393" xr:uid="{00000000-0005-0000-0000-0000A7080000}"/>
    <cellStyle name="20% - Акцент1 3 3 3 4" xfId="19306" xr:uid="{00000000-0005-0000-0000-0000A8080000}"/>
    <cellStyle name="20% - Акцент1 3 3 3 4 2" xfId="37480" xr:uid="{00000000-0005-0000-0000-0000A9080000}"/>
    <cellStyle name="20% - Акцент1 3 3 3 5" xfId="29191" xr:uid="{00000000-0005-0000-0000-0000AA080000}"/>
    <cellStyle name="20% - Акцент1 3 3 4" xfId="9242" xr:uid="{00000000-0005-0000-0000-0000AB080000}"/>
    <cellStyle name="20% - Акцент1 3 3 4 2" xfId="14249" xr:uid="{00000000-0005-0000-0000-0000AC080000}"/>
    <cellStyle name="20% - Акцент1 3 3 4 2 2" xfId="23432" xr:uid="{00000000-0005-0000-0000-0000AD080000}"/>
    <cellStyle name="20% - Акцент1 3 3 4 2 2 2" xfId="41432" xr:uid="{00000000-0005-0000-0000-0000AE080000}"/>
    <cellStyle name="20% - Акцент1 3 3 4 2 3" xfId="33087" xr:uid="{00000000-0005-0000-0000-0000AF080000}"/>
    <cellStyle name="20% - Акцент1 3 3 4 3" xfId="19727" xr:uid="{00000000-0005-0000-0000-0000B0080000}"/>
    <cellStyle name="20% - Акцент1 3 3 4 3 2" xfId="37893" xr:uid="{00000000-0005-0000-0000-0000B1080000}"/>
    <cellStyle name="20% - Акцент1 3 3 4 4" xfId="29596" xr:uid="{00000000-0005-0000-0000-0000B2080000}"/>
    <cellStyle name="20% - Акцент1 3 3 5" xfId="10668" xr:uid="{00000000-0005-0000-0000-0000B3080000}"/>
    <cellStyle name="20% - Акцент1 3 3 5 2" xfId="14250" xr:uid="{00000000-0005-0000-0000-0000B4080000}"/>
    <cellStyle name="20% - Акцент1 3 3 5 2 2" xfId="23433" xr:uid="{00000000-0005-0000-0000-0000B5080000}"/>
    <cellStyle name="20% - Акцент1 3 3 5 2 2 2" xfId="41433" xr:uid="{00000000-0005-0000-0000-0000B6080000}"/>
    <cellStyle name="20% - Акцент1 3 3 5 2 3" xfId="33088" xr:uid="{00000000-0005-0000-0000-0000B7080000}"/>
    <cellStyle name="20% - Акцент1 3 3 5 3" xfId="20523" xr:uid="{00000000-0005-0000-0000-0000B8080000}"/>
    <cellStyle name="20% - Акцент1 3 3 5 3 2" xfId="38675" xr:uid="{00000000-0005-0000-0000-0000B9080000}"/>
    <cellStyle name="20% - Акцент1 3 3 5 4" xfId="30359" xr:uid="{00000000-0005-0000-0000-0000BA080000}"/>
    <cellStyle name="20% - Акцент1 3 3 6" xfId="11351" xr:uid="{00000000-0005-0000-0000-0000BB080000}"/>
    <cellStyle name="20% - Акцент1 3 3 6 2" xfId="21196" xr:uid="{00000000-0005-0000-0000-0000BC080000}"/>
    <cellStyle name="20% - Акцент1 3 3 6 2 2" xfId="39348" xr:uid="{00000000-0005-0000-0000-0000BD080000}"/>
    <cellStyle name="20% - Акцент1 3 3 6 3" xfId="31032" xr:uid="{00000000-0005-0000-0000-0000BE080000}"/>
    <cellStyle name="20% - Акцент1 3 3 7" xfId="11915" xr:uid="{00000000-0005-0000-0000-0000BF080000}"/>
    <cellStyle name="20% - Акцент1 3 3 7 2" xfId="21665" xr:uid="{00000000-0005-0000-0000-0000C0080000}"/>
    <cellStyle name="20% - Акцент1 3 3 7 2 2" xfId="39814" xr:uid="{00000000-0005-0000-0000-0000C1080000}"/>
    <cellStyle name="20% - Акцент1 3 3 7 3" xfId="31493" xr:uid="{00000000-0005-0000-0000-0000C2080000}"/>
    <cellStyle name="20% - Акцент1 3 3 8" xfId="6865" xr:uid="{00000000-0005-0000-0000-0000C3080000}"/>
    <cellStyle name="20% - Акцент1 3 3 8 2" xfId="18645" xr:uid="{00000000-0005-0000-0000-0000C4080000}"/>
    <cellStyle name="20% - Акцент1 3 3 8 2 2" xfId="36904" xr:uid="{00000000-0005-0000-0000-0000C5080000}"/>
    <cellStyle name="20% - Акцент1 3 3 8 3" xfId="28669" xr:uid="{00000000-0005-0000-0000-0000C6080000}"/>
    <cellStyle name="20% - Акцент1 3 3 9" xfId="12423" xr:uid="{00000000-0005-0000-0000-0000C7080000}"/>
    <cellStyle name="20% - Акцент1 3 3 9 2" xfId="21875" xr:uid="{00000000-0005-0000-0000-0000C8080000}"/>
    <cellStyle name="20% - Акцент1 3 3 9 2 2" xfId="39998" xr:uid="{00000000-0005-0000-0000-0000C9080000}"/>
    <cellStyle name="20% - Акцент1 3 3 9 3" xfId="31663" xr:uid="{00000000-0005-0000-0000-0000CA080000}"/>
    <cellStyle name="20% - Акцент1 3 4" xfId="597" xr:uid="{00000000-0005-0000-0000-0000CB080000}"/>
    <cellStyle name="20% - Акцент1 3 4 10" xfId="16092" xr:uid="{00000000-0005-0000-0000-0000CC080000}"/>
    <cellStyle name="20% - Акцент1 3 4 10 2" xfId="25046" xr:uid="{00000000-0005-0000-0000-0000CD080000}"/>
    <cellStyle name="20% - Акцент1 3 4 10 2 2" xfId="43043" xr:uid="{00000000-0005-0000-0000-0000CE080000}"/>
    <cellStyle name="20% - Акцент1 3 4 10 3" xfId="34690" xr:uid="{00000000-0005-0000-0000-0000CF080000}"/>
    <cellStyle name="20% - Акцент1 3 4 11" xfId="16994" xr:uid="{00000000-0005-0000-0000-0000D0080000}"/>
    <cellStyle name="20% - Акцент1 3 4 11 2" xfId="35355" xr:uid="{00000000-0005-0000-0000-0000D1080000}"/>
    <cellStyle name="20% - Акцент1 3 4 12" xfId="26390" xr:uid="{00000000-0005-0000-0000-0000D2080000}"/>
    <cellStyle name="20% - Акцент1 3 4 12 2" xfId="44312" xr:uid="{00000000-0005-0000-0000-0000D3080000}"/>
    <cellStyle name="20% - Акцент1 3 4 13" xfId="27307" xr:uid="{00000000-0005-0000-0000-0000D4080000}"/>
    <cellStyle name="20% - Акцент1 3 4 14" xfId="45369" xr:uid="{00000000-0005-0000-0000-0000D5080000}"/>
    <cellStyle name="20% - Акцент1 3 4 15" xfId="46463" xr:uid="{00000000-0005-0000-0000-0000D6080000}"/>
    <cellStyle name="20% - Акцент1 3 4 2" xfId="5876" xr:uid="{00000000-0005-0000-0000-0000D7080000}"/>
    <cellStyle name="20% - Акцент1 3 4 2 10" xfId="26902" xr:uid="{00000000-0005-0000-0000-0000D8080000}"/>
    <cellStyle name="20% - Акцент1 3 4 2 10 2" xfId="44817" xr:uid="{00000000-0005-0000-0000-0000D9080000}"/>
    <cellStyle name="20% - Акцент1 3 4 2 11" xfId="27922" xr:uid="{00000000-0005-0000-0000-0000DA080000}"/>
    <cellStyle name="20% - Акцент1 3 4 2 12" xfId="45864" xr:uid="{00000000-0005-0000-0000-0000DB080000}"/>
    <cellStyle name="20% - Акцент1 3 4 2 13" xfId="47053" xr:uid="{00000000-0005-0000-0000-0000DC080000}"/>
    <cellStyle name="20% - Акцент1 3 4 2 2" xfId="8898" xr:uid="{00000000-0005-0000-0000-0000DD080000}"/>
    <cellStyle name="20% - Акцент1 3 4 2 2 2" xfId="13953" xr:uid="{00000000-0005-0000-0000-0000DE080000}"/>
    <cellStyle name="20% - Акцент1 3 4 2 2 2 2" xfId="23167" xr:uid="{00000000-0005-0000-0000-0000DF080000}"/>
    <cellStyle name="20% - Акцент1 3 4 2 2 2 2 2" xfId="41167" xr:uid="{00000000-0005-0000-0000-0000E0080000}"/>
    <cellStyle name="20% - Акцент1 3 4 2 2 2 3" xfId="32824" xr:uid="{00000000-0005-0000-0000-0000E1080000}"/>
    <cellStyle name="20% - Акцент1 3 4 2 2 3" xfId="19464" xr:uid="{00000000-0005-0000-0000-0000E2080000}"/>
    <cellStyle name="20% - Акцент1 3 4 2 2 3 2" xfId="37634" xr:uid="{00000000-0005-0000-0000-0000E3080000}"/>
    <cellStyle name="20% - Акцент1 3 4 2 2 4" xfId="29339" xr:uid="{00000000-0005-0000-0000-0000E4080000}"/>
    <cellStyle name="20% - Акцент1 3 4 2 3" xfId="9552" xr:uid="{00000000-0005-0000-0000-0000E5080000}"/>
    <cellStyle name="20% - Акцент1 3 4 2 3 2" xfId="14251" xr:uid="{00000000-0005-0000-0000-0000E6080000}"/>
    <cellStyle name="20% - Акцент1 3 4 2 3 2 2" xfId="23434" xr:uid="{00000000-0005-0000-0000-0000E7080000}"/>
    <cellStyle name="20% - Акцент1 3 4 2 3 2 2 2" xfId="41434" xr:uid="{00000000-0005-0000-0000-0000E8080000}"/>
    <cellStyle name="20% - Акцент1 3 4 2 3 2 3" xfId="33089" xr:uid="{00000000-0005-0000-0000-0000E9080000}"/>
    <cellStyle name="20% - Акцент1 3 4 2 3 3" xfId="19981" xr:uid="{00000000-0005-0000-0000-0000EA080000}"/>
    <cellStyle name="20% - Акцент1 3 4 2 3 3 2" xfId="38146" xr:uid="{00000000-0005-0000-0000-0000EB080000}"/>
    <cellStyle name="20% - Акцент1 3 4 2 3 4" xfId="29846" xr:uid="{00000000-0005-0000-0000-0000EC080000}"/>
    <cellStyle name="20% - Акцент1 3 4 2 4" xfId="10915" xr:uid="{00000000-0005-0000-0000-0000ED080000}"/>
    <cellStyle name="20% - Акцент1 3 4 2 4 2" xfId="14252" xr:uid="{00000000-0005-0000-0000-0000EE080000}"/>
    <cellStyle name="20% - Акцент1 3 4 2 4 2 2" xfId="23435" xr:uid="{00000000-0005-0000-0000-0000EF080000}"/>
    <cellStyle name="20% - Акцент1 3 4 2 4 2 2 2" xfId="41435" xr:uid="{00000000-0005-0000-0000-0000F0080000}"/>
    <cellStyle name="20% - Акцент1 3 4 2 4 2 3" xfId="33090" xr:uid="{00000000-0005-0000-0000-0000F1080000}"/>
    <cellStyle name="20% - Акцент1 3 4 2 4 3" xfId="20768" xr:uid="{00000000-0005-0000-0000-0000F2080000}"/>
    <cellStyle name="20% - Акцент1 3 4 2 4 3 2" xfId="38920" xr:uid="{00000000-0005-0000-0000-0000F3080000}"/>
    <cellStyle name="20% - Акцент1 3 4 2 4 4" xfId="30604" xr:uid="{00000000-0005-0000-0000-0000F4080000}"/>
    <cellStyle name="20% - Акцент1 3 4 2 5" xfId="11483" xr:uid="{00000000-0005-0000-0000-0000F5080000}"/>
    <cellStyle name="20% - Акцент1 3 4 2 5 2" xfId="21328" xr:uid="{00000000-0005-0000-0000-0000F6080000}"/>
    <cellStyle name="20% - Акцент1 3 4 2 5 2 2" xfId="39480" xr:uid="{00000000-0005-0000-0000-0000F7080000}"/>
    <cellStyle name="20% - Акцент1 3 4 2 5 3" xfId="31164" xr:uid="{00000000-0005-0000-0000-0000F8080000}"/>
    <cellStyle name="20% - Акцент1 3 4 2 6" xfId="7423" xr:uid="{00000000-0005-0000-0000-0000F9080000}"/>
    <cellStyle name="20% - Акцент1 3 4 2 6 2" xfId="18838" xr:uid="{00000000-0005-0000-0000-0000FA080000}"/>
    <cellStyle name="20% - Акцент1 3 4 2 6 2 2" xfId="37058" xr:uid="{00000000-0005-0000-0000-0000FB080000}"/>
    <cellStyle name="20% - Акцент1 3 4 2 6 3" xfId="28805" xr:uid="{00000000-0005-0000-0000-0000FC080000}"/>
    <cellStyle name="20% - Акцент1 3 4 2 7" xfId="13005" xr:uid="{00000000-0005-0000-0000-0000FD080000}"/>
    <cellStyle name="20% - Акцент1 3 4 2 7 2" xfId="22409" xr:uid="{00000000-0005-0000-0000-0000FE080000}"/>
    <cellStyle name="20% - Акцент1 3 4 2 7 2 2" xfId="40429" xr:uid="{00000000-0005-0000-0000-0000FF080000}"/>
    <cellStyle name="20% - Акцент1 3 4 2 7 3" xfId="32091" xr:uid="{00000000-0005-0000-0000-000000090000}"/>
    <cellStyle name="20% - Акцент1 3 4 2 8" xfId="16714" xr:uid="{00000000-0005-0000-0000-000001090000}"/>
    <cellStyle name="20% - Акцент1 3 4 2 8 2" xfId="25479" xr:uid="{00000000-0005-0000-0000-000002090000}"/>
    <cellStyle name="20% - Акцент1 3 4 2 8 2 2" xfId="43443" xr:uid="{00000000-0005-0000-0000-000003090000}"/>
    <cellStyle name="20% - Акцент1 3 4 2 8 3" xfId="35135" xr:uid="{00000000-0005-0000-0000-000004090000}"/>
    <cellStyle name="20% - Акцент1 3 4 2 9" xfId="17829" xr:uid="{00000000-0005-0000-0000-000005090000}"/>
    <cellStyle name="20% - Акцент1 3 4 2 9 2" xfId="36139" xr:uid="{00000000-0005-0000-0000-000006090000}"/>
    <cellStyle name="20% - Акцент1 3 4 3" xfId="8562" xr:uid="{00000000-0005-0000-0000-000007090000}"/>
    <cellStyle name="20% - Акцент1 3 4 3 2" xfId="9553" xr:uid="{00000000-0005-0000-0000-000008090000}"/>
    <cellStyle name="20% - Акцент1 3 4 3 2 2" xfId="14253" xr:uid="{00000000-0005-0000-0000-000009090000}"/>
    <cellStyle name="20% - Акцент1 3 4 3 2 2 2" xfId="23436" xr:uid="{00000000-0005-0000-0000-00000A090000}"/>
    <cellStyle name="20% - Акцент1 3 4 3 2 2 2 2" xfId="41436" xr:uid="{00000000-0005-0000-0000-00000B090000}"/>
    <cellStyle name="20% - Акцент1 3 4 3 2 2 3" xfId="33091" xr:uid="{00000000-0005-0000-0000-00000C090000}"/>
    <cellStyle name="20% - Акцент1 3 4 3 2 3" xfId="19982" xr:uid="{00000000-0005-0000-0000-00000D090000}"/>
    <cellStyle name="20% - Акцент1 3 4 3 2 3 2" xfId="38147" xr:uid="{00000000-0005-0000-0000-00000E090000}"/>
    <cellStyle name="20% - Акцент1 3 4 3 2 4" xfId="29847" xr:uid="{00000000-0005-0000-0000-00000F090000}"/>
    <cellStyle name="20% - Акцент1 3 4 3 3" xfId="10916" xr:uid="{00000000-0005-0000-0000-000010090000}"/>
    <cellStyle name="20% - Акцент1 3 4 3 3 2" xfId="14254" xr:uid="{00000000-0005-0000-0000-000011090000}"/>
    <cellStyle name="20% - Акцент1 3 4 3 3 2 2" xfId="23437" xr:uid="{00000000-0005-0000-0000-000012090000}"/>
    <cellStyle name="20% - Акцент1 3 4 3 3 2 2 2" xfId="41437" xr:uid="{00000000-0005-0000-0000-000013090000}"/>
    <cellStyle name="20% - Акцент1 3 4 3 3 2 3" xfId="33092" xr:uid="{00000000-0005-0000-0000-000014090000}"/>
    <cellStyle name="20% - Акцент1 3 4 3 3 3" xfId="20769" xr:uid="{00000000-0005-0000-0000-000015090000}"/>
    <cellStyle name="20% - Акцент1 3 4 3 3 3 2" xfId="38921" xr:uid="{00000000-0005-0000-0000-000016090000}"/>
    <cellStyle name="20% - Акцент1 3 4 3 3 4" xfId="30605" xr:uid="{00000000-0005-0000-0000-000017090000}"/>
    <cellStyle name="20% - Акцент1 3 4 3 4" xfId="13507" xr:uid="{00000000-0005-0000-0000-000018090000}"/>
    <cellStyle name="20% - Акцент1 3 4 3 4 2" xfId="22742" xr:uid="{00000000-0005-0000-0000-000019090000}"/>
    <cellStyle name="20% - Акцент1 3 4 3 4 2 2" xfId="40743" xr:uid="{00000000-0005-0000-0000-00001A090000}"/>
    <cellStyle name="20% - Акцент1 3 4 3 4 3" xfId="32394" xr:uid="{00000000-0005-0000-0000-00001B090000}"/>
    <cellStyle name="20% - Акцент1 3 4 3 5" xfId="19307" xr:uid="{00000000-0005-0000-0000-00001C090000}"/>
    <cellStyle name="20% - Акцент1 3 4 3 5 2" xfId="37481" xr:uid="{00000000-0005-0000-0000-00001D090000}"/>
    <cellStyle name="20% - Акцент1 3 4 3 6" xfId="29192" xr:uid="{00000000-0005-0000-0000-00001E090000}"/>
    <cellStyle name="20% - Акцент1 3 4 4" xfId="9243" xr:uid="{00000000-0005-0000-0000-00001F090000}"/>
    <cellStyle name="20% - Акцент1 3 4 4 2" xfId="14255" xr:uid="{00000000-0005-0000-0000-000020090000}"/>
    <cellStyle name="20% - Акцент1 3 4 4 2 2" xfId="23438" xr:uid="{00000000-0005-0000-0000-000021090000}"/>
    <cellStyle name="20% - Акцент1 3 4 4 2 2 2" xfId="41438" xr:uid="{00000000-0005-0000-0000-000022090000}"/>
    <cellStyle name="20% - Акцент1 3 4 4 2 3" xfId="33093" xr:uid="{00000000-0005-0000-0000-000023090000}"/>
    <cellStyle name="20% - Акцент1 3 4 4 3" xfId="19728" xr:uid="{00000000-0005-0000-0000-000024090000}"/>
    <cellStyle name="20% - Акцент1 3 4 4 3 2" xfId="37894" xr:uid="{00000000-0005-0000-0000-000025090000}"/>
    <cellStyle name="20% - Акцент1 3 4 4 4" xfId="29597" xr:uid="{00000000-0005-0000-0000-000026090000}"/>
    <cellStyle name="20% - Акцент1 3 4 5" xfId="10669" xr:uid="{00000000-0005-0000-0000-000027090000}"/>
    <cellStyle name="20% - Акцент1 3 4 5 2" xfId="14256" xr:uid="{00000000-0005-0000-0000-000028090000}"/>
    <cellStyle name="20% - Акцент1 3 4 5 2 2" xfId="23439" xr:uid="{00000000-0005-0000-0000-000029090000}"/>
    <cellStyle name="20% - Акцент1 3 4 5 2 2 2" xfId="41439" xr:uid="{00000000-0005-0000-0000-00002A090000}"/>
    <cellStyle name="20% - Акцент1 3 4 5 2 3" xfId="33094" xr:uid="{00000000-0005-0000-0000-00002B090000}"/>
    <cellStyle name="20% - Акцент1 3 4 5 3" xfId="20524" xr:uid="{00000000-0005-0000-0000-00002C090000}"/>
    <cellStyle name="20% - Акцент1 3 4 5 3 2" xfId="38676" xr:uid="{00000000-0005-0000-0000-00002D090000}"/>
    <cellStyle name="20% - Акцент1 3 4 5 4" xfId="30360" xr:uid="{00000000-0005-0000-0000-00002E090000}"/>
    <cellStyle name="20% - Акцент1 3 4 6" xfId="11352" xr:uid="{00000000-0005-0000-0000-00002F090000}"/>
    <cellStyle name="20% - Акцент1 3 4 6 2" xfId="21197" xr:uid="{00000000-0005-0000-0000-000030090000}"/>
    <cellStyle name="20% - Акцент1 3 4 6 2 2" xfId="39349" xr:uid="{00000000-0005-0000-0000-000031090000}"/>
    <cellStyle name="20% - Акцент1 3 4 6 3" xfId="31033" xr:uid="{00000000-0005-0000-0000-000032090000}"/>
    <cellStyle name="20% - Акцент1 3 4 7" xfId="11916" xr:uid="{00000000-0005-0000-0000-000033090000}"/>
    <cellStyle name="20% - Акцент1 3 4 7 2" xfId="21666" xr:uid="{00000000-0005-0000-0000-000034090000}"/>
    <cellStyle name="20% - Акцент1 3 4 7 2 2" xfId="39815" xr:uid="{00000000-0005-0000-0000-000035090000}"/>
    <cellStyle name="20% - Акцент1 3 4 7 3" xfId="31494" xr:uid="{00000000-0005-0000-0000-000036090000}"/>
    <cellStyle name="20% - Акцент1 3 4 8" xfId="6866" xr:uid="{00000000-0005-0000-0000-000037090000}"/>
    <cellStyle name="20% - Акцент1 3 4 8 2" xfId="18646" xr:uid="{00000000-0005-0000-0000-000038090000}"/>
    <cellStyle name="20% - Акцент1 3 4 8 2 2" xfId="36905" xr:uid="{00000000-0005-0000-0000-000039090000}"/>
    <cellStyle name="20% - Акцент1 3 4 8 3" xfId="28670" xr:uid="{00000000-0005-0000-0000-00003A090000}"/>
    <cellStyle name="20% - Акцент1 3 4 9" xfId="12424" xr:uid="{00000000-0005-0000-0000-00003B090000}"/>
    <cellStyle name="20% - Акцент1 3 4 9 2" xfId="21876" xr:uid="{00000000-0005-0000-0000-00003C090000}"/>
    <cellStyle name="20% - Акцент1 3 4 9 2 2" xfId="39999" xr:uid="{00000000-0005-0000-0000-00003D090000}"/>
    <cellStyle name="20% - Акцент1 3 4 9 3" xfId="31664" xr:uid="{00000000-0005-0000-0000-00003E090000}"/>
    <cellStyle name="20% - Акцент1 3 5" xfId="598" xr:uid="{00000000-0005-0000-0000-00003F090000}"/>
    <cellStyle name="20% - Акцент1 3 5 2" xfId="9554" xr:uid="{00000000-0005-0000-0000-000040090000}"/>
    <cellStyle name="20% - Акцент1 3 6" xfId="599" xr:uid="{00000000-0005-0000-0000-000041090000}"/>
    <cellStyle name="20% - Акцент1 3 6 10" xfId="16093" xr:uid="{00000000-0005-0000-0000-000042090000}"/>
    <cellStyle name="20% - Акцент1 3 6 10 2" xfId="25047" xr:uid="{00000000-0005-0000-0000-000043090000}"/>
    <cellStyle name="20% - Акцент1 3 6 10 2 2" xfId="43044" xr:uid="{00000000-0005-0000-0000-000044090000}"/>
    <cellStyle name="20% - Акцент1 3 6 10 3" xfId="34691" xr:uid="{00000000-0005-0000-0000-000045090000}"/>
    <cellStyle name="20% - Акцент1 3 6 11" xfId="16995" xr:uid="{00000000-0005-0000-0000-000046090000}"/>
    <cellStyle name="20% - Акцент1 3 6 11 2" xfId="35356" xr:uid="{00000000-0005-0000-0000-000047090000}"/>
    <cellStyle name="20% - Акцент1 3 6 12" xfId="26391" xr:uid="{00000000-0005-0000-0000-000048090000}"/>
    <cellStyle name="20% - Акцент1 3 6 12 2" xfId="44313" xr:uid="{00000000-0005-0000-0000-000049090000}"/>
    <cellStyle name="20% - Акцент1 3 6 13" xfId="27308" xr:uid="{00000000-0005-0000-0000-00004A090000}"/>
    <cellStyle name="20% - Акцент1 3 6 14" xfId="45370" xr:uid="{00000000-0005-0000-0000-00004B090000}"/>
    <cellStyle name="20% - Акцент1 3 6 15" xfId="46464" xr:uid="{00000000-0005-0000-0000-00004C090000}"/>
    <cellStyle name="20% - Акцент1 3 6 2" xfId="5877" xr:uid="{00000000-0005-0000-0000-00004D090000}"/>
    <cellStyle name="20% - Акцент1 3 6 2 10" xfId="26903" xr:uid="{00000000-0005-0000-0000-00004E090000}"/>
    <cellStyle name="20% - Акцент1 3 6 2 10 2" xfId="44818" xr:uid="{00000000-0005-0000-0000-00004F090000}"/>
    <cellStyle name="20% - Акцент1 3 6 2 11" xfId="27923" xr:uid="{00000000-0005-0000-0000-000050090000}"/>
    <cellStyle name="20% - Акцент1 3 6 2 12" xfId="45865" xr:uid="{00000000-0005-0000-0000-000051090000}"/>
    <cellStyle name="20% - Акцент1 3 6 2 13" xfId="47054" xr:uid="{00000000-0005-0000-0000-000052090000}"/>
    <cellStyle name="20% - Акцент1 3 6 2 2" xfId="8899" xr:uid="{00000000-0005-0000-0000-000053090000}"/>
    <cellStyle name="20% - Акцент1 3 6 2 2 2" xfId="13954" xr:uid="{00000000-0005-0000-0000-000054090000}"/>
    <cellStyle name="20% - Акцент1 3 6 2 2 2 2" xfId="23168" xr:uid="{00000000-0005-0000-0000-000055090000}"/>
    <cellStyle name="20% - Акцент1 3 6 2 2 2 2 2" xfId="41168" xr:uid="{00000000-0005-0000-0000-000056090000}"/>
    <cellStyle name="20% - Акцент1 3 6 2 2 2 3" xfId="32825" xr:uid="{00000000-0005-0000-0000-000057090000}"/>
    <cellStyle name="20% - Акцент1 3 6 2 2 3" xfId="19465" xr:uid="{00000000-0005-0000-0000-000058090000}"/>
    <cellStyle name="20% - Акцент1 3 6 2 2 3 2" xfId="37635" xr:uid="{00000000-0005-0000-0000-000059090000}"/>
    <cellStyle name="20% - Акцент1 3 6 2 2 4" xfId="29340" xr:uid="{00000000-0005-0000-0000-00005A090000}"/>
    <cellStyle name="20% - Акцент1 3 6 2 3" xfId="9555" xr:uid="{00000000-0005-0000-0000-00005B090000}"/>
    <cellStyle name="20% - Акцент1 3 6 2 3 2" xfId="14257" xr:uid="{00000000-0005-0000-0000-00005C090000}"/>
    <cellStyle name="20% - Акцент1 3 6 2 3 2 2" xfId="23440" xr:uid="{00000000-0005-0000-0000-00005D090000}"/>
    <cellStyle name="20% - Акцент1 3 6 2 3 2 2 2" xfId="41440" xr:uid="{00000000-0005-0000-0000-00005E090000}"/>
    <cellStyle name="20% - Акцент1 3 6 2 3 2 3" xfId="33095" xr:uid="{00000000-0005-0000-0000-00005F090000}"/>
    <cellStyle name="20% - Акцент1 3 6 2 3 3" xfId="19983" xr:uid="{00000000-0005-0000-0000-000060090000}"/>
    <cellStyle name="20% - Акцент1 3 6 2 3 3 2" xfId="38148" xr:uid="{00000000-0005-0000-0000-000061090000}"/>
    <cellStyle name="20% - Акцент1 3 6 2 3 4" xfId="29848" xr:uid="{00000000-0005-0000-0000-000062090000}"/>
    <cellStyle name="20% - Акцент1 3 6 2 4" xfId="10917" xr:uid="{00000000-0005-0000-0000-000063090000}"/>
    <cellStyle name="20% - Акцент1 3 6 2 4 2" xfId="14258" xr:uid="{00000000-0005-0000-0000-000064090000}"/>
    <cellStyle name="20% - Акцент1 3 6 2 4 2 2" xfId="23441" xr:uid="{00000000-0005-0000-0000-000065090000}"/>
    <cellStyle name="20% - Акцент1 3 6 2 4 2 2 2" xfId="41441" xr:uid="{00000000-0005-0000-0000-000066090000}"/>
    <cellStyle name="20% - Акцент1 3 6 2 4 2 3" xfId="33096" xr:uid="{00000000-0005-0000-0000-000067090000}"/>
    <cellStyle name="20% - Акцент1 3 6 2 4 3" xfId="20770" xr:uid="{00000000-0005-0000-0000-000068090000}"/>
    <cellStyle name="20% - Акцент1 3 6 2 4 3 2" xfId="38922" xr:uid="{00000000-0005-0000-0000-000069090000}"/>
    <cellStyle name="20% - Акцент1 3 6 2 4 4" xfId="30606" xr:uid="{00000000-0005-0000-0000-00006A090000}"/>
    <cellStyle name="20% - Акцент1 3 6 2 5" xfId="11484" xr:uid="{00000000-0005-0000-0000-00006B090000}"/>
    <cellStyle name="20% - Акцент1 3 6 2 5 2" xfId="21329" xr:uid="{00000000-0005-0000-0000-00006C090000}"/>
    <cellStyle name="20% - Акцент1 3 6 2 5 2 2" xfId="39481" xr:uid="{00000000-0005-0000-0000-00006D090000}"/>
    <cellStyle name="20% - Акцент1 3 6 2 5 3" xfId="31165" xr:uid="{00000000-0005-0000-0000-00006E090000}"/>
    <cellStyle name="20% - Акцент1 3 6 2 6" xfId="7424" xr:uid="{00000000-0005-0000-0000-00006F090000}"/>
    <cellStyle name="20% - Акцент1 3 6 2 6 2" xfId="18839" xr:uid="{00000000-0005-0000-0000-000070090000}"/>
    <cellStyle name="20% - Акцент1 3 6 2 6 2 2" xfId="37059" xr:uid="{00000000-0005-0000-0000-000071090000}"/>
    <cellStyle name="20% - Акцент1 3 6 2 6 3" xfId="28806" xr:uid="{00000000-0005-0000-0000-000072090000}"/>
    <cellStyle name="20% - Акцент1 3 6 2 7" xfId="13006" xr:uid="{00000000-0005-0000-0000-000073090000}"/>
    <cellStyle name="20% - Акцент1 3 6 2 7 2" xfId="22410" xr:uid="{00000000-0005-0000-0000-000074090000}"/>
    <cellStyle name="20% - Акцент1 3 6 2 7 2 2" xfId="40430" xr:uid="{00000000-0005-0000-0000-000075090000}"/>
    <cellStyle name="20% - Акцент1 3 6 2 7 3" xfId="32092" xr:uid="{00000000-0005-0000-0000-000076090000}"/>
    <cellStyle name="20% - Акцент1 3 6 2 8" xfId="16715" xr:uid="{00000000-0005-0000-0000-000077090000}"/>
    <cellStyle name="20% - Акцент1 3 6 2 8 2" xfId="25480" xr:uid="{00000000-0005-0000-0000-000078090000}"/>
    <cellStyle name="20% - Акцент1 3 6 2 8 2 2" xfId="43444" xr:uid="{00000000-0005-0000-0000-000079090000}"/>
    <cellStyle name="20% - Акцент1 3 6 2 8 3" xfId="35136" xr:uid="{00000000-0005-0000-0000-00007A090000}"/>
    <cellStyle name="20% - Акцент1 3 6 2 9" xfId="17830" xr:uid="{00000000-0005-0000-0000-00007B090000}"/>
    <cellStyle name="20% - Акцент1 3 6 2 9 2" xfId="36140" xr:uid="{00000000-0005-0000-0000-00007C090000}"/>
    <cellStyle name="20% - Акцент1 3 6 3" xfId="8762" xr:uid="{00000000-0005-0000-0000-00007D090000}"/>
    <cellStyle name="20% - Акцент1 3 6 3 2" xfId="9556" xr:uid="{00000000-0005-0000-0000-00007E090000}"/>
    <cellStyle name="20% - Акцент1 3 6 3 2 2" xfId="14259" xr:uid="{00000000-0005-0000-0000-00007F090000}"/>
    <cellStyle name="20% - Акцент1 3 6 3 2 2 2" xfId="23442" xr:uid="{00000000-0005-0000-0000-000080090000}"/>
    <cellStyle name="20% - Акцент1 3 6 3 2 2 2 2" xfId="41442" xr:uid="{00000000-0005-0000-0000-000081090000}"/>
    <cellStyle name="20% - Акцент1 3 6 3 2 2 3" xfId="33097" xr:uid="{00000000-0005-0000-0000-000082090000}"/>
    <cellStyle name="20% - Акцент1 3 6 3 2 3" xfId="19984" xr:uid="{00000000-0005-0000-0000-000083090000}"/>
    <cellStyle name="20% - Акцент1 3 6 3 2 3 2" xfId="38149" xr:uid="{00000000-0005-0000-0000-000084090000}"/>
    <cellStyle name="20% - Акцент1 3 6 3 2 4" xfId="29849" xr:uid="{00000000-0005-0000-0000-000085090000}"/>
    <cellStyle name="20% - Акцент1 3 6 3 3" xfId="10918" xr:uid="{00000000-0005-0000-0000-000086090000}"/>
    <cellStyle name="20% - Акцент1 3 6 3 3 2" xfId="14260" xr:uid="{00000000-0005-0000-0000-000087090000}"/>
    <cellStyle name="20% - Акцент1 3 6 3 3 2 2" xfId="23443" xr:uid="{00000000-0005-0000-0000-000088090000}"/>
    <cellStyle name="20% - Акцент1 3 6 3 3 2 2 2" xfId="41443" xr:uid="{00000000-0005-0000-0000-000089090000}"/>
    <cellStyle name="20% - Акцент1 3 6 3 3 2 3" xfId="33098" xr:uid="{00000000-0005-0000-0000-00008A090000}"/>
    <cellStyle name="20% - Акцент1 3 6 3 3 3" xfId="20771" xr:uid="{00000000-0005-0000-0000-00008B090000}"/>
    <cellStyle name="20% - Акцент1 3 6 3 3 3 2" xfId="38923" xr:uid="{00000000-0005-0000-0000-00008C090000}"/>
    <cellStyle name="20% - Акцент1 3 6 3 3 4" xfId="30607" xr:uid="{00000000-0005-0000-0000-00008D090000}"/>
    <cellStyle name="20% - Акцент1 3 6 3 4" xfId="13508" xr:uid="{00000000-0005-0000-0000-00008E090000}"/>
    <cellStyle name="20% - Акцент1 3 6 3 4 2" xfId="22743" xr:uid="{00000000-0005-0000-0000-00008F090000}"/>
    <cellStyle name="20% - Акцент1 3 6 3 4 2 2" xfId="40744" xr:uid="{00000000-0005-0000-0000-000090090000}"/>
    <cellStyle name="20% - Акцент1 3 6 3 4 3" xfId="32395" xr:uid="{00000000-0005-0000-0000-000091090000}"/>
    <cellStyle name="20% - Акцент1 3 6 3 5" xfId="19400" xr:uid="{00000000-0005-0000-0000-000092090000}"/>
    <cellStyle name="20% - Акцент1 3 6 3 5 2" xfId="37570" xr:uid="{00000000-0005-0000-0000-000093090000}"/>
    <cellStyle name="20% - Акцент1 3 6 3 6" xfId="29280" xr:uid="{00000000-0005-0000-0000-000094090000}"/>
    <cellStyle name="20% - Акцент1 3 6 4" xfId="9244" xr:uid="{00000000-0005-0000-0000-000095090000}"/>
    <cellStyle name="20% - Акцент1 3 6 4 2" xfId="14261" xr:uid="{00000000-0005-0000-0000-000096090000}"/>
    <cellStyle name="20% - Акцент1 3 6 4 2 2" xfId="23444" xr:uid="{00000000-0005-0000-0000-000097090000}"/>
    <cellStyle name="20% - Акцент1 3 6 4 2 2 2" xfId="41444" xr:uid="{00000000-0005-0000-0000-000098090000}"/>
    <cellStyle name="20% - Акцент1 3 6 4 2 3" xfId="33099" xr:uid="{00000000-0005-0000-0000-000099090000}"/>
    <cellStyle name="20% - Акцент1 3 6 4 3" xfId="19729" xr:uid="{00000000-0005-0000-0000-00009A090000}"/>
    <cellStyle name="20% - Акцент1 3 6 4 3 2" xfId="37895" xr:uid="{00000000-0005-0000-0000-00009B090000}"/>
    <cellStyle name="20% - Акцент1 3 6 4 4" xfId="29598" xr:uid="{00000000-0005-0000-0000-00009C090000}"/>
    <cellStyle name="20% - Акцент1 3 6 5" xfId="10670" xr:uid="{00000000-0005-0000-0000-00009D090000}"/>
    <cellStyle name="20% - Акцент1 3 6 5 2" xfId="14262" xr:uid="{00000000-0005-0000-0000-00009E090000}"/>
    <cellStyle name="20% - Акцент1 3 6 5 2 2" xfId="23445" xr:uid="{00000000-0005-0000-0000-00009F090000}"/>
    <cellStyle name="20% - Акцент1 3 6 5 2 2 2" xfId="41445" xr:uid="{00000000-0005-0000-0000-0000A0090000}"/>
    <cellStyle name="20% - Акцент1 3 6 5 2 3" xfId="33100" xr:uid="{00000000-0005-0000-0000-0000A1090000}"/>
    <cellStyle name="20% - Акцент1 3 6 5 3" xfId="20525" xr:uid="{00000000-0005-0000-0000-0000A2090000}"/>
    <cellStyle name="20% - Акцент1 3 6 5 3 2" xfId="38677" xr:uid="{00000000-0005-0000-0000-0000A3090000}"/>
    <cellStyle name="20% - Акцент1 3 6 5 4" xfId="30361" xr:uid="{00000000-0005-0000-0000-0000A4090000}"/>
    <cellStyle name="20% - Акцент1 3 6 6" xfId="11432" xr:uid="{00000000-0005-0000-0000-0000A5090000}"/>
    <cellStyle name="20% - Акцент1 3 6 6 2" xfId="21277" xr:uid="{00000000-0005-0000-0000-0000A6090000}"/>
    <cellStyle name="20% - Акцент1 3 6 6 2 2" xfId="39429" xr:uid="{00000000-0005-0000-0000-0000A7090000}"/>
    <cellStyle name="20% - Акцент1 3 6 6 3" xfId="31113" xr:uid="{00000000-0005-0000-0000-0000A8090000}"/>
    <cellStyle name="20% - Акцент1 3 6 7" xfId="11917" xr:uid="{00000000-0005-0000-0000-0000A9090000}"/>
    <cellStyle name="20% - Акцент1 3 6 7 2" xfId="21667" xr:uid="{00000000-0005-0000-0000-0000AA090000}"/>
    <cellStyle name="20% - Акцент1 3 6 7 2 2" xfId="39816" xr:uid="{00000000-0005-0000-0000-0000AB090000}"/>
    <cellStyle name="20% - Акцент1 3 6 7 3" xfId="31495" xr:uid="{00000000-0005-0000-0000-0000AC090000}"/>
    <cellStyle name="20% - Акцент1 3 6 8" xfId="7183" xr:uid="{00000000-0005-0000-0000-0000AD090000}"/>
    <cellStyle name="20% - Акцент1 3 6 8 2" xfId="18778" xr:uid="{00000000-0005-0000-0000-0000AE090000}"/>
    <cellStyle name="20% - Акцент1 3 6 8 2 2" xfId="36998" xr:uid="{00000000-0005-0000-0000-0000AF090000}"/>
    <cellStyle name="20% - Акцент1 3 6 8 3" xfId="28750" xr:uid="{00000000-0005-0000-0000-0000B0090000}"/>
    <cellStyle name="20% - Акцент1 3 6 9" xfId="12425" xr:uid="{00000000-0005-0000-0000-0000B1090000}"/>
    <cellStyle name="20% - Акцент1 3 6 9 2" xfId="21877" xr:uid="{00000000-0005-0000-0000-0000B2090000}"/>
    <cellStyle name="20% - Акцент1 3 6 9 2 2" xfId="40000" xr:uid="{00000000-0005-0000-0000-0000B3090000}"/>
    <cellStyle name="20% - Акцент1 3 6 9 3" xfId="31665" xr:uid="{00000000-0005-0000-0000-0000B4090000}"/>
    <cellStyle name="20% - Акцент1 3 7" xfId="7419" xr:uid="{00000000-0005-0000-0000-0000B5090000}"/>
    <cellStyle name="20% - Акцент1 3 7 2" xfId="8895" xr:uid="{00000000-0005-0000-0000-0000B6090000}"/>
    <cellStyle name="20% - Акцент1 3 7 2 2" xfId="9557" xr:uid="{00000000-0005-0000-0000-0000B7090000}"/>
    <cellStyle name="20% - Акцент1 3 7 2 2 2" xfId="14263" xr:uid="{00000000-0005-0000-0000-0000B8090000}"/>
    <cellStyle name="20% - Акцент1 3 7 2 2 2 2" xfId="23446" xr:uid="{00000000-0005-0000-0000-0000B9090000}"/>
    <cellStyle name="20% - Акцент1 3 7 2 2 2 2 2" xfId="41446" xr:uid="{00000000-0005-0000-0000-0000BA090000}"/>
    <cellStyle name="20% - Акцент1 3 7 2 2 2 3" xfId="33101" xr:uid="{00000000-0005-0000-0000-0000BB090000}"/>
    <cellStyle name="20% - Акцент1 3 7 2 2 3" xfId="19985" xr:uid="{00000000-0005-0000-0000-0000BC090000}"/>
    <cellStyle name="20% - Акцент1 3 7 2 2 3 2" xfId="38150" xr:uid="{00000000-0005-0000-0000-0000BD090000}"/>
    <cellStyle name="20% - Акцент1 3 7 2 2 4" xfId="29850" xr:uid="{00000000-0005-0000-0000-0000BE090000}"/>
    <cellStyle name="20% - Акцент1 3 7 2 3" xfId="13955" xr:uid="{00000000-0005-0000-0000-0000BF090000}"/>
    <cellStyle name="20% - Акцент1 3 7 2 3 2" xfId="23169" xr:uid="{00000000-0005-0000-0000-0000C0090000}"/>
    <cellStyle name="20% - Акцент1 3 7 2 3 2 2" xfId="41169" xr:uid="{00000000-0005-0000-0000-0000C1090000}"/>
    <cellStyle name="20% - Акцент1 3 7 2 3 3" xfId="32826" xr:uid="{00000000-0005-0000-0000-0000C2090000}"/>
    <cellStyle name="20% - Акцент1 3 7 2 4" xfId="19461" xr:uid="{00000000-0005-0000-0000-0000C3090000}"/>
    <cellStyle name="20% - Акцент1 3 7 2 4 2" xfId="37631" xr:uid="{00000000-0005-0000-0000-0000C4090000}"/>
    <cellStyle name="20% - Акцент1 3 7 2 5" xfId="29336" xr:uid="{00000000-0005-0000-0000-0000C5090000}"/>
    <cellStyle name="20% - Акцент1 3 7 3" xfId="9245" xr:uid="{00000000-0005-0000-0000-0000C6090000}"/>
    <cellStyle name="20% - Акцент1 3 7 4" xfId="11480" xr:uid="{00000000-0005-0000-0000-0000C7090000}"/>
    <cellStyle name="20% - Акцент1 3 7 4 2" xfId="21325" xr:uid="{00000000-0005-0000-0000-0000C8090000}"/>
    <cellStyle name="20% - Акцент1 3 7 4 2 2" xfId="39477" xr:uid="{00000000-0005-0000-0000-0000C9090000}"/>
    <cellStyle name="20% - Акцент1 3 7 4 3" xfId="31161" xr:uid="{00000000-0005-0000-0000-0000CA090000}"/>
    <cellStyle name="20% - Акцент1 3 7 5" xfId="13007" xr:uid="{00000000-0005-0000-0000-0000CB090000}"/>
    <cellStyle name="20% - Акцент1 3 7 5 2" xfId="22411" xr:uid="{00000000-0005-0000-0000-0000CC090000}"/>
    <cellStyle name="20% - Акцент1 3 7 5 2 2" xfId="40431" xr:uid="{00000000-0005-0000-0000-0000CD090000}"/>
    <cellStyle name="20% - Акцент1 3 7 5 3" xfId="32093" xr:uid="{00000000-0005-0000-0000-0000CE090000}"/>
    <cellStyle name="20% - Акцент1 3 7 6" xfId="18835" xr:uid="{00000000-0005-0000-0000-0000CF090000}"/>
    <cellStyle name="20% - Акцент1 3 7 6 2" xfId="37055" xr:uid="{00000000-0005-0000-0000-0000D0090000}"/>
    <cellStyle name="20% - Акцент1 3 7 7" xfId="28802" xr:uid="{00000000-0005-0000-0000-0000D1090000}"/>
    <cellStyle name="20% - Акцент1 3 8" xfId="8301" xr:uid="{00000000-0005-0000-0000-0000D2090000}"/>
    <cellStyle name="20% - Акцент1 3 8 2" xfId="9558" xr:uid="{00000000-0005-0000-0000-0000D3090000}"/>
    <cellStyle name="20% - Акцент1 3 8 2 2" xfId="14264" xr:uid="{00000000-0005-0000-0000-0000D4090000}"/>
    <cellStyle name="20% - Акцент1 3 8 2 2 2" xfId="23447" xr:uid="{00000000-0005-0000-0000-0000D5090000}"/>
    <cellStyle name="20% - Акцент1 3 8 2 2 2 2" xfId="41447" xr:uid="{00000000-0005-0000-0000-0000D6090000}"/>
    <cellStyle name="20% - Акцент1 3 8 2 2 3" xfId="33102" xr:uid="{00000000-0005-0000-0000-0000D7090000}"/>
    <cellStyle name="20% - Акцент1 3 8 2 3" xfId="19986" xr:uid="{00000000-0005-0000-0000-0000D8090000}"/>
    <cellStyle name="20% - Акцент1 3 8 2 3 2" xfId="38151" xr:uid="{00000000-0005-0000-0000-0000D9090000}"/>
    <cellStyle name="20% - Акцент1 3 8 2 4" xfId="29851" xr:uid="{00000000-0005-0000-0000-0000DA090000}"/>
    <cellStyle name="20% - Акцент1 3 8 3" xfId="10919" xr:uid="{00000000-0005-0000-0000-0000DB090000}"/>
    <cellStyle name="20% - Акцент1 3 8 3 2" xfId="14265" xr:uid="{00000000-0005-0000-0000-0000DC090000}"/>
    <cellStyle name="20% - Акцент1 3 8 3 2 2" xfId="23448" xr:uid="{00000000-0005-0000-0000-0000DD090000}"/>
    <cellStyle name="20% - Акцент1 3 8 3 2 2 2" xfId="41448" xr:uid="{00000000-0005-0000-0000-0000DE090000}"/>
    <cellStyle name="20% - Акцент1 3 8 3 2 3" xfId="33103" xr:uid="{00000000-0005-0000-0000-0000DF090000}"/>
    <cellStyle name="20% - Акцент1 3 8 3 3" xfId="20772" xr:uid="{00000000-0005-0000-0000-0000E0090000}"/>
    <cellStyle name="20% - Акцент1 3 8 3 3 2" xfId="38924" xr:uid="{00000000-0005-0000-0000-0000E1090000}"/>
    <cellStyle name="20% - Акцент1 3 8 3 4" xfId="30608" xr:uid="{00000000-0005-0000-0000-0000E2090000}"/>
    <cellStyle name="20% - Акцент1 3 8 4" xfId="13504" xr:uid="{00000000-0005-0000-0000-0000E3090000}"/>
    <cellStyle name="20% - Акцент1 3 8 4 2" xfId="22739" xr:uid="{00000000-0005-0000-0000-0000E4090000}"/>
    <cellStyle name="20% - Акцент1 3 8 4 2 2" xfId="40740" xr:uid="{00000000-0005-0000-0000-0000E5090000}"/>
    <cellStyle name="20% - Акцент1 3 8 4 3" xfId="32391" xr:uid="{00000000-0005-0000-0000-0000E6090000}"/>
    <cellStyle name="20% - Акцент1 3 8 5" xfId="19175" xr:uid="{00000000-0005-0000-0000-0000E7090000}"/>
    <cellStyle name="20% - Акцент1 3 8 5 2" xfId="37354" xr:uid="{00000000-0005-0000-0000-0000E8090000}"/>
    <cellStyle name="20% - Акцент1 3 8 6" xfId="29067" xr:uid="{00000000-0005-0000-0000-0000E9090000}"/>
    <cellStyle name="20% - Акцент1 3 9" xfId="8560" xr:uid="{00000000-0005-0000-0000-0000EA090000}"/>
    <cellStyle name="20% - Акцент1 3 9 2" xfId="10600" xr:uid="{00000000-0005-0000-0000-0000EB090000}"/>
    <cellStyle name="20% - Акцент1 3 9 2 2" xfId="14267" xr:uid="{00000000-0005-0000-0000-0000EC090000}"/>
    <cellStyle name="20% - Акцент1 3 9 2 2 2" xfId="23450" xr:uid="{00000000-0005-0000-0000-0000ED090000}"/>
    <cellStyle name="20% - Акцент1 3 9 2 2 2 2" xfId="41450" xr:uid="{00000000-0005-0000-0000-0000EE090000}"/>
    <cellStyle name="20% - Акцент1 3 9 2 2 3" xfId="33105" xr:uid="{00000000-0005-0000-0000-0000EF090000}"/>
    <cellStyle name="20% - Акцент1 3 9 2 3" xfId="20469" xr:uid="{00000000-0005-0000-0000-0000F0090000}"/>
    <cellStyle name="20% - Акцент1 3 9 2 3 2" xfId="38621" xr:uid="{00000000-0005-0000-0000-0000F1090000}"/>
    <cellStyle name="20% - Акцент1 3 9 2 4" xfId="30307" xr:uid="{00000000-0005-0000-0000-0000F2090000}"/>
    <cellStyle name="20% - Акцент1 3 9 3" xfId="10920" xr:uid="{00000000-0005-0000-0000-0000F3090000}"/>
    <cellStyle name="20% - Акцент1 3 9 3 2" xfId="14268" xr:uid="{00000000-0005-0000-0000-0000F4090000}"/>
    <cellStyle name="20% - Акцент1 3 9 3 2 2" xfId="23451" xr:uid="{00000000-0005-0000-0000-0000F5090000}"/>
    <cellStyle name="20% - Акцент1 3 9 3 2 2 2" xfId="41451" xr:uid="{00000000-0005-0000-0000-0000F6090000}"/>
    <cellStyle name="20% - Акцент1 3 9 3 2 3" xfId="33106" xr:uid="{00000000-0005-0000-0000-0000F7090000}"/>
    <cellStyle name="20% - Акцент1 3 9 3 3" xfId="20773" xr:uid="{00000000-0005-0000-0000-0000F8090000}"/>
    <cellStyle name="20% - Акцент1 3 9 3 3 2" xfId="38925" xr:uid="{00000000-0005-0000-0000-0000F9090000}"/>
    <cellStyle name="20% - Акцент1 3 9 3 4" xfId="30609" xr:uid="{00000000-0005-0000-0000-0000FA090000}"/>
    <cellStyle name="20% - Акцент1 3 9 4" xfId="14266" xr:uid="{00000000-0005-0000-0000-0000FB090000}"/>
    <cellStyle name="20% - Акцент1 3 9 4 2" xfId="23449" xr:uid="{00000000-0005-0000-0000-0000FC090000}"/>
    <cellStyle name="20% - Акцент1 3 9 4 2 2" xfId="41449" xr:uid="{00000000-0005-0000-0000-0000FD090000}"/>
    <cellStyle name="20% - Акцент1 3 9 4 3" xfId="33104" xr:uid="{00000000-0005-0000-0000-0000FE090000}"/>
    <cellStyle name="20% - Акцент1 3 9 5" xfId="19305" xr:uid="{00000000-0005-0000-0000-0000FF090000}"/>
    <cellStyle name="20% - Акцент1 3 9 5 2" xfId="37479" xr:uid="{00000000-0005-0000-0000-0000000A0000}"/>
    <cellStyle name="20% - Акцент1 3 9 6" xfId="29190" xr:uid="{00000000-0005-0000-0000-0000010A0000}"/>
    <cellStyle name="20% - Акцент1 3_Data_Resourses &amp; Reserves_Audit12_mod2011_f0112" xfId="600" xr:uid="{00000000-0005-0000-0000-0000020A0000}"/>
    <cellStyle name="20% - Акцент1 4" xfId="601" xr:uid="{00000000-0005-0000-0000-0000030A0000}"/>
    <cellStyle name="20% - Акцент1 4 2" xfId="602" xr:uid="{00000000-0005-0000-0000-0000040A0000}"/>
    <cellStyle name="20% - Акцент1 4 2 2" xfId="9559" xr:uid="{00000000-0005-0000-0000-0000050A0000}"/>
    <cellStyle name="20% - Акцент1 4 3" xfId="9560" xr:uid="{00000000-0005-0000-0000-0000060A0000}"/>
    <cellStyle name="20% - Акцент1 4_Reconcilation" xfId="9185" xr:uid="{00000000-0005-0000-0000-0000070A0000}"/>
    <cellStyle name="20% - Акцент1 5" xfId="603" xr:uid="{00000000-0005-0000-0000-0000080A0000}"/>
    <cellStyle name="20% - Акцент1 5 2" xfId="604" xr:uid="{00000000-0005-0000-0000-0000090A0000}"/>
    <cellStyle name="20% - Акцент1 5 2 2" xfId="9561" xr:uid="{00000000-0005-0000-0000-00000A0A0000}"/>
    <cellStyle name="20% - Акцент1 5 3" xfId="605" xr:uid="{00000000-0005-0000-0000-00000B0A0000}"/>
    <cellStyle name="20% - Акцент1 5 3 10" xfId="16094" xr:uid="{00000000-0005-0000-0000-00000C0A0000}"/>
    <cellStyle name="20% - Акцент1 5 3 10 2" xfId="25048" xr:uid="{00000000-0005-0000-0000-00000D0A0000}"/>
    <cellStyle name="20% - Акцент1 5 3 10 2 2" xfId="43045" xr:uid="{00000000-0005-0000-0000-00000E0A0000}"/>
    <cellStyle name="20% - Акцент1 5 3 10 3" xfId="34692" xr:uid="{00000000-0005-0000-0000-00000F0A0000}"/>
    <cellStyle name="20% - Акцент1 5 3 11" xfId="16996" xr:uid="{00000000-0005-0000-0000-0000100A0000}"/>
    <cellStyle name="20% - Акцент1 5 3 11 2" xfId="35357" xr:uid="{00000000-0005-0000-0000-0000110A0000}"/>
    <cellStyle name="20% - Акцент1 5 3 12" xfId="26392" xr:uid="{00000000-0005-0000-0000-0000120A0000}"/>
    <cellStyle name="20% - Акцент1 5 3 12 2" xfId="44314" xr:uid="{00000000-0005-0000-0000-0000130A0000}"/>
    <cellStyle name="20% - Акцент1 5 3 13" xfId="27309" xr:uid="{00000000-0005-0000-0000-0000140A0000}"/>
    <cellStyle name="20% - Акцент1 5 3 14" xfId="45371" xr:uid="{00000000-0005-0000-0000-0000150A0000}"/>
    <cellStyle name="20% - Акцент1 5 3 15" xfId="46465" xr:uid="{00000000-0005-0000-0000-0000160A0000}"/>
    <cellStyle name="20% - Акцент1 5 3 2" xfId="5878" xr:uid="{00000000-0005-0000-0000-0000170A0000}"/>
    <cellStyle name="20% - Акцент1 5 3 2 10" xfId="26904" xr:uid="{00000000-0005-0000-0000-0000180A0000}"/>
    <cellStyle name="20% - Акцент1 5 3 2 10 2" xfId="44819" xr:uid="{00000000-0005-0000-0000-0000190A0000}"/>
    <cellStyle name="20% - Акцент1 5 3 2 11" xfId="27924" xr:uid="{00000000-0005-0000-0000-00001A0A0000}"/>
    <cellStyle name="20% - Акцент1 5 3 2 12" xfId="45866" xr:uid="{00000000-0005-0000-0000-00001B0A0000}"/>
    <cellStyle name="20% - Акцент1 5 3 2 13" xfId="47055" xr:uid="{00000000-0005-0000-0000-00001C0A0000}"/>
    <cellStyle name="20% - Акцент1 5 3 2 2" xfId="8900" xr:uid="{00000000-0005-0000-0000-00001D0A0000}"/>
    <cellStyle name="20% - Акцент1 5 3 2 2 2" xfId="13956" xr:uid="{00000000-0005-0000-0000-00001E0A0000}"/>
    <cellStyle name="20% - Акцент1 5 3 2 2 2 2" xfId="23170" xr:uid="{00000000-0005-0000-0000-00001F0A0000}"/>
    <cellStyle name="20% - Акцент1 5 3 2 2 2 2 2" xfId="41170" xr:uid="{00000000-0005-0000-0000-0000200A0000}"/>
    <cellStyle name="20% - Акцент1 5 3 2 2 2 3" xfId="32827" xr:uid="{00000000-0005-0000-0000-0000210A0000}"/>
    <cellStyle name="20% - Акцент1 5 3 2 2 3" xfId="19466" xr:uid="{00000000-0005-0000-0000-0000220A0000}"/>
    <cellStyle name="20% - Акцент1 5 3 2 2 3 2" xfId="37636" xr:uid="{00000000-0005-0000-0000-0000230A0000}"/>
    <cellStyle name="20% - Акцент1 5 3 2 2 4" xfId="29341" xr:uid="{00000000-0005-0000-0000-0000240A0000}"/>
    <cellStyle name="20% - Акцент1 5 3 2 3" xfId="9562" xr:uid="{00000000-0005-0000-0000-0000250A0000}"/>
    <cellStyle name="20% - Акцент1 5 3 2 3 2" xfId="14269" xr:uid="{00000000-0005-0000-0000-0000260A0000}"/>
    <cellStyle name="20% - Акцент1 5 3 2 3 2 2" xfId="23452" xr:uid="{00000000-0005-0000-0000-0000270A0000}"/>
    <cellStyle name="20% - Акцент1 5 3 2 3 2 2 2" xfId="41452" xr:uid="{00000000-0005-0000-0000-0000280A0000}"/>
    <cellStyle name="20% - Акцент1 5 3 2 3 2 3" xfId="33107" xr:uid="{00000000-0005-0000-0000-0000290A0000}"/>
    <cellStyle name="20% - Акцент1 5 3 2 3 3" xfId="19987" xr:uid="{00000000-0005-0000-0000-00002A0A0000}"/>
    <cellStyle name="20% - Акцент1 5 3 2 3 3 2" xfId="38152" xr:uid="{00000000-0005-0000-0000-00002B0A0000}"/>
    <cellStyle name="20% - Акцент1 5 3 2 3 4" xfId="29852" xr:uid="{00000000-0005-0000-0000-00002C0A0000}"/>
    <cellStyle name="20% - Акцент1 5 3 2 4" xfId="10921" xr:uid="{00000000-0005-0000-0000-00002D0A0000}"/>
    <cellStyle name="20% - Акцент1 5 3 2 4 2" xfId="14270" xr:uid="{00000000-0005-0000-0000-00002E0A0000}"/>
    <cellStyle name="20% - Акцент1 5 3 2 4 2 2" xfId="23453" xr:uid="{00000000-0005-0000-0000-00002F0A0000}"/>
    <cellStyle name="20% - Акцент1 5 3 2 4 2 2 2" xfId="41453" xr:uid="{00000000-0005-0000-0000-0000300A0000}"/>
    <cellStyle name="20% - Акцент1 5 3 2 4 2 3" xfId="33108" xr:uid="{00000000-0005-0000-0000-0000310A0000}"/>
    <cellStyle name="20% - Акцент1 5 3 2 4 3" xfId="20774" xr:uid="{00000000-0005-0000-0000-0000320A0000}"/>
    <cellStyle name="20% - Акцент1 5 3 2 4 3 2" xfId="38926" xr:uid="{00000000-0005-0000-0000-0000330A0000}"/>
    <cellStyle name="20% - Акцент1 5 3 2 4 4" xfId="30610" xr:uid="{00000000-0005-0000-0000-0000340A0000}"/>
    <cellStyle name="20% - Акцент1 5 3 2 5" xfId="11485" xr:uid="{00000000-0005-0000-0000-0000350A0000}"/>
    <cellStyle name="20% - Акцент1 5 3 2 5 2" xfId="21330" xr:uid="{00000000-0005-0000-0000-0000360A0000}"/>
    <cellStyle name="20% - Акцент1 5 3 2 5 2 2" xfId="39482" xr:uid="{00000000-0005-0000-0000-0000370A0000}"/>
    <cellStyle name="20% - Акцент1 5 3 2 5 3" xfId="31166" xr:uid="{00000000-0005-0000-0000-0000380A0000}"/>
    <cellStyle name="20% - Акцент1 5 3 2 6" xfId="7425" xr:uid="{00000000-0005-0000-0000-0000390A0000}"/>
    <cellStyle name="20% - Акцент1 5 3 2 6 2" xfId="18840" xr:uid="{00000000-0005-0000-0000-00003A0A0000}"/>
    <cellStyle name="20% - Акцент1 5 3 2 6 2 2" xfId="37060" xr:uid="{00000000-0005-0000-0000-00003B0A0000}"/>
    <cellStyle name="20% - Акцент1 5 3 2 6 3" xfId="28807" xr:uid="{00000000-0005-0000-0000-00003C0A0000}"/>
    <cellStyle name="20% - Акцент1 5 3 2 7" xfId="13008" xr:uid="{00000000-0005-0000-0000-00003D0A0000}"/>
    <cellStyle name="20% - Акцент1 5 3 2 7 2" xfId="22412" xr:uid="{00000000-0005-0000-0000-00003E0A0000}"/>
    <cellStyle name="20% - Акцент1 5 3 2 7 2 2" xfId="40432" xr:uid="{00000000-0005-0000-0000-00003F0A0000}"/>
    <cellStyle name="20% - Акцент1 5 3 2 7 3" xfId="32094" xr:uid="{00000000-0005-0000-0000-0000400A0000}"/>
    <cellStyle name="20% - Акцент1 5 3 2 8" xfId="16716" xr:uid="{00000000-0005-0000-0000-0000410A0000}"/>
    <cellStyle name="20% - Акцент1 5 3 2 8 2" xfId="25481" xr:uid="{00000000-0005-0000-0000-0000420A0000}"/>
    <cellStyle name="20% - Акцент1 5 3 2 8 2 2" xfId="43445" xr:uid="{00000000-0005-0000-0000-0000430A0000}"/>
    <cellStyle name="20% - Акцент1 5 3 2 8 3" xfId="35137" xr:uid="{00000000-0005-0000-0000-0000440A0000}"/>
    <cellStyle name="20% - Акцент1 5 3 2 9" xfId="17831" xr:uid="{00000000-0005-0000-0000-0000450A0000}"/>
    <cellStyle name="20% - Акцент1 5 3 2 9 2" xfId="36141" xr:uid="{00000000-0005-0000-0000-0000460A0000}"/>
    <cellStyle name="20% - Акцент1 5 3 3" xfId="8671" xr:uid="{00000000-0005-0000-0000-0000470A0000}"/>
    <cellStyle name="20% - Акцент1 5 3 3 2" xfId="9563" xr:uid="{00000000-0005-0000-0000-0000480A0000}"/>
    <cellStyle name="20% - Акцент1 5 3 3 2 2" xfId="14271" xr:uid="{00000000-0005-0000-0000-0000490A0000}"/>
    <cellStyle name="20% - Акцент1 5 3 3 2 2 2" xfId="23454" xr:uid="{00000000-0005-0000-0000-00004A0A0000}"/>
    <cellStyle name="20% - Акцент1 5 3 3 2 2 2 2" xfId="41454" xr:uid="{00000000-0005-0000-0000-00004B0A0000}"/>
    <cellStyle name="20% - Акцент1 5 3 3 2 2 3" xfId="33109" xr:uid="{00000000-0005-0000-0000-00004C0A0000}"/>
    <cellStyle name="20% - Акцент1 5 3 3 2 3" xfId="19988" xr:uid="{00000000-0005-0000-0000-00004D0A0000}"/>
    <cellStyle name="20% - Акцент1 5 3 3 2 3 2" xfId="38153" xr:uid="{00000000-0005-0000-0000-00004E0A0000}"/>
    <cellStyle name="20% - Акцент1 5 3 3 2 4" xfId="29853" xr:uid="{00000000-0005-0000-0000-00004F0A0000}"/>
    <cellStyle name="20% - Акцент1 5 3 3 3" xfId="13509" xr:uid="{00000000-0005-0000-0000-0000500A0000}"/>
    <cellStyle name="20% - Акцент1 5 3 3 3 2" xfId="22744" xr:uid="{00000000-0005-0000-0000-0000510A0000}"/>
    <cellStyle name="20% - Акцент1 5 3 3 3 2 2" xfId="40745" xr:uid="{00000000-0005-0000-0000-0000520A0000}"/>
    <cellStyle name="20% - Акцент1 5 3 3 3 3" xfId="32396" xr:uid="{00000000-0005-0000-0000-0000530A0000}"/>
    <cellStyle name="20% - Акцент1 5 3 3 4" xfId="19342" xr:uid="{00000000-0005-0000-0000-0000540A0000}"/>
    <cellStyle name="20% - Акцент1 5 3 3 4 2" xfId="37512" xr:uid="{00000000-0005-0000-0000-0000550A0000}"/>
    <cellStyle name="20% - Акцент1 5 3 3 5" xfId="29222" xr:uid="{00000000-0005-0000-0000-0000560A0000}"/>
    <cellStyle name="20% - Акцент1 5 3 4" xfId="9246" xr:uid="{00000000-0005-0000-0000-0000570A0000}"/>
    <cellStyle name="20% - Акцент1 5 3 4 2" xfId="14272" xr:uid="{00000000-0005-0000-0000-0000580A0000}"/>
    <cellStyle name="20% - Акцент1 5 3 4 2 2" xfId="23455" xr:uid="{00000000-0005-0000-0000-0000590A0000}"/>
    <cellStyle name="20% - Акцент1 5 3 4 2 2 2" xfId="41455" xr:uid="{00000000-0005-0000-0000-00005A0A0000}"/>
    <cellStyle name="20% - Акцент1 5 3 4 2 3" xfId="33110" xr:uid="{00000000-0005-0000-0000-00005B0A0000}"/>
    <cellStyle name="20% - Акцент1 5 3 4 3" xfId="19730" xr:uid="{00000000-0005-0000-0000-00005C0A0000}"/>
    <cellStyle name="20% - Акцент1 5 3 4 3 2" xfId="37896" xr:uid="{00000000-0005-0000-0000-00005D0A0000}"/>
    <cellStyle name="20% - Акцент1 5 3 4 4" xfId="29599" xr:uid="{00000000-0005-0000-0000-00005E0A0000}"/>
    <cellStyle name="20% - Акцент1 5 3 5" xfId="10671" xr:uid="{00000000-0005-0000-0000-00005F0A0000}"/>
    <cellStyle name="20% - Акцент1 5 3 5 2" xfId="14273" xr:uid="{00000000-0005-0000-0000-0000600A0000}"/>
    <cellStyle name="20% - Акцент1 5 3 5 2 2" xfId="23456" xr:uid="{00000000-0005-0000-0000-0000610A0000}"/>
    <cellStyle name="20% - Акцент1 5 3 5 2 2 2" xfId="41456" xr:uid="{00000000-0005-0000-0000-0000620A0000}"/>
    <cellStyle name="20% - Акцент1 5 3 5 2 3" xfId="33111" xr:uid="{00000000-0005-0000-0000-0000630A0000}"/>
    <cellStyle name="20% - Акцент1 5 3 5 3" xfId="20526" xr:uid="{00000000-0005-0000-0000-0000640A0000}"/>
    <cellStyle name="20% - Акцент1 5 3 5 3 2" xfId="38678" xr:uid="{00000000-0005-0000-0000-0000650A0000}"/>
    <cellStyle name="20% - Акцент1 5 3 5 4" xfId="30362" xr:uid="{00000000-0005-0000-0000-0000660A0000}"/>
    <cellStyle name="20% - Акцент1 5 3 6" xfId="11379" xr:uid="{00000000-0005-0000-0000-0000670A0000}"/>
    <cellStyle name="20% - Акцент1 5 3 6 2" xfId="21224" xr:uid="{00000000-0005-0000-0000-0000680A0000}"/>
    <cellStyle name="20% - Акцент1 5 3 6 2 2" xfId="39376" xr:uid="{00000000-0005-0000-0000-0000690A0000}"/>
    <cellStyle name="20% - Акцент1 5 3 6 3" xfId="31060" xr:uid="{00000000-0005-0000-0000-00006A0A0000}"/>
    <cellStyle name="20% - Акцент1 5 3 7" xfId="11918" xr:uid="{00000000-0005-0000-0000-00006B0A0000}"/>
    <cellStyle name="20% - Акцент1 5 3 7 2" xfId="21668" xr:uid="{00000000-0005-0000-0000-00006C0A0000}"/>
    <cellStyle name="20% - Акцент1 5 3 7 2 2" xfId="39817" xr:uid="{00000000-0005-0000-0000-00006D0A0000}"/>
    <cellStyle name="20% - Акцент1 5 3 7 3" xfId="31496" xr:uid="{00000000-0005-0000-0000-00006E0A0000}"/>
    <cellStyle name="20% - Акцент1 5 3 8" xfId="7064" xr:uid="{00000000-0005-0000-0000-00006F0A0000}"/>
    <cellStyle name="20% - Акцент1 5 3 8 2" xfId="18705" xr:uid="{00000000-0005-0000-0000-0000700A0000}"/>
    <cellStyle name="20% - Акцент1 5 3 8 2 2" xfId="36938" xr:uid="{00000000-0005-0000-0000-0000710A0000}"/>
    <cellStyle name="20% - Акцент1 5 3 8 3" xfId="28697" xr:uid="{00000000-0005-0000-0000-0000720A0000}"/>
    <cellStyle name="20% - Акцент1 5 3 9" xfId="12426" xr:uid="{00000000-0005-0000-0000-0000730A0000}"/>
    <cellStyle name="20% - Акцент1 5 3 9 2" xfId="21878" xr:uid="{00000000-0005-0000-0000-0000740A0000}"/>
    <cellStyle name="20% - Акцент1 5 3 9 2 2" xfId="40001" xr:uid="{00000000-0005-0000-0000-0000750A0000}"/>
    <cellStyle name="20% - Акцент1 5 3 9 3" xfId="31666" xr:uid="{00000000-0005-0000-0000-0000760A0000}"/>
    <cellStyle name="20% - Акцент1 5 4" xfId="8622" xr:uid="{00000000-0005-0000-0000-0000770A0000}"/>
    <cellStyle name="20% - Акцент1 5 5" xfId="6867" xr:uid="{00000000-0005-0000-0000-0000780A0000}"/>
    <cellStyle name="20% - Акцент1 5_Reconcilation" xfId="8423" xr:uid="{00000000-0005-0000-0000-0000790A0000}"/>
    <cellStyle name="20% - Акцент1 6" xfId="606" xr:uid="{00000000-0005-0000-0000-00007A0A0000}"/>
    <cellStyle name="20% - Акцент1 6 2" xfId="7427" xr:uid="{00000000-0005-0000-0000-00007B0A0000}"/>
    <cellStyle name="20% - Акцент1 6 2 10" xfId="28808" xr:uid="{00000000-0005-0000-0000-00007C0A0000}"/>
    <cellStyle name="20% - Акцент1 6 2 2" xfId="8901" xr:uid="{00000000-0005-0000-0000-00007D0A0000}"/>
    <cellStyle name="20% - Акцент1 6 2 2 2" xfId="9564" xr:uid="{00000000-0005-0000-0000-00007E0A0000}"/>
    <cellStyle name="20% - Акцент1 6 2 2 2 2" xfId="14274" xr:uid="{00000000-0005-0000-0000-00007F0A0000}"/>
    <cellStyle name="20% - Акцент1 6 2 2 2 2 2" xfId="23457" xr:uid="{00000000-0005-0000-0000-0000800A0000}"/>
    <cellStyle name="20% - Акцент1 6 2 2 2 2 2 2" xfId="41457" xr:uid="{00000000-0005-0000-0000-0000810A0000}"/>
    <cellStyle name="20% - Акцент1 6 2 2 2 2 3" xfId="33112" xr:uid="{00000000-0005-0000-0000-0000820A0000}"/>
    <cellStyle name="20% - Акцент1 6 2 2 2 3" xfId="19989" xr:uid="{00000000-0005-0000-0000-0000830A0000}"/>
    <cellStyle name="20% - Акцент1 6 2 2 2 3 2" xfId="38154" xr:uid="{00000000-0005-0000-0000-0000840A0000}"/>
    <cellStyle name="20% - Акцент1 6 2 2 2 4" xfId="29854" xr:uid="{00000000-0005-0000-0000-0000850A0000}"/>
    <cellStyle name="20% - Акцент1 6 2 2 3" xfId="10922" xr:uid="{00000000-0005-0000-0000-0000860A0000}"/>
    <cellStyle name="20% - Акцент1 6 2 2 3 2" xfId="14275" xr:uid="{00000000-0005-0000-0000-0000870A0000}"/>
    <cellStyle name="20% - Акцент1 6 2 2 3 2 2" xfId="23458" xr:uid="{00000000-0005-0000-0000-0000880A0000}"/>
    <cellStyle name="20% - Акцент1 6 2 2 3 2 2 2" xfId="41458" xr:uid="{00000000-0005-0000-0000-0000890A0000}"/>
    <cellStyle name="20% - Акцент1 6 2 2 3 2 3" xfId="33113" xr:uid="{00000000-0005-0000-0000-00008A0A0000}"/>
    <cellStyle name="20% - Акцент1 6 2 2 3 3" xfId="20775" xr:uid="{00000000-0005-0000-0000-00008B0A0000}"/>
    <cellStyle name="20% - Акцент1 6 2 2 3 3 2" xfId="38927" xr:uid="{00000000-0005-0000-0000-00008C0A0000}"/>
    <cellStyle name="20% - Акцент1 6 2 2 3 4" xfId="30611" xr:uid="{00000000-0005-0000-0000-00008D0A0000}"/>
    <cellStyle name="20% - Акцент1 6 2 2 4" xfId="13259" xr:uid="{00000000-0005-0000-0000-00008E0A0000}"/>
    <cellStyle name="20% - Акцент1 6 2 2 5" xfId="19467" xr:uid="{00000000-0005-0000-0000-00008F0A0000}"/>
    <cellStyle name="20% - Акцент1 6 2 2 5 2" xfId="37637" xr:uid="{00000000-0005-0000-0000-0000900A0000}"/>
    <cellStyle name="20% - Акцент1 6 2 2 6" xfId="29342" xr:uid="{00000000-0005-0000-0000-0000910A0000}"/>
    <cellStyle name="20% - Акцент1 6 2 3" xfId="8774" xr:uid="{00000000-0005-0000-0000-0000920A0000}"/>
    <cellStyle name="20% - Акцент1 6 2 3 2" xfId="10601" xr:uid="{00000000-0005-0000-0000-0000930A0000}"/>
    <cellStyle name="20% - Акцент1 6 2 3 2 2" xfId="14276" xr:uid="{00000000-0005-0000-0000-0000940A0000}"/>
    <cellStyle name="20% - Акцент1 6 2 3 2 2 2" xfId="23459" xr:uid="{00000000-0005-0000-0000-0000950A0000}"/>
    <cellStyle name="20% - Акцент1 6 2 3 2 2 2 2" xfId="41459" xr:uid="{00000000-0005-0000-0000-0000960A0000}"/>
    <cellStyle name="20% - Акцент1 6 2 3 2 2 3" xfId="33114" xr:uid="{00000000-0005-0000-0000-0000970A0000}"/>
    <cellStyle name="20% - Акцент1 6 2 3 2 3" xfId="20470" xr:uid="{00000000-0005-0000-0000-0000980A0000}"/>
    <cellStyle name="20% - Акцент1 6 2 3 2 3 2" xfId="38622" xr:uid="{00000000-0005-0000-0000-0000990A0000}"/>
    <cellStyle name="20% - Акцент1 6 2 3 2 4" xfId="30308" xr:uid="{00000000-0005-0000-0000-00009A0A0000}"/>
    <cellStyle name="20% - Акцент1 6 2 3 3" xfId="10923" xr:uid="{00000000-0005-0000-0000-00009B0A0000}"/>
    <cellStyle name="20% - Акцент1 6 2 3 3 2" xfId="14277" xr:uid="{00000000-0005-0000-0000-00009C0A0000}"/>
    <cellStyle name="20% - Акцент1 6 2 3 3 2 2" xfId="23460" xr:uid="{00000000-0005-0000-0000-00009D0A0000}"/>
    <cellStyle name="20% - Акцент1 6 2 3 3 2 2 2" xfId="41460" xr:uid="{00000000-0005-0000-0000-00009E0A0000}"/>
    <cellStyle name="20% - Акцент1 6 2 3 3 2 3" xfId="33115" xr:uid="{00000000-0005-0000-0000-00009F0A0000}"/>
    <cellStyle name="20% - Акцент1 6 2 3 3 3" xfId="20776" xr:uid="{00000000-0005-0000-0000-0000A00A0000}"/>
    <cellStyle name="20% - Акцент1 6 2 3 3 3 2" xfId="38928" xr:uid="{00000000-0005-0000-0000-0000A10A0000}"/>
    <cellStyle name="20% - Акцент1 6 2 3 3 4" xfId="30612" xr:uid="{00000000-0005-0000-0000-0000A20A0000}"/>
    <cellStyle name="20% - Акцент1 6 2 3 4" xfId="13957" xr:uid="{00000000-0005-0000-0000-0000A30A0000}"/>
    <cellStyle name="20% - Акцент1 6 2 3 4 2" xfId="23171" xr:uid="{00000000-0005-0000-0000-0000A40A0000}"/>
    <cellStyle name="20% - Акцент1 6 2 3 4 2 2" xfId="41171" xr:uid="{00000000-0005-0000-0000-0000A50A0000}"/>
    <cellStyle name="20% - Акцент1 6 2 3 4 3" xfId="32828" xr:uid="{00000000-0005-0000-0000-0000A60A0000}"/>
    <cellStyle name="20% - Акцент1 6 2 3 5" xfId="19407" xr:uid="{00000000-0005-0000-0000-0000A70A0000}"/>
    <cellStyle name="20% - Акцент1 6 2 3 5 2" xfId="37577" xr:uid="{00000000-0005-0000-0000-0000A80A0000}"/>
    <cellStyle name="20% - Акцент1 6 2 3 6" xfId="29287" xr:uid="{00000000-0005-0000-0000-0000A90A0000}"/>
    <cellStyle name="20% - Акцент1 6 2 4" xfId="9248" xr:uid="{00000000-0005-0000-0000-0000AA0A0000}"/>
    <cellStyle name="20% - Акцент1 6 2 4 2" xfId="14278" xr:uid="{00000000-0005-0000-0000-0000AB0A0000}"/>
    <cellStyle name="20% - Акцент1 6 2 4 2 2" xfId="23461" xr:uid="{00000000-0005-0000-0000-0000AC0A0000}"/>
    <cellStyle name="20% - Акцент1 6 2 4 2 2 2" xfId="41461" xr:uid="{00000000-0005-0000-0000-0000AD0A0000}"/>
    <cellStyle name="20% - Акцент1 6 2 4 2 3" xfId="33116" xr:uid="{00000000-0005-0000-0000-0000AE0A0000}"/>
    <cellStyle name="20% - Акцент1 6 2 4 3" xfId="19732" xr:uid="{00000000-0005-0000-0000-0000AF0A0000}"/>
    <cellStyle name="20% - Акцент1 6 2 4 3 2" xfId="37898" xr:uid="{00000000-0005-0000-0000-0000B00A0000}"/>
    <cellStyle name="20% - Акцент1 6 2 4 4" xfId="29601" xr:uid="{00000000-0005-0000-0000-0000B10A0000}"/>
    <cellStyle name="20% - Акцент1 6 2 5" xfId="10672" xr:uid="{00000000-0005-0000-0000-0000B20A0000}"/>
    <cellStyle name="20% - Акцент1 6 2 5 2" xfId="14279" xr:uid="{00000000-0005-0000-0000-0000B30A0000}"/>
    <cellStyle name="20% - Акцент1 6 2 5 2 2" xfId="23462" xr:uid="{00000000-0005-0000-0000-0000B40A0000}"/>
    <cellStyle name="20% - Акцент1 6 2 5 2 2 2" xfId="41462" xr:uid="{00000000-0005-0000-0000-0000B50A0000}"/>
    <cellStyle name="20% - Акцент1 6 2 5 2 3" xfId="33117" xr:uid="{00000000-0005-0000-0000-0000B60A0000}"/>
    <cellStyle name="20% - Акцент1 6 2 5 3" xfId="20527" xr:uid="{00000000-0005-0000-0000-0000B70A0000}"/>
    <cellStyle name="20% - Акцент1 6 2 5 3 2" xfId="38679" xr:uid="{00000000-0005-0000-0000-0000B80A0000}"/>
    <cellStyle name="20% - Акцент1 6 2 5 4" xfId="30363" xr:uid="{00000000-0005-0000-0000-0000B90A0000}"/>
    <cellStyle name="20% - Акцент1 6 2 6" xfId="11486" xr:uid="{00000000-0005-0000-0000-0000BA0A0000}"/>
    <cellStyle name="20% - Акцент1 6 2 6 2" xfId="21331" xr:uid="{00000000-0005-0000-0000-0000BB0A0000}"/>
    <cellStyle name="20% - Акцент1 6 2 6 2 2" xfId="39483" xr:uid="{00000000-0005-0000-0000-0000BC0A0000}"/>
    <cellStyle name="20% - Акцент1 6 2 6 3" xfId="31167" xr:uid="{00000000-0005-0000-0000-0000BD0A0000}"/>
    <cellStyle name="20% - Акцент1 6 2 7" xfId="11920" xr:uid="{00000000-0005-0000-0000-0000BE0A0000}"/>
    <cellStyle name="20% - Акцент1 6 2 8" xfId="13009" xr:uid="{00000000-0005-0000-0000-0000BF0A0000}"/>
    <cellStyle name="20% - Акцент1 6 2 8 2" xfId="22413" xr:uid="{00000000-0005-0000-0000-0000C00A0000}"/>
    <cellStyle name="20% - Акцент1 6 2 8 2 2" xfId="40433" xr:uid="{00000000-0005-0000-0000-0000C10A0000}"/>
    <cellStyle name="20% - Акцент1 6 2 8 3" xfId="32095" xr:uid="{00000000-0005-0000-0000-0000C20A0000}"/>
    <cellStyle name="20% - Акцент1 6 2 9" xfId="18841" xr:uid="{00000000-0005-0000-0000-0000C30A0000}"/>
    <cellStyle name="20% - Акцент1 6 2 9 2" xfId="37061" xr:uid="{00000000-0005-0000-0000-0000C40A0000}"/>
    <cellStyle name="20% - Акцент1 6 3" xfId="7426" xr:uid="{00000000-0005-0000-0000-0000C50A0000}"/>
    <cellStyle name="20% - Акцент1 6 3 2" xfId="9565" xr:uid="{00000000-0005-0000-0000-0000C60A0000}"/>
    <cellStyle name="20% - Акцент1 6 3 2 2" xfId="14280" xr:uid="{00000000-0005-0000-0000-0000C70A0000}"/>
    <cellStyle name="20% - Акцент1 6 3 2 2 2" xfId="23463" xr:uid="{00000000-0005-0000-0000-0000C80A0000}"/>
    <cellStyle name="20% - Акцент1 6 3 2 2 2 2" xfId="41463" xr:uid="{00000000-0005-0000-0000-0000C90A0000}"/>
    <cellStyle name="20% - Акцент1 6 3 2 2 3" xfId="33118" xr:uid="{00000000-0005-0000-0000-0000CA0A0000}"/>
    <cellStyle name="20% - Акцент1 6 3 2 3" xfId="19990" xr:uid="{00000000-0005-0000-0000-0000CB0A0000}"/>
    <cellStyle name="20% - Акцент1 6 3 2 3 2" xfId="38155" xr:uid="{00000000-0005-0000-0000-0000CC0A0000}"/>
    <cellStyle name="20% - Акцент1 6 3 2 4" xfId="29855" xr:uid="{00000000-0005-0000-0000-0000CD0A0000}"/>
    <cellStyle name="20% - Акцент1 6 3 3" xfId="10924" xr:uid="{00000000-0005-0000-0000-0000CE0A0000}"/>
    <cellStyle name="20% - Акцент1 6 3 3 2" xfId="14281" xr:uid="{00000000-0005-0000-0000-0000CF0A0000}"/>
    <cellStyle name="20% - Акцент1 6 3 3 2 2" xfId="23464" xr:uid="{00000000-0005-0000-0000-0000D00A0000}"/>
    <cellStyle name="20% - Акцент1 6 3 3 2 2 2" xfId="41464" xr:uid="{00000000-0005-0000-0000-0000D10A0000}"/>
    <cellStyle name="20% - Акцент1 6 3 3 2 3" xfId="33119" xr:uid="{00000000-0005-0000-0000-0000D20A0000}"/>
    <cellStyle name="20% - Акцент1 6 3 3 3" xfId="20777" xr:uid="{00000000-0005-0000-0000-0000D30A0000}"/>
    <cellStyle name="20% - Акцент1 6 3 3 3 2" xfId="38929" xr:uid="{00000000-0005-0000-0000-0000D40A0000}"/>
    <cellStyle name="20% - Акцент1 6 3 3 4" xfId="30613" xr:uid="{00000000-0005-0000-0000-0000D50A0000}"/>
    <cellStyle name="20% - Акцент1 6 4" xfId="8829" xr:uid="{00000000-0005-0000-0000-0000D60A0000}"/>
    <cellStyle name="20% - Акцент1 6 4 2" xfId="9566" xr:uid="{00000000-0005-0000-0000-0000D70A0000}"/>
    <cellStyle name="20% - Акцент1 6 4 3" xfId="13510" xr:uid="{00000000-0005-0000-0000-0000D80A0000}"/>
    <cellStyle name="20% - Акцент1 6 4 3 2" xfId="22745" xr:uid="{00000000-0005-0000-0000-0000D90A0000}"/>
    <cellStyle name="20% - Акцент1 6 4 3 2 2" xfId="40746" xr:uid="{00000000-0005-0000-0000-0000DA0A0000}"/>
    <cellStyle name="20% - Акцент1 6 4 3 3" xfId="32397" xr:uid="{00000000-0005-0000-0000-0000DB0A0000}"/>
    <cellStyle name="20% - Акцент1 6 4 4" xfId="19426" xr:uid="{00000000-0005-0000-0000-0000DC0A0000}"/>
    <cellStyle name="20% - Акцент1 6 4 4 2" xfId="37596" xr:uid="{00000000-0005-0000-0000-0000DD0A0000}"/>
    <cellStyle name="20% - Акцент1 6 4 5" xfId="29304" xr:uid="{00000000-0005-0000-0000-0000DE0A0000}"/>
    <cellStyle name="20% - Акцент1 6 5" xfId="9247" xr:uid="{00000000-0005-0000-0000-0000DF0A0000}"/>
    <cellStyle name="20% - Акцент1 6 5 2" xfId="14282" xr:uid="{00000000-0005-0000-0000-0000E00A0000}"/>
    <cellStyle name="20% - Акцент1 6 5 2 2" xfId="23465" xr:uid="{00000000-0005-0000-0000-0000E10A0000}"/>
    <cellStyle name="20% - Акцент1 6 5 2 2 2" xfId="41465" xr:uid="{00000000-0005-0000-0000-0000E20A0000}"/>
    <cellStyle name="20% - Акцент1 6 5 2 3" xfId="33120" xr:uid="{00000000-0005-0000-0000-0000E30A0000}"/>
    <cellStyle name="20% - Акцент1 6 5 3" xfId="19731" xr:uid="{00000000-0005-0000-0000-0000E40A0000}"/>
    <cellStyle name="20% - Акцент1 6 5 3 2" xfId="37897" xr:uid="{00000000-0005-0000-0000-0000E50A0000}"/>
    <cellStyle name="20% - Акцент1 6 5 4" xfId="29600" xr:uid="{00000000-0005-0000-0000-0000E60A0000}"/>
    <cellStyle name="20% - Акцент1 6 6" xfId="11451" xr:uid="{00000000-0005-0000-0000-0000E70A0000}"/>
    <cellStyle name="20% - Акцент1 6 6 2" xfId="21296" xr:uid="{00000000-0005-0000-0000-0000E80A0000}"/>
    <cellStyle name="20% - Акцент1 6 6 2 2" xfId="39448" xr:uid="{00000000-0005-0000-0000-0000E90A0000}"/>
    <cellStyle name="20% - Акцент1 6 6 3" xfId="31132" xr:uid="{00000000-0005-0000-0000-0000EA0A0000}"/>
    <cellStyle name="20% - Акцент1 6 7" xfId="11919" xr:uid="{00000000-0005-0000-0000-0000EB0A0000}"/>
    <cellStyle name="20% - Акцент1 6 7 2" xfId="21669" xr:uid="{00000000-0005-0000-0000-0000EC0A0000}"/>
    <cellStyle name="20% - Акцент1 6 7 2 2" xfId="39818" xr:uid="{00000000-0005-0000-0000-0000ED0A0000}"/>
    <cellStyle name="20% - Акцент1 6 7 3" xfId="31497" xr:uid="{00000000-0005-0000-0000-0000EE0A0000}"/>
    <cellStyle name="20% - Акцент1 6 8" xfId="7223" xr:uid="{00000000-0005-0000-0000-0000EF0A0000}"/>
    <cellStyle name="20% - Акцент1 6 8 2" xfId="18801" xr:uid="{00000000-0005-0000-0000-0000F00A0000}"/>
    <cellStyle name="20% - Акцент1 6 8 2 2" xfId="37021" xr:uid="{00000000-0005-0000-0000-0000F10A0000}"/>
    <cellStyle name="20% - Акцент1 6 8 3" xfId="28771" xr:uid="{00000000-0005-0000-0000-0000F20A0000}"/>
    <cellStyle name="20% - Акцент1 6 9" xfId="12427" xr:uid="{00000000-0005-0000-0000-0000F30A0000}"/>
    <cellStyle name="20% - Акцент1 6 9 2" xfId="21879" xr:uid="{00000000-0005-0000-0000-0000F40A0000}"/>
    <cellStyle name="20% - Акцент1 6 9 2 2" xfId="40002" xr:uid="{00000000-0005-0000-0000-0000F50A0000}"/>
    <cellStyle name="20% - Акцент1 6 9 3" xfId="31667" xr:uid="{00000000-0005-0000-0000-0000F60A0000}"/>
    <cellStyle name="20% - Акцент1 6_Reconcilation" xfId="8559" xr:uid="{00000000-0005-0000-0000-0000F70A0000}"/>
    <cellStyle name="20% - Акцент1 7" xfId="607" xr:uid="{00000000-0005-0000-0000-0000F80A0000}"/>
    <cellStyle name="20% - Акцент1 7 2" xfId="7428" xr:uid="{00000000-0005-0000-0000-0000F90A0000}"/>
    <cellStyle name="20% - Акцент1 7 2 2" xfId="8902" xr:uid="{00000000-0005-0000-0000-0000FA0A0000}"/>
    <cellStyle name="20% - Акцент1 7 2 2 2" xfId="13958" xr:uid="{00000000-0005-0000-0000-0000FB0A0000}"/>
    <cellStyle name="20% - Акцент1 7 2 2 2 2" xfId="23172" xr:uid="{00000000-0005-0000-0000-0000FC0A0000}"/>
    <cellStyle name="20% - Акцент1 7 2 2 2 2 2" xfId="41172" xr:uid="{00000000-0005-0000-0000-0000FD0A0000}"/>
    <cellStyle name="20% - Акцент1 7 2 2 2 3" xfId="32829" xr:uid="{00000000-0005-0000-0000-0000FE0A0000}"/>
    <cellStyle name="20% - Акцент1 7 2 2 3" xfId="19468" xr:uid="{00000000-0005-0000-0000-0000FF0A0000}"/>
    <cellStyle name="20% - Акцент1 7 2 2 3 2" xfId="37638" xr:uid="{00000000-0005-0000-0000-0000000B0000}"/>
    <cellStyle name="20% - Акцент1 7 2 2 4" xfId="29343" xr:uid="{00000000-0005-0000-0000-0000010B0000}"/>
    <cellStyle name="20% - Акцент1 7 2 3" xfId="9567" xr:uid="{00000000-0005-0000-0000-0000020B0000}"/>
    <cellStyle name="20% - Акцент1 7 2 4" xfId="11487" xr:uid="{00000000-0005-0000-0000-0000030B0000}"/>
    <cellStyle name="20% - Акцент1 7 2 4 2" xfId="21332" xr:uid="{00000000-0005-0000-0000-0000040B0000}"/>
    <cellStyle name="20% - Акцент1 7 2 4 2 2" xfId="39484" xr:uid="{00000000-0005-0000-0000-0000050B0000}"/>
    <cellStyle name="20% - Акцент1 7 2 4 3" xfId="31168" xr:uid="{00000000-0005-0000-0000-0000060B0000}"/>
    <cellStyle name="20% - Акцент1 7 2 5" xfId="13010" xr:uid="{00000000-0005-0000-0000-0000070B0000}"/>
    <cellStyle name="20% - Акцент1 7 2 5 2" xfId="22414" xr:uid="{00000000-0005-0000-0000-0000080B0000}"/>
    <cellStyle name="20% - Акцент1 7 2 5 2 2" xfId="40434" xr:uid="{00000000-0005-0000-0000-0000090B0000}"/>
    <cellStyle name="20% - Акцент1 7 2 5 3" xfId="32096" xr:uid="{00000000-0005-0000-0000-00000A0B0000}"/>
    <cellStyle name="20% - Акцент1 7 2 6" xfId="18842" xr:uid="{00000000-0005-0000-0000-00000B0B0000}"/>
    <cellStyle name="20% - Акцент1 7 2 6 2" xfId="37062" xr:uid="{00000000-0005-0000-0000-00000C0B0000}"/>
    <cellStyle name="20% - Акцент1 7 2 7" xfId="28809" xr:uid="{00000000-0005-0000-0000-00000D0B0000}"/>
    <cellStyle name="20% - Акцент1 7 3" xfId="9184" xr:uid="{00000000-0005-0000-0000-00000E0B0000}"/>
    <cellStyle name="20% - Акцент1 7 3 2" xfId="9568" xr:uid="{00000000-0005-0000-0000-00000F0B0000}"/>
    <cellStyle name="20% - Акцент1 7 3 2 2" xfId="14284" xr:uid="{00000000-0005-0000-0000-0000100B0000}"/>
    <cellStyle name="20% - Акцент1 7 3 2 2 2" xfId="23467" xr:uid="{00000000-0005-0000-0000-0000110B0000}"/>
    <cellStyle name="20% - Акцент1 7 3 2 2 2 2" xfId="41467" xr:uid="{00000000-0005-0000-0000-0000120B0000}"/>
    <cellStyle name="20% - Акцент1 7 3 2 2 3" xfId="33122" xr:uid="{00000000-0005-0000-0000-0000130B0000}"/>
    <cellStyle name="20% - Акцент1 7 3 2 3" xfId="19991" xr:uid="{00000000-0005-0000-0000-0000140B0000}"/>
    <cellStyle name="20% - Акцент1 7 3 2 3 2" xfId="38156" xr:uid="{00000000-0005-0000-0000-0000150B0000}"/>
    <cellStyle name="20% - Акцент1 7 3 2 4" xfId="29856" xr:uid="{00000000-0005-0000-0000-0000160B0000}"/>
    <cellStyle name="20% - Акцент1 7 3 3" xfId="10925" xr:uid="{00000000-0005-0000-0000-0000170B0000}"/>
    <cellStyle name="20% - Акцент1 7 3 3 2" xfId="14285" xr:uid="{00000000-0005-0000-0000-0000180B0000}"/>
    <cellStyle name="20% - Акцент1 7 3 3 2 2" xfId="23468" xr:uid="{00000000-0005-0000-0000-0000190B0000}"/>
    <cellStyle name="20% - Акцент1 7 3 3 2 2 2" xfId="41468" xr:uid="{00000000-0005-0000-0000-00001A0B0000}"/>
    <cellStyle name="20% - Акцент1 7 3 3 2 3" xfId="33123" xr:uid="{00000000-0005-0000-0000-00001B0B0000}"/>
    <cellStyle name="20% - Акцент1 7 3 3 3" xfId="20778" xr:uid="{00000000-0005-0000-0000-00001C0B0000}"/>
    <cellStyle name="20% - Акцент1 7 3 3 3 2" xfId="38930" xr:uid="{00000000-0005-0000-0000-00001D0B0000}"/>
    <cellStyle name="20% - Акцент1 7 3 3 4" xfId="30614" xr:uid="{00000000-0005-0000-0000-00001E0B0000}"/>
    <cellStyle name="20% - Акцент1 7 3 4" xfId="14283" xr:uid="{00000000-0005-0000-0000-00001F0B0000}"/>
    <cellStyle name="20% - Акцент1 7 3 4 2" xfId="23466" xr:uid="{00000000-0005-0000-0000-0000200B0000}"/>
    <cellStyle name="20% - Акцент1 7 3 4 2 2" xfId="41466" xr:uid="{00000000-0005-0000-0000-0000210B0000}"/>
    <cellStyle name="20% - Акцент1 7 3 4 3" xfId="33121" xr:uid="{00000000-0005-0000-0000-0000220B0000}"/>
    <cellStyle name="20% - Акцент1 7 3 5" xfId="19711" xr:uid="{00000000-0005-0000-0000-0000230B0000}"/>
    <cellStyle name="20% - Акцент1 7 3 5 2" xfId="37877" xr:uid="{00000000-0005-0000-0000-0000240B0000}"/>
    <cellStyle name="20% - Акцент1 7 3 6" xfId="29582" xr:uid="{00000000-0005-0000-0000-0000250B0000}"/>
    <cellStyle name="20% - Акцент1 7 4" xfId="10673" xr:uid="{00000000-0005-0000-0000-0000260B0000}"/>
    <cellStyle name="20% - Акцент1 7 4 2" xfId="14286" xr:uid="{00000000-0005-0000-0000-0000270B0000}"/>
    <cellStyle name="20% - Акцент1 7 4 2 2" xfId="23469" xr:uid="{00000000-0005-0000-0000-0000280B0000}"/>
    <cellStyle name="20% - Акцент1 7 4 2 2 2" xfId="41469" xr:uid="{00000000-0005-0000-0000-0000290B0000}"/>
    <cellStyle name="20% - Акцент1 7 4 2 3" xfId="33124" xr:uid="{00000000-0005-0000-0000-00002A0B0000}"/>
    <cellStyle name="20% - Акцент1 7 4 3" xfId="20528" xr:uid="{00000000-0005-0000-0000-00002B0B0000}"/>
    <cellStyle name="20% - Акцент1 7 4 3 2" xfId="38680" xr:uid="{00000000-0005-0000-0000-00002C0B0000}"/>
    <cellStyle name="20% - Акцент1 7 4 4" xfId="30364" xr:uid="{00000000-0005-0000-0000-00002D0B0000}"/>
    <cellStyle name="20% - Акцент1 7 5" xfId="7253" xr:uid="{00000000-0005-0000-0000-00002E0B0000}"/>
    <cellStyle name="20% - Акцент1 8" xfId="608" xr:uid="{00000000-0005-0000-0000-00002F0B0000}"/>
    <cellStyle name="20% - Акцент1 8 2" xfId="7277" xr:uid="{00000000-0005-0000-0000-0000300B0000}"/>
    <cellStyle name="20% - Акцент1 9" xfId="609" xr:uid="{00000000-0005-0000-0000-0000310B0000}"/>
    <cellStyle name="20% - Акцент1 9 2" xfId="8872" xr:uid="{00000000-0005-0000-0000-0000320B0000}"/>
    <cellStyle name="20% - Акцент1 9 2 2" xfId="14287" xr:uid="{00000000-0005-0000-0000-0000330B0000}"/>
    <cellStyle name="20% - Акцент1 9 2 2 2" xfId="23470" xr:uid="{00000000-0005-0000-0000-0000340B0000}"/>
    <cellStyle name="20% - Акцент1 9 2 2 2 2" xfId="41470" xr:uid="{00000000-0005-0000-0000-0000350B0000}"/>
    <cellStyle name="20% - Акцент1 9 2 2 3" xfId="33125" xr:uid="{00000000-0005-0000-0000-0000360B0000}"/>
    <cellStyle name="20% - Акцент1 9 2 3" xfId="19444" xr:uid="{00000000-0005-0000-0000-0000370B0000}"/>
    <cellStyle name="20% - Акцент1 9 2 3 2" xfId="37614" xr:uid="{00000000-0005-0000-0000-0000380B0000}"/>
    <cellStyle name="20% - Акцент1 9 2 4" xfId="29319" xr:uid="{00000000-0005-0000-0000-0000390B0000}"/>
    <cellStyle name="20% - Акцент1 9 3" xfId="10602" xr:uid="{00000000-0005-0000-0000-00003A0B0000}"/>
    <cellStyle name="20% - Акцент1 9 3 2" xfId="14288" xr:uid="{00000000-0005-0000-0000-00003B0B0000}"/>
    <cellStyle name="20% - Акцент1 9 3 2 2" xfId="23471" xr:uid="{00000000-0005-0000-0000-00003C0B0000}"/>
    <cellStyle name="20% - Акцент1 9 3 2 2 2" xfId="41471" xr:uid="{00000000-0005-0000-0000-00003D0B0000}"/>
    <cellStyle name="20% - Акцент1 9 3 2 3" xfId="33126" xr:uid="{00000000-0005-0000-0000-00003E0B0000}"/>
    <cellStyle name="20% - Акцент1 9 3 3" xfId="20471" xr:uid="{00000000-0005-0000-0000-00003F0B0000}"/>
    <cellStyle name="20% - Акцент1 9 3 3 2" xfId="38623" xr:uid="{00000000-0005-0000-0000-0000400B0000}"/>
    <cellStyle name="20% - Акцент1 9 3 4" xfId="30309" xr:uid="{00000000-0005-0000-0000-0000410B0000}"/>
    <cellStyle name="20% - Акцент1 9 4" xfId="10926" xr:uid="{00000000-0005-0000-0000-0000420B0000}"/>
    <cellStyle name="20% - Акцент1 9 4 2" xfId="14289" xr:uid="{00000000-0005-0000-0000-0000430B0000}"/>
    <cellStyle name="20% - Акцент1 9 4 2 2" xfId="23472" xr:uid="{00000000-0005-0000-0000-0000440B0000}"/>
    <cellStyle name="20% - Акцент1 9 4 2 2 2" xfId="41472" xr:uid="{00000000-0005-0000-0000-0000450B0000}"/>
    <cellStyle name="20% - Акцент1 9 4 2 3" xfId="33127" xr:uid="{00000000-0005-0000-0000-0000460B0000}"/>
    <cellStyle name="20% - Акцент1 9 4 3" xfId="20779" xr:uid="{00000000-0005-0000-0000-0000470B0000}"/>
    <cellStyle name="20% - Акцент1 9 4 3 2" xfId="38931" xr:uid="{00000000-0005-0000-0000-0000480B0000}"/>
    <cellStyle name="20% - Акцент1 9 4 4" xfId="30615" xr:uid="{00000000-0005-0000-0000-0000490B0000}"/>
    <cellStyle name="20% - Акцент1 9 5" xfId="11464" xr:uid="{00000000-0005-0000-0000-00004A0B0000}"/>
    <cellStyle name="20% - Акцент1 9 5 2" xfId="21309" xr:uid="{00000000-0005-0000-0000-00004B0B0000}"/>
    <cellStyle name="20% - Акцент1 9 5 2 2" xfId="39461" xr:uid="{00000000-0005-0000-0000-00004C0B0000}"/>
    <cellStyle name="20% - Акцент1 9 5 3" xfId="31145" xr:uid="{00000000-0005-0000-0000-00004D0B0000}"/>
    <cellStyle name="20% - Акцент1 9 6" xfId="7349" xr:uid="{00000000-0005-0000-0000-00004E0B0000}"/>
    <cellStyle name="20% - Акцент1 9 6 2" xfId="18815" xr:uid="{00000000-0005-0000-0000-00004F0B0000}"/>
    <cellStyle name="20% - Акцент1 9 6 2 2" xfId="37035" xr:uid="{00000000-0005-0000-0000-0000500B0000}"/>
    <cellStyle name="20% - Акцент1 9 6 3" xfId="28784" xr:uid="{00000000-0005-0000-0000-0000510B0000}"/>
    <cellStyle name="20% - Акцент2 10" xfId="610" xr:uid="{00000000-0005-0000-0000-0000520B0000}"/>
    <cellStyle name="20% - Акцент2 10 2" xfId="9157" xr:uid="{00000000-0005-0000-0000-0000530B0000}"/>
    <cellStyle name="20% - Акцент2 10 2 2" xfId="14290" xr:uid="{00000000-0005-0000-0000-0000540B0000}"/>
    <cellStyle name="20% - Акцент2 10 2 2 2" xfId="23473" xr:uid="{00000000-0005-0000-0000-0000550B0000}"/>
    <cellStyle name="20% - Акцент2 10 2 2 2 2" xfId="41473" xr:uid="{00000000-0005-0000-0000-0000560B0000}"/>
    <cellStyle name="20% - Акцент2 10 2 2 3" xfId="33128" xr:uid="{00000000-0005-0000-0000-0000570B0000}"/>
    <cellStyle name="20% - Акцент2 10 2 3" xfId="19700" xr:uid="{00000000-0005-0000-0000-0000580B0000}"/>
    <cellStyle name="20% - Акцент2 10 2 3 2" xfId="37869" xr:uid="{00000000-0005-0000-0000-0000590B0000}"/>
    <cellStyle name="20% - Акцент2 10 2 4" xfId="29574" xr:uid="{00000000-0005-0000-0000-00005A0B0000}"/>
    <cellStyle name="20% - Акцент2 10 3" xfId="10603" xr:uid="{00000000-0005-0000-0000-00005B0B0000}"/>
    <cellStyle name="20% - Акцент2 10 3 2" xfId="14291" xr:uid="{00000000-0005-0000-0000-00005C0B0000}"/>
    <cellStyle name="20% - Акцент2 10 3 2 2" xfId="23474" xr:uid="{00000000-0005-0000-0000-00005D0B0000}"/>
    <cellStyle name="20% - Акцент2 10 3 2 2 2" xfId="41474" xr:uid="{00000000-0005-0000-0000-00005E0B0000}"/>
    <cellStyle name="20% - Акцент2 10 3 2 3" xfId="33129" xr:uid="{00000000-0005-0000-0000-00005F0B0000}"/>
    <cellStyle name="20% - Акцент2 10 3 3" xfId="20472" xr:uid="{00000000-0005-0000-0000-0000600B0000}"/>
    <cellStyle name="20% - Акцент2 10 3 3 2" xfId="38624" xr:uid="{00000000-0005-0000-0000-0000610B0000}"/>
    <cellStyle name="20% - Акцент2 10 3 4" xfId="30310" xr:uid="{00000000-0005-0000-0000-0000620B0000}"/>
    <cellStyle name="20% - Акцент2 10 4" xfId="10927" xr:uid="{00000000-0005-0000-0000-0000630B0000}"/>
    <cellStyle name="20% - Акцент2 10 4 2" xfId="14292" xr:uid="{00000000-0005-0000-0000-0000640B0000}"/>
    <cellStyle name="20% - Акцент2 10 4 2 2" xfId="23475" xr:uid="{00000000-0005-0000-0000-0000650B0000}"/>
    <cellStyle name="20% - Акцент2 10 4 2 2 2" xfId="41475" xr:uid="{00000000-0005-0000-0000-0000660B0000}"/>
    <cellStyle name="20% - Акцент2 10 4 2 3" xfId="33130" xr:uid="{00000000-0005-0000-0000-0000670B0000}"/>
    <cellStyle name="20% - Акцент2 10 4 3" xfId="20780" xr:uid="{00000000-0005-0000-0000-0000680B0000}"/>
    <cellStyle name="20% - Акцент2 10 4 3 2" xfId="38932" xr:uid="{00000000-0005-0000-0000-0000690B0000}"/>
    <cellStyle name="20% - Акцент2 10 4 4" xfId="30616" xr:uid="{00000000-0005-0000-0000-00006A0B0000}"/>
    <cellStyle name="20% - Акцент2 10 5" xfId="11714" xr:uid="{00000000-0005-0000-0000-00006B0B0000}"/>
    <cellStyle name="20% - Акцент2 10 5 2" xfId="21559" xr:uid="{00000000-0005-0000-0000-00006C0B0000}"/>
    <cellStyle name="20% - Акцент2 10 5 2 2" xfId="39711" xr:uid="{00000000-0005-0000-0000-00006D0B0000}"/>
    <cellStyle name="20% - Акцент2 10 5 3" xfId="31395" xr:uid="{00000000-0005-0000-0000-00006E0B0000}"/>
    <cellStyle name="20% - Акцент2 10 6" xfId="7728" xr:uid="{00000000-0005-0000-0000-00006F0B0000}"/>
    <cellStyle name="20% - Акцент2 10 6 2" xfId="19073" xr:uid="{00000000-0005-0000-0000-0000700B0000}"/>
    <cellStyle name="20% - Акцент2 10 6 2 2" xfId="37293" xr:uid="{00000000-0005-0000-0000-0000710B0000}"/>
    <cellStyle name="20% - Акцент2 10 6 3" xfId="29038" xr:uid="{00000000-0005-0000-0000-0000720B0000}"/>
    <cellStyle name="20% - Акцент2 11" xfId="611" xr:uid="{00000000-0005-0000-0000-0000730B0000}"/>
    <cellStyle name="20% - Акцент2 11 2" xfId="9228" xr:uid="{00000000-0005-0000-0000-0000740B0000}"/>
    <cellStyle name="20% - Акцент2 12" xfId="612" xr:uid="{00000000-0005-0000-0000-0000750B0000}"/>
    <cellStyle name="20% - Акцент2 13" xfId="613" xr:uid="{00000000-0005-0000-0000-0000760B0000}"/>
    <cellStyle name="20% - Акцент2 14" xfId="614" xr:uid="{00000000-0005-0000-0000-0000770B0000}"/>
    <cellStyle name="20% - Акцент2 15" xfId="615" xr:uid="{00000000-0005-0000-0000-0000780B0000}"/>
    <cellStyle name="20% - Акцент2 16" xfId="616" xr:uid="{00000000-0005-0000-0000-0000790B0000}"/>
    <cellStyle name="20% - Акцент2 17" xfId="617" xr:uid="{00000000-0005-0000-0000-00007A0B0000}"/>
    <cellStyle name="20% - Акцент2 18" xfId="618" xr:uid="{00000000-0005-0000-0000-00007B0B0000}"/>
    <cellStyle name="20% - Акцент2 19" xfId="619" xr:uid="{00000000-0005-0000-0000-00007C0B0000}"/>
    <cellStyle name="20% - Акцент2 2" xfId="620" xr:uid="{00000000-0005-0000-0000-00007D0B0000}"/>
    <cellStyle name="20% — акцент2 2" xfId="12103" xr:uid="{00000000-0005-0000-0000-00007E0B0000}"/>
    <cellStyle name="20% - Акцент2 2 10" xfId="6923" xr:uid="{00000000-0005-0000-0000-00007F0B0000}"/>
    <cellStyle name="20% — акцент2 2 10" xfId="25693" xr:uid="{00000000-0005-0000-0000-0000800B0000}"/>
    <cellStyle name="20% - Акцент2 2 10 2" xfId="13260" xr:uid="{00000000-0005-0000-0000-0000810B0000}"/>
    <cellStyle name="20% — акцент2 2 10 2" xfId="43654" xr:uid="{00000000-0005-0000-0000-0000820B0000}"/>
    <cellStyle name="20% - Акцент2 2 11" xfId="12328" xr:uid="{00000000-0005-0000-0000-0000830B0000}"/>
    <cellStyle name="20% — акцент2 2 11" xfId="17084" xr:uid="{00000000-0005-0000-0000-0000840B0000}"/>
    <cellStyle name="20% — акцент2 2 11 2" xfId="35444" xr:uid="{00000000-0005-0000-0000-0000850B0000}"/>
    <cellStyle name="20% - Акцент2 2 12" xfId="12303" xr:uid="{00000000-0005-0000-0000-0000860B0000}"/>
    <cellStyle name="20% — акцент2 2 12" xfId="25683" xr:uid="{00000000-0005-0000-0000-0000870B0000}"/>
    <cellStyle name="20% — акцент2 2 12 2" xfId="43644" xr:uid="{00000000-0005-0000-0000-0000880B0000}"/>
    <cellStyle name="20% - Акцент2 2 13" xfId="6644" xr:uid="{00000000-0005-0000-0000-0000890B0000}"/>
    <cellStyle name="20% — акцент2 2 13" xfId="25975" xr:uid="{00000000-0005-0000-0000-00008A0B0000}"/>
    <cellStyle name="20% — акцент2 2 13 2" xfId="43919" xr:uid="{00000000-0005-0000-0000-00008B0B0000}"/>
    <cellStyle name="20% - Акцент2 2 14" xfId="12288" xr:uid="{00000000-0005-0000-0000-00008C0B0000}"/>
    <cellStyle name="20% — акцент2 2 14" xfId="20455" xr:uid="{00000000-0005-0000-0000-00008D0B0000}"/>
    <cellStyle name="20% — акцент2 2 14 2" xfId="38608" xr:uid="{00000000-0005-0000-0000-00008E0B0000}"/>
    <cellStyle name="20% - Акцент2 2 15" xfId="12256" xr:uid="{00000000-0005-0000-0000-00008F0B0000}"/>
    <cellStyle name="20% — акцент2 2 15" xfId="17482" xr:uid="{00000000-0005-0000-0000-0000900B0000}"/>
    <cellStyle name="20% — акцент2 2 15 2" xfId="35836" xr:uid="{00000000-0005-0000-0000-0000910B0000}"/>
    <cellStyle name="20% - Акцент2 2 16" xfId="12276" xr:uid="{00000000-0005-0000-0000-0000920B0000}"/>
    <cellStyle name="20% — акцент2 2 16" xfId="17324" xr:uid="{00000000-0005-0000-0000-0000930B0000}"/>
    <cellStyle name="20% — акцент2 2 16 2" xfId="35679" xr:uid="{00000000-0005-0000-0000-0000940B0000}"/>
    <cellStyle name="20% - Акцент2 2 17" xfId="7091" xr:uid="{00000000-0005-0000-0000-0000950B0000}"/>
    <cellStyle name="20% — акцент2 2 17" xfId="25720" xr:uid="{00000000-0005-0000-0000-0000960B0000}"/>
    <cellStyle name="20% — акцент2 2 17 2" xfId="43681" xr:uid="{00000000-0005-0000-0000-0000970B0000}"/>
    <cellStyle name="20% - Акцент2 2 18" xfId="12316" xr:uid="{00000000-0005-0000-0000-0000980B0000}"/>
    <cellStyle name="20% — акцент2 2 18" xfId="25215" xr:uid="{00000000-0005-0000-0000-0000990B0000}"/>
    <cellStyle name="20% — акцент2 2 18 2" xfId="43208" xr:uid="{00000000-0005-0000-0000-00009A0B0000}"/>
    <cellStyle name="20% - Акцент2 2 19" xfId="7121" xr:uid="{00000000-0005-0000-0000-00009B0B0000}"/>
    <cellStyle name="20% — акцент2 2 19" xfId="17148" xr:uid="{00000000-0005-0000-0000-00009C0B0000}"/>
    <cellStyle name="20% — акцент2 2 19 2" xfId="35504" xr:uid="{00000000-0005-0000-0000-00009D0B0000}"/>
    <cellStyle name="20% - Акцент2 2 2" xfId="621" xr:uid="{00000000-0005-0000-0000-00009E0B0000}"/>
    <cellStyle name="20% — акцент2 2 2" xfId="16944" xr:uid="{00000000-0005-0000-0000-00009F0B0000}"/>
    <cellStyle name="20% - Акцент2 2 2 2" xfId="622" xr:uid="{00000000-0005-0000-0000-0000A00B0000}"/>
    <cellStyle name="20% - Акцент2 2 2 2 10" xfId="16095" xr:uid="{00000000-0005-0000-0000-0000A10B0000}"/>
    <cellStyle name="20% - Акцент2 2 2 2 10 2" xfId="25049" xr:uid="{00000000-0005-0000-0000-0000A20B0000}"/>
    <cellStyle name="20% - Акцент2 2 2 2 10 2 2" xfId="43046" xr:uid="{00000000-0005-0000-0000-0000A30B0000}"/>
    <cellStyle name="20% - Акцент2 2 2 2 10 3" xfId="34693" xr:uid="{00000000-0005-0000-0000-0000A40B0000}"/>
    <cellStyle name="20% - Акцент2 2 2 2 11" xfId="16998" xr:uid="{00000000-0005-0000-0000-0000A50B0000}"/>
    <cellStyle name="20% - Акцент2 2 2 2 11 2" xfId="35359" xr:uid="{00000000-0005-0000-0000-0000A60B0000}"/>
    <cellStyle name="20% - Акцент2 2 2 2 12" xfId="26393" xr:uid="{00000000-0005-0000-0000-0000A70B0000}"/>
    <cellStyle name="20% - Акцент2 2 2 2 12 2" xfId="44315" xr:uid="{00000000-0005-0000-0000-0000A80B0000}"/>
    <cellStyle name="20% - Акцент2 2 2 2 13" xfId="27310" xr:uid="{00000000-0005-0000-0000-0000A90B0000}"/>
    <cellStyle name="20% - Акцент2 2 2 2 14" xfId="45372" xr:uid="{00000000-0005-0000-0000-0000AA0B0000}"/>
    <cellStyle name="20% - Акцент2 2 2 2 15" xfId="46466" xr:uid="{00000000-0005-0000-0000-0000AB0B0000}"/>
    <cellStyle name="20% - Акцент2 2 2 2 2" xfId="5879" xr:uid="{00000000-0005-0000-0000-0000AC0B0000}"/>
    <cellStyle name="20% - Акцент2 2 2 2 2 10" xfId="26905" xr:uid="{00000000-0005-0000-0000-0000AD0B0000}"/>
    <cellStyle name="20% - Акцент2 2 2 2 2 10 2" xfId="44820" xr:uid="{00000000-0005-0000-0000-0000AE0B0000}"/>
    <cellStyle name="20% - Акцент2 2 2 2 2 11" xfId="27925" xr:uid="{00000000-0005-0000-0000-0000AF0B0000}"/>
    <cellStyle name="20% - Акцент2 2 2 2 2 12" xfId="45867" xr:uid="{00000000-0005-0000-0000-0000B00B0000}"/>
    <cellStyle name="20% - Акцент2 2 2 2 2 13" xfId="47056" xr:uid="{00000000-0005-0000-0000-0000B10B0000}"/>
    <cellStyle name="20% - Акцент2 2 2 2 2 2" xfId="8903" xr:uid="{00000000-0005-0000-0000-0000B20B0000}"/>
    <cellStyle name="20% - Акцент2 2 2 2 2 2 2" xfId="13959" xr:uid="{00000000-0005-0000-0000-0000B30B0000}"/>
    <cellStyle name="20% - Акцент2 2 2 2 2 2 2 2" xfId="23173" xr:uid="{00000000-0005-0000-0000-0000B40B0000}"/>
    <cellStyle name="20% - Акцент2 2 2 2 2 2 2 2 2" xfId="41173" xr:uid="{00000000-0005-0000-0000-0000B50B0000}"/>
    <cellStyle name="20% - Акцент2 2 2 2 2 2 2 3" xfId="32830" xr:uid="{00000000-0005-0000-0000-0000B60B0000}"/>
    <cellStyle name="20% - Акцент2 2 2 2 2 2 3" xfId="19469" xr:uid="{00000000-0005-0000-0000-0000B70B0000}"/>
    <cellStyle name="20% - Акцент2 2 2 2 2 2 3 2" xfId="37639" xr:uid="{00000000-0005-0000-0000-0000B80B0000}"/>
    <cellStyle name="20% - Акцент2 2 2 2 2 2 4" xfId="29344" xr:uid="{00000000-0005-0000-0000-0000B90B0000}"/>
    <cellStyle name="20% - Акцент2 2 2 2 2 3" xfId="9569" xr:uid="{00000000-0005-0000-0000-0000BA0B0000}"/>
    <cellStyle name="20% - Акцент2 2 2 2 2 3 2" xfId="14293" xr:uid="{00000000-0005-0000-0000-0000BB0B0000}"/>
    <cellStyle name="20% - Акцент2 2 2 2 2 3 2 2" xfId="23476" xr:uid="{00000000-0005-0000-0000-0000BC0B0000}"/>
    <cellStyle name="20% - Акцент2 2 2 2 2 3 2 2 2" xfId="41476" xr:uid="{00000000-0005-0000-0000-0000BD0B0000}"/>
    <cellStyle name="20% - Акцент2 2 2 2 2 3 2 3" xfId="33131" xr:uid="{00000000-0005-0000-0000-0000BE0B0000}"/>
    <cellStyle name="20% - Акцент2 2 2 2 2 3 3" xfId="19992" xr:uid="{00000000-0005-0000-0000-0000BF0B0000}"/>
    <cellStyle name="20% - Акцент2 2 2 2 2 3 3 2" xfId="38157" xr:uid="{00000000-0005-0000-0000-0000C00B0000}"/>
    <cellStyle name="20% - Акцент2 2 2 2 2 3 4" xfId="29857" xr:uid="{00000000-0005-0000-0000-0000C10B0000}"/>
    <cellStyle name="20% - Акцент2 2 2 2 2 4" xfId="10928" xr:uid="{00000000-0005-0000-0000-0000C20B0000}"/>
    <cellStyle name="20% - Акцент2 2 2 2 2 4 2" xfId="14294" xr:uid="{00000000-0005-0000-0000-0000C30B0000}"/>
    <cellStyle name="20% - Акцент2 2 2 2 2 4 2 2" xfId="23477" xr:uid="{00000000-0005-0000-0000-0000C40B0000}"/>
    <cellStyle name="20% - Акцент2 2 2 2 2 4 2 2 2" xfId="41477" xr:uid="{00000000-0005-0000-0000-0000C50B0000}"/>
    <cellStyle name="20% - Акцент2 2 2 2 2 4 2 3" xfId="33132" xr:uid="{00000000-0005-0000-0000-0000C60B0000}"/>
    <cellStyle name="20% - Акцент2 2 2 2 2 4 3" xfId="20781" xr:uid="{00000000-0005-0000-0000-0000C70B0000}"/>
    <cellStyle name="20% - Акцент2 2 2 2 2 4 3 2" xfId="38933" xr:uid="{00000000-0005-0000-0000-0000C80B0000}"/>
    <cellStyle name="20% - Акцент2 2 2 2 2 4 4" xfId="30617" xr:uid="{00000000-0005-0000-0000-0000C90B0000}"/>
    <cellStyle name="20% - Акцент2 2 2 2 2 5" xfId="11488" xr:uid="{00000000-0005-0000-0000-0000CA0B0000}"/>
    <cellStyle name="20% - Акцент2 2 2 2 2 5 2" xfId="21333" xr:uid="{00000000-0005-0000-0000-0000CB0B0000}"/>
    <cellStyle name="20% - Акцент2 2 2 2 2 5 2 2" xfId="39485" xr:uid="{00000000-0005-0000-0000-0000CC0B0000}"/>
    <cellStyle name="20% - Акцент2 2 2 2 2 5 3" xfId="31169" xr:uid="{00000000-0005-0000-0000-0000CD0B0000}"/>
    <cellStyle name="20% - Акцент2 2 2 2 2 6" xfId="7429" xr:uid="{00000000-0005-0000-0000-0000CE0B0000}"/>
    <cellStyle name="20% - Акцент2 2 2 2 2 6 2" xfId="18843" xr:uid="{00000000-0005-0000-0000-0000CF0B0000}"/>
    <cellStyle name="20% - Акцент2 2 2 2 2 6 2 2" xfId="37063" xr:uid="{00000000-0005-0000-0000-0000D00B0000}"/>
    <cellStyle name="20% - Акцент2 2 2 2 2 6 3" xfId="28810" xr:uid="{00000000-0005-0000-0000-0000D10B0000}"/>
    <cellStyle name="20% - Акцент2 2 2 2 2 7" xfId="13011" xr:uid="{00000000-0005-0000-0000-0000D20B0000}"/>
    <cellStyle name="20% - Акцент2 2 2 2 2 7 2" xfId="22415" xr:uid="{00000000-0005-0000-0000-0000D30B0000}"/>
    <cellStyle name="20% - Акцент2 2 2 2 2 7 2 2" xfId="40435" xr:uid="{00000000-0005-0000-0000-0000D40B0000}"/>
    <cellStyle name="20% - Акцент2 2 2 2 2 7 3" xfId="32097" xr:uid="{00000000-0005-0000-0000-0000D50B0000}"/>
    <cellStyle name="20% - Акцент2 2 2 2 2 8" xfId="16717" xr:uid="{00000000-0005-0000-0000-0000D60B0000}"/>
    <cellStyle name="20% - Акцент2 2 2 2 2 8 2" xfId="25482" xr:uid="{00000000-0005-0000-0000-0000D70B0000}"/>
    <cellStyle name="20% - Акцент2 2 2 2 2 8 2 2" xfId="43446" xr:uid="{00000000-0005-0000-0000-0000D80B0000}"/>
    <cellStyle name="20% - Акцент2 2 2 2 2 8 3" xfId="35138" xr:uid="{00000000-0005-0000-0000-0000D90B0000}"/>
    <cellStyle name="20% - Акцент2 2 2 2 2 9" xfId="17832" xr:uid="{00000000-0005-0000-0000-0000DA0B0000}"/>
    <cellStyle name="20% - Акцент2 2 2 2 2 9 2" xfId="36142" xr:uid="{00000000-0005-0000-0000-0000DB0B0000}"/>
    <cellStyle name="20% - Акцент2 2 2 2 3" xfId="8674" xr:uid="{00000000-0005-0000-0000-0000DC0B0000}"/>
    <cellStyle name="20% - Акцент2 2 2 2 3 2" xfId="9570" xr:uid="{00000000-0005-0000-0000-0000DD0B0000}"/>
    <cellStyle name="20% - Акцент2 2 2 2 3 2 2" xfId="14295" xr:uid="{00000000-0005-0000-0000-0000DE0B0000}"/>
    <cellStyle name="20% - Акцент2 2 2 2 3 2 2 2" xfId="23478" xr:uid="{00000000-0005-0000-0000-0000DF0B0000}"/>
    <cellStyle name="20% - Акцент2 2 2 2 3 2 2 2 2" xfId="41478" xr:uid="{00000000-0005-0000-0000-0000E00B0000}"/>
    <cellStyle name="20% - Акцент2 2 2 2 3 2 2 3" xfId="33133" xr:uid="{00000000-0005-0000-0000-0000E10B0000}"/>
    <cellStyle name="20% - Акцент2 2 2 2 3 2 3" xfId="19993" xr:uid="{00000000-0005-0000-0000-0000E20B0000}"/>
    <cellStyle name="20% - Акцент2 2 2 2 3 2 3 2" xfId="38158" xr:uid="{00000000-0005-0000-0000-0000E30B0000}"/>
    <cellStyle name="20% - Акцент2 2 2 2 3 2 4" xfId="29858" xr:uid="{00000000-0005-0000-0000-0000E40B0000}"/>
    <cellStyle name="20% - Акцент2 2 2 2 3 3" xfId="13511" xr:uid="{00000000-0005-0000-0000-0000E50B0000}"/>
    <cellStyle name="20% - Акцент2 2 2 2 3 3 2" xfId="22746" xr:uid="{00000000-0005-0000-0000-0000E60B0000}"/>
    <cellStyle name="20% - Акцент2 2 2 2 3 3 2 2" xfId="40747" xr:uid="{00000000-0005-0000-0000-0000E70B0000}"/>
    <cellStyle name="20% - Акцент2 2 2 2 3 3 3" xfId="32398" xr:uid="{00000000-0005-0000-0000-0000E80B0000}"/>
    <cellStyle name="20% - Акцент2 2 2 2 3 4" xfId="19345" xr:uid="{00000000-0005-0000-0000-0000E90B0000}"/>
    <cellStyle name="20% - Акцент2 2 2 2 3 4 2" xfId="37515" xr:uid="{00000000-0005-0000-0000-0000EA0B0000}"/>
    <cellStyle name="20% - Акцент2 2 2 2 3 5" xfId="29225" xr:uid="{00000000-0005-0000-0000-0000EB0B0000}"/>
    <cellStyle name="20% - Акцент2 2 2 2 4" xfId="9249" xr:uid="{00000000-0005-0000-0000-0000EC0B0000}"/>
    <cellStyle name="20% - Акцент2 2 2 2 4 2" xfId="14296" xr:uid="{00000000-0005-0000-0000-0000ED0B0000}"/>
    <cellStyle name="20% - Акцент2 2 2 2 4 2 2" xfId="23479" xr:uid="{00000000-0005-0000-0000-0000EE0B0000}"/>
    <cellStyle name="20% - Акцент2 2 2 2 4 2 2 2" xfId="41479" xr:uid="{00000000-0005-0000-0000-0000EF0B0000}"/>
    <cellStyle name="20% - Акцент2 2 2 2 4 2 3" xfId="33134" xr:uid="{00000000-0005-0000-0000-0000F00B0000}"/>
    <cellStyle name="20% - Акцент2 2 2 2 4 3" xfId="19733" xr:uid="{00000000-0005-0000-0000-0000F10B0000}"/>
    <cellStyle name="20% - Акцент2 2 2 2 4 3 2" xfId="37899" xr:uid="{00000000-0005-0000-0000-0000F20B0000}"/>
    <cellStyle name="20% - Акцент2 2 2 2 4 4" xfId="29602" xr:uid="{00000000-0005-0000-0000-0000F30B0000}"/>
    <cellStyle name="20% - Акцент2 2 2 2 5" xfId="10674" xr:uid="{00000000-0005-0000-0000-0000F40B0000}"/>
    <cellStyle name="20% - Акцент2 2 2 2 5 2" xfId="14297" xr:uid="{00000000-0005-0000-0000-0000F50B0000}"/>
    <cellStyle name="20% - Акцент2 2 2 2 5 2 2" xfId="23480" xr:uid="{00000000-0005-0000-0000-0000F60B0000}"/>
    <cellStyle name="20% - Акцент2 2 2 2 5 2 2 2" xfId="41480" xr:uid="{00000000-0005-0000-0000-0000F70B0000}"/>
    <cellStyle name="20% - Акцент2 2 2 2 5 2 3" xfId="33135" xr:uid="{00000000-0005-0000-0000-0000F80B0000}"/>
    <cellStyle name="20% - Акцент2 2 2 2 5 3" xfId="20529" xr:uid="{00000000-0005-0000-0000-0000F90B0000}"/>
    <cellStyle name="20% - Акцент2 2 2 2 5 3 2" xfId="38681" xr:uid="{00000000-0005-0000-0000-0000FA0B0000}"/>
    <cellStyle name="20% - Акцент2 2 2 2 5 4" xfId="30365" xr:uid="{00000000-0005-0000-0000-0000FB0B0000}"/>
    <cellStyle name="20% - Акцент2 2 2 2 6" xfId="11382" xr:uid="{00000000-0005-0000-0000-0000FC0B0000}"/>
    <cellStyle name="20% - Акцент2 2 2 2 6 2" xfId="21227" xr:uid="{00000000-0005-0000-0000-0000FD0B0000}"/>
    <cellStyle name="20% - Акцент2 2 2 2 6 2 2" xfId="39379" xr:uid="{00000000-0005-0000-0000-0000FE0B0000}"/>
    <cellStyle name="20% - Акцент2 2 2 2 6 3" xfId="31063" xr:uid="{00000000-0005-0000-0000-0000FF0B0000}"/>
    <cellStyle name="20% - Акцент2 2 2 2 7" xfId="11921" xr:uid="{00000000-0005-0000-0000-0000000C0000}"/>
    <cellStyle name="20% - Акцент2 2 2 2 7 2" xfId="21670" xr:uid="{00000000-0005-0000-0000-0000010C0000}"/>
    <cellStyle name="20% - Акцент2 2 2 2 7 2 2" xfId="39819" xr:uid="{00000000-0005-0000-0000-0000020C0000}"/>
    <cellStyle name="20% - Акцент2 2 2 2 7 3" xfId="31498" xr:uid="{00000000-0005-0000-0000-0000030C0000}"/>
    <cellStyle name="20% - Акцент2 2 2 2 8" xfId="7067" xr:uid="{00000000-0005-0000-0000-0000040C0000}"/>
    <cellStyle name="20% - Акцент2 2 2 2 8 2" xfId="18708" xr:uid="{00000000-0005-0000-0000-0000050C0000}"/>
    <cellStyle name="20% - Акцент2 2 2 2 8 2 2" xfId="36941" xr:uid="{00000000-0005-0000-0000-0000060C0000}"/>
    <cellStyle name="20% - Акцент2 2 2 2 8 3" xfId="28700" xr:uid="{00000000-0005-0000-0000-0000070C0000}"/>
    <cellStyle name="20% - Акцент2 2 2 2 9" xfId="12429" xr:uid="{00000000-0005-0000-0000-0000080C0000}"/>
    <cellStyle name="20% - Акцент2 2 2 2 9 2" xfId="21880" xr:uid="{00000000-0005-0000-0000-0000090C0000}"/>
    <cellStyle name="20% - Акцент2 2 2 2 9 2 2" xfId="40003" xr:uid="{00000000-0005-0000-0000-00000A0C0000}"/>
    <cellStyle name="20% - Акцент2 2 2 2 9 3" xfId="31668" xr:uid="{00000000-0005-0000-0000-00000B0C0000}"/>
    <cellStyle name="20% - Акцент2 2 2 3" xfId="9571" xr:uid="{00000000-0005-0000-0000-00000C0C0000}"/>
    <cellStyle name="20% - Акцент2 2 2 4" xfId="6728" xr:uid="{00000000-0005-0000-0000-00000D0C0000}"/>
    <cellStyle name="20% - Акцент2 2 2_Reconcilation" xfId="8621" xr:uid="{00000000-0005-0000-0000-00000E0C0000}"/>
    <cellStyle name="20% - Акцент2 2 20" xfId="6569" xr:uid="{00000000-0005-0000-0000-00000F0C0000}"/>
    <cellStyle name="20% — акцент2 2 20" xfId="25933" xr:uid="{00000000-0005-0000-0000-0000100C0000}"/>
    <cellStyle name="20% — акцент2 2 20 2" xfId="43878" xr:uid="{00000000-0005-0000-0000-0000110C0000}"/>
    <cellStyle name="20% - Акцент2 2 21" xfId="7926" xr:uid="{00000000-0005-0000-0000-0000120C0000}"/>
    <cellStyle name="20% — акцент2 2 21" xfId="25814" xr:uid="{00000000-0005-0000-0000-0000130C0000}"/>
    <cellStyle name="20% — акцент2 2 21 2" xfId="43767" xr:uid="{00000000-0005-0000-0000-0000140C0000}"/>
    <cellStyle name="20% - Акцент2 2 22" xfId="7060" xr:uid="{00000000-0005-0000-0000-0000150C0000}"/>
    <cellStyle name="20% — акцент2 2 22" xfId="27096" xr:uid="{00000000-0005-0000-0000-0000160C0000}"/>
    <cellStyle name="20% - Акцент2 2 23" xfId="12262" xr:uid="{00000000-0005-0000-0000-0000170C0000}"/>
    <cellStyle name="20% — акцент2 2 23" xfId="27291" xr:uid="{00000000-0005-0000-0000-0000180C0000}"/>
    <cellStyle name="20% - Акцент2 2 24" xfId="6520" xr:uid="{00000000-0005-0000-0000-0000190C0000}"/>
    <cellStyle name="20% — акцент2 2 24" xfId="31606" xr:uid="{00000000-0005-0000-0000-00001A0C0000}"/>
    <cellStyle name="20% - Акцент2 2 25" xfId="12278" xr:uid="{00000000-0005-0000-0000-00001B0C0000}"/>
    <cellStyle name="20% — акцент2 2 25" xfId="46067" xr:uid="{00000000-0005-0000-0000-00001C0C0000}"/>
    <cellStyle name="20% - Акцент2 2 26" xfId="12428" xr:uid="{00000000-0005-0000-0000-00001D0C0000}"/>
    <cellStyle name="20% — акцент2 2 26" xfId="47264" xr:uid="{00000000-0005-0000-0000-00001E0C0000}"/>
    <cellStyle name="20% - Акцент2 2 27" xfId="12674" xr:uid="{00000000-0005-0000-0000-00001F0C0000}"/>
    <cellStyle name="20% - Акцент2 2 28" xfId="15641" xr:uid="{00000000-0005-0000-0000-0000200C0000}"/>
    <cellStyle name="20% - Акцент2 2 29" xfId="15631" xr:uid="{00000000-0005-0000-0000-0000210C0000}"/>
    <cellStyle name="20% - Акцент2 2 3" xfId="623" xr:uid="{00000000-0005-0000-0000-0000220C0000}"/>
    <cellStyle name="20% — акцент2 2 3" xfId="21781" xr:uid="{00000000-0005-0000-0000-0000230C0000}"/>
    <cellStyle name="20% - Акцент2 2 3 2" xfId="9572" xr:uid="{00000000-0005-0000-0000-0000240C0000}"/>
    <cellStyle name="20% — акцент2 2 3 2" xfId="39929" xr:uid="{00000000-0005-0000-0000-0000250C0000}"/>
    <cellStyle name="20% - Акцент2 2 4" xfId="624" xr:uid="{00000000-0005-0000-0000-0000260C0000}"/>
    <cellStyle name="20% — акцент2 2 4" xfId="25793" xr:uid="{00000000-0005-0000-0000-0000270C0000}"/>
    <cellStyle name="20% - Акцент2 2 4 10" xfId="16096" xr:uid="{00000000-0005-0000-0000-0000280C0000}"/>
    <cellStyle name="20% - Акцент2 2 4 10 2" xfId="25050" xr:uid="{00000000-0005-0000-0000-0000290C0000}"/>
    <cellStyle name="20% - Акцент2 2 4 10 2 2" xfId="43047" xr:uid="{00000000-0005-0000-0000-00002A0C0000}"/>
    <cellStyle name="20% - Акцент2 2 4 10 3" xfId="34694" xr:uid="{00000000-0005-0000-0000-00002B0C0000}"/>
    <cellStyle name="20% - Акцент2 2 4 11" xfId="16999" xr:uid="{00000000-0005-0000-0000-00002C0C0000}"/>
    <cellStyle name="20% - Акцент2 2 4 11 2" xfId="35360" xr:uid="{00000000-0005-0000-0000-00002D0C0000}"/>
    <cellStyle name="20% - Акцент2 2 4 12" xfId="25829" xr:uid="{00000000-0005-0000-0000-00002E0C0000}"/>
    <cellStyle name="20% - Акцент2 2 4 12 2" xfId="43781" xr:uid="{00000000-0005-0000-0000-00002F0C0000}"/>
    <cellStyle name="20% - Акцент2 2 4 13" xfId="20454" xr:uid="{00000000-0005-0000-0000-0000300C0000}"/>
    <cellStyle name="20% - Акцент2 2 4 13 2" xfId="38607" xr:uid="{00000000-0005-0000-0000-0000310C0000}"/>
    <cellStyle name="20% - Акцент2 2 4 14" xfId="25881" xr:uid="{00000000-0005-0000-0000-0000320C0000}"/>
    <cellStyle name="20% - Акцент2 2 4 14 2" xfId="43830" xr:uid="{00000000-0005-0000-0000-0000330C0000}"/>
    <cellStyle name="20% - Акцент2 2 4 15" xfId="25897" xr:uid="{00000000-0005-0000-0000-0000340C0000}"/>
    <cellStyle name="20% - Акцент2 2 4 15 2" xfId="43844" xr:uid="{00000000-0005-0000-0000-0000350C0000}"/>
    <cellStyle name="20% - Акцент2 2 4 16" xfId="17083" xr:uid="{00000000-0005-0000-0000-0000360C0000}"/>
    <cellStyle name="20% - Акцент2 2 4 16 2" xfId="35443" xr:uid="{00000000-0005-0000-0000-0000370C0000}"/>
    <cellStyle name="20% - Акцент2 2 4 17" xfId="25876" xr:uid="{00000000-0005-0000-0000-0000380C0000}"/>
    <cellStyle name="20% - Акцент2 2 4 17 2" xfId="43827" xr:uid="{00000000-0005-0000-0000-0000390C0000}"/>
    <cellStyle name="20% - Акцент2 2 4 18" xfId="22633" xr:uid="{00000000-0005-0000-0000-00003A0C0000}"/>
    <cellStyle name="20% - Акцент2 2 4 18 2" xfId="40645" xr:uid="{00000000-0005-0000-0000-00003B0C0000}"/>
    <cellStyle name="20% - Акцент2 2 4 19" xfId="25774" xr:uid="{00000000-0005-0000-0000-00003C0C0000}"/>
    <cellStyle name="20% - Акцент2 2 4 19 2" xfId="43730" xr:uid="{00000000-0005-0000-0000-00003D0C0000}"/>
    <cellStyle name="20% - Акцент2 2 4 2" xfId="5880" xr:uid="{00000000-0005-0000-0000-00003E0C0000}"/>
    <cellStyle name="20% — акцент2 2 4 2" xfId="43747" xr:uid="{00000000-0005-0000-0000-00003F0C0000}"/>
    <cellStyle name="20% - Акцент2 2 4 2 10" xfId="26906" xr:uid="{00000000-0005-0000-0000-0000400C0000}"/>
    <cellStyle name="20% - Акцент2 2 4 2 10 2" xfId="44821" xr:uid="{00000000-0005-0000-0000-0000410C0000}"/>
    <cellStyle name="20% - Акцент2 2 4 2 11" xfId="27926" xr:uid="{00000000-0005-0000-0000-0000420C0000}"/>
    <cellStyle name="20% - Акцент2 2 4 2 12" xfId="45868" xr:uid="{00000000-0005-0000-0000-0000430C0000}"/>
    <cellStyle name="20% - Акцент2 2 4 2 13" xfId="47057" xr:uid="{00000000-0005-0000-0000-0000440C0000}"/>
    <cellStyle name="20% - Акцент2 2 4 2 2" xfId="8904" xr:uid="{00000000-0005-0000-0000-0000450C0000}"/>
    <cellStyle name="20% - Акцент2 2 4 2 2 2" xfId="13960" xr:uid="{00000000-0005-0000-0000-0000460C0000}"/>
    <cellStyle name="20% - Акцент2 2 4 2 2 2 2" xfId="23174" xr:uid="{00000000-0005-0000-0000-0000470C0000}"/>
    <cellStyle name="20% - Акцент2 2 4 2 2 2 2 2" xfId="41174" xr:uid="{00000000-0005-0000-0000-0000480C0000}"/>
    <cellStyle name="20% - Акцент2 2 4 2 2 2 3" xfId="32831" xr:uid="{00000000-0005-0000-0000-0000490C0000}"/>
    <cellStyle name="20% - Акцент2 2 4 2 2 3" xfId="19470" xr:uid="{00000000-0005-0000-0000-00004A0C0000}"/>
    <cellStyle name="20% - Акцент2 2 4 2 2 3 2" xfId="37640" xr:uid="{00000000-0005-0000-0000-00004B0C0000}"/>
    <cellStyle name="20% - Акцент2 2 4 2 2 4" xfId="29345" xr:uid="{00000000-0005-0000-0000-00004C0C0000}"/>
    <cellStyle name="20% - Акцент2 2 4 2 3" xfId="9573" xr:uid="{00000000-0005-0000-0000-00004D0C0000}"/>
    <cellStyle name="20% - Акцент2 2 4 2 3 2" xfId="14298" xr:uid="{00000000-0005-0000-0000-00004E0C0000}"/>
    <cellStyle name="20% - Акцент2 2 4 2 3 2 2" xfId="23481" xr:uid="{00000000-0005-0000-0000-00004F0C0000}"/>
    <cellStyle name="20% - Акцент2 2 4 2 3 2 2 2" xfId="41481" xr:uid="{00000000-0005-0000-0000-0000500C0000}"/>
    <cellStyle name="20% - Акцент2 2 4 2 3 2 3" xfId="33136" xr:uid="{00000000-0005-0000-0000-0000510C0000}"/>
    <cellStyle name="20% - Акцент2 2 4 2 3 3" xfId="19994" xr:uid="{00000000-0005-0000-0000-0000520C0000}"/>
    <cellStyle name="20% - Акцент2 2 4 2 3 3 2" xfId="38159" xr:uid="{00000000-0005-0000-0000-0000530C0000}"/>
    <cellStyle name="20% - Акцент2 2 4 2 3 4" xfId="29859" xr:uid="{00000000-0005-0000-0000-0000540C0000}"/>
    <cellStyle name="20% - Акцент2 2 4 2 4" xfId="10929" xr:uid="{00000000-0005-0000-0000-0000550C0000}"/>
    <cellStyle name="20% - Акцент2 2 4 2 4 2" xfId="14299" xr:uid="{00000000-0005-0000-0000-0000560C0000}"/>
    <cellStyle name="20% - Акцент2 2 4 2 4 2 2" xfId="23482" xr:uid="{00000000-0005-0000-0000-0000570C0000}"/>
    <cellStyle name="20% - Акцент2 2 4 2 4 2 2 2" xfId="41482" xr:uid="{00000000-0005-0000-0000-0000580C0000}"/>
    <cellStyle name="20% - Акцент2 2 4 2 4 2 3" xfId="33137" xr:uid="{00000000-0005-0000-0000-0000590C0000}"/>
    <cellStyle name="20% - Акцент2 2 4 2 4 3" xfId="20782" xr:uid="{00000000-0005-0000-0000-00005A0C0000}"/>
    <cellStyle name="20% - Акцент2 2 4 2 4 3 2" xfId="38934" xr:uid="{00000000-0005-0000-0000-00005B0C0000}"/>
    <cellStyle name="20% - Акцент2 2 4 2 4 4" xfId="30618" xr:uid="{00000000-0005-0000-0000-00005C0C0000}"/>
    <cellStyle name="20% - Акцент2 2 4 2 5" xfId="11489" xr:uid="{00000000-0005-0000-0000-00005D0C0000}"/>
    <cellStyle name="20% - Акцент2 2 4 2 5 2" xfId="21334" xr:uid="{00000000-0005-0000-0000-00005E0C0000}"/>
    <cellStyle name="20% - Акцент2 2 4 2 5 2 2" xfId="39486" xr:uid="{00000000-0005-0000-0000-00005F0C0000}"/>
    <cellStyle name="20% - Акцент2 2 4 2 5 3" xfId="31170" xr:uid="{00000000-0005-0000-0000-0000600C0000}"/>
    <cellStyle name="20% - Акцент2 2 4 2 6" xfId="7430" xr:uid="{00000000-0005-0000-0000-0000610C0000}"/>
    <cellStyle name="20% - Акцент2 2 4 2 6 2" xfId="18844" xr:uid="{00000000-0005-0000-0000-0000620C0000}"/>
    <cellStyle name="20% - Акцент2 2 4 2 6 2 2" xfId="37064" xr:uid="{00000000-0005-0000-0000-0000630C0000}"/>
    <cellStyle name="20% - Акцент2 2 4 2 6 3" xfId="28811" xr:uid="{00000000-0005-0000-0000-0000640C0000}"/>
    <cellStyle name="20% - Акцент2 2 4 2 7" xfId="13012" xr:uid="{00000000-0005-0000-0000-0000650C0000}"/>
    <cellStyle name="20% - Акцент2 2 4 2 7 2" xfId="22416" xr:uid="{00000000-0005-0000-0000-0000660C0000}"/>
    <cellStyle name="20% - Акцент2 2 4 2 7 2 2" xfId="40436" xr:uid="{00000000-0005-0000-0000-0000670C0000}"/>
    <cellStyle name="20% - Акцент2 2 4 2 7 3" xfId="32098" xr:uid="{00000000-0005-0000-0000-0000680C0000}"/>
    <cellStyle name="20% - Акцент2 2 4 2 8" xfId="16718" xr:uid="{00000000-0005-0000-0000-0000690C0000}"/>
    <cellStyle name="20% - Акцент2 2 4 2 8 2" xfId="25483" xr:uid="{00000000-0005-0000-0000-00006A0C0000}"/>
    <cellStyle name="20% - Акцент2 2 4 2 8 2 2" xfId="43447" xr:uid="{00000000-0005-0000-0000-00006B0C0000}"/>
    <cellStyle name="20% - Акцент2 2 4 2 8 3" xfId="35139" xr:uid="{00000000-0005-0000-0000-00006C0C0000}"/>
    <cellStyle name="20% - Акцент2 2 4 2 9" xfId="17833" xr:uid="{00000000-0005-0000-0000-00006D0C0000}"/>
    <cellStyle name="20% - Акцент2 2 4 2 9 2" xfId="36143" xr:uid="{00000000-0005-0000-0000-00006E0C0000}"/>
    <cellStyle name="20% - Акцент2 2 4 20" xfId="16984" xr:uid="{00000000-0005-0000-0000-00006F0C0000}"/>
    <cellStyle name="20% - Акцент2 2 4 20 2" xfId="35346" xr:uid="{00000000-0005-0000-0000-0000700C0000}"/>
    <cellStyle name="20% - Акцент2 2 4 21" xfId="22651" xr:uid="{00000000-0005-0000-0000-0000710C0000}"/>
    <cellStyle name="20% - Акцент2 2 4 21 2" xfId="40663" xr:uid="{00000000-0005-0000-0000-0000720C0000}"/>
    <cellStyle name="20% - Акцент2 2 4 22" xfId="25913" xr:uid="{00000000-0005-0000-0000-0000730C0000}"/>
    <cellStyle name="20% - Акцент2 2 4 22 2" xfId="43860" xr:uid="{00000000-0005-0000-0000-0000740C0000}"/>
    <cellStyle name="20% - Акцент2 2 4 23" xfId="25978" xr:uid="{00000000-0005-0000-0000-0000750C0000}"/>
    <cellStyle name="20% - Акцент2 2 4 23 2" xfId="43922" xr:uid="{00000000-0005-0000-0000-0000760C0000}"/>
    <cellStyle name="20% - Акцент2 2 4 24" xfId="20506" xr:uid="{00000000-0005-0000-0000-0000770C0000}"/>
    <cellStyle name="20% - Акцент2 2 4 24 2" xfId="38658" xr:uid="{00000000-0005-0000-0000-0000780C0000}"/>
    <cellStyle name="20% - Акцент2 2 4 25" xfId="17147" xr:uid="{00000000-0005-0000-0000-0000790C0000}"/>
    <cellStyle name="20% - Акцент2 2 4 25 2" xfId="35503" xr:uid="{00000000-0005-0000-0000-00007A0C0000}"/>
    <cellStyle name="20% - Акцент2 2 4 26" xfId="25728" xr:uid="{00000000-0005-0000-0000-00007B0C0000}"/>
    <cellStyle name="20% - Акцент2 2 4 26 2" xfId="43689" xr:uid="{00000000-0005-0000-0000-00007C0C0000}"/>
    <cellStyle name="20% - Акцент2 2 4 27" xfId="16980" xr:uid="{00000000-0005-0000-0000-00007D0C0000}"/>
    <cellStyle name="20% - Акцент2 2 4 27 2" xfId="35342" xr:uid="{00000000-0005-0000-0000-00007E0C0000}"/>
    <cellStyle name="20% - Акцент2 2 4 28" xfId="25849" xr:uid="{00000000-0005-0000-0000-00007F0C0000}"/>
    <cellStyle name="20% - Акцент2 2 4 28 2" xfId="43801" xr:uid="{00000000-0005-0000-0000-0000800C0000}"/>
    <cellStyle name="20% - Акцент2 2 4 29" xfId="26394" xr:uid="{00000000-0005-0000-0000-0000810C0000}"/>
    <cellStyle name="20% - Акцент2 2 4 29 2" xfId="44316" xr:uid="{00000000-0005-0000-0000-0000820C0000}"/>
    <cellStyle name="20% - Акцент2 2 4 3" xfId="8629" xr:uid="{00000000-0005-0000-0000-0000830C0000}"/>
    <cellStyle name="20% - Акцент2 2 4 3 2" xfId="9574" xr:uid="{00000000-0005-0000-0000-0000840C0000}"/>
    <cellStyle name="20% - Акцент2 2 4 3 2 2" xfId="14300" xr:uid="{00000000-0005-0000-0000-0000850C0000}"/>
    <cellStyle name="20% - Акцент2 2 4 3 2 2 2" xfId="23483" xr:uid="{00000000-0005-0000-0000-0000860C0000}"/>
    <cellStyle name="20% - Акцент2 2 4 3 2 2 2 2" xfId="41483" xr:uid="{00000000-0005-0000-0000-0000870C0000}"/>
    <cellStyle name="20% - Акцент2 2 4 3 2 2 3" xfId="33138" xr:uid="{00000000-0005-0000-0000-0000880C0000}"/>
    <cellStyle name="20% - Акцент2 2 4 3 2 3" xfId="19995" xr:uid="{00000000-0005-0000-0000-0000890C0000}"/>
    <cellStyle name="20% - Акцент2 2 4 3 2 3 2" xfId="38160" xr:uid="{00000000-0005-0000-0000-00008A0C0000}"/>
    <cellStyle name="20% - Акцент2 2 4 3 2 4" xfId="29860" xr:uid="{00000000-0005-0000-0000-00008B0C0000}"/>
    <cellStyle name="20% - Акцент2 2 4 3 3" xfId="13512" xr:uid="{00000000-0005-0000-0000-00008C0C0000}"/>
    <cellStyle name="20% - Акцент2 2 4 3 3 2" xfId="22747" xr:uid="{00000000-0005-0000-0000-00008D0C0000}"/>
    <cellStyle name="20% - Акцент2 2 4 3 3 2 2" xfId="40748" xr:uid="{00000000-0005-0000-0000-00008E0C0000}"/>
    <cellStyle name="20% - Акцент2 2 4 3 3 3" xfId="32399" xr:uid="{00000000-0005-0000-0000-00008F0C0000}"/>
    <cellStyle name="20% - Акцент2 2 4 3 4" xfId="19328" xr:uid="{00000000-0005-0000-0000-0000900C0000}"/>
    <cellStyle name="20% - Акцент2 2 4 3 4 2" xfId="37500" xr:uid="{00000000-0005-0000-0000-0000910C0000}"/>
    <cellStyle name="20% - Акцент2 2 4 3 5" xfId="29211" xr:uid="{00000000-0005-0000-0000-0000920C0000}"/>
    <cellStyle name="20% - Акцент2 2 4 30" xfId="26031" xr:uid="{00000000-0005-0000-0000-0000930C0000}"/>
    <cellStyle name="20% - Акцент2 2 4 30 2" xfId="43969" xr:uid="{00000000-0005-0000-0000-0000940C0000}"/>
    <cellStyle name="20% - Акцент2 2 4 31" xfId="27311" xr:uid="{00000000-0005-0000-0000-0000950C0000}"/>
    <cellStyle name="20% - Акцент2 2 4 32" xfId="45373" xr:uid="{00000000-0005-0000-0000-0000960C0000}"/>
    <cellStyle name="20% - Акцент2 2 4 33" xfId="46467" xr:uid="{00000000-0005-0000-0000-0000970C0000}"/>
    <cellStyle name="20% - Акцент2 2 4 4" xfId="9250" xr:uid="{00000000-0005-0000-0000-0000980C0000}"/>
    <cellStyle name="20% - Акцент2 2 4 4 2" xfId="14301" xr:uid="{00000000-0005-0000-0000-0000990C0000}"/>
    <cellStyle name="20% - Акцент2 2 4 4 2 2" xfId="23484" xr:uid="{00000000-0005-0000-0000-00009A0C0000}"/>
    <cellStyle name="20% - Акцент2 2 4 4 2 2 2" xfId="41484" xr:uid="{00000000-0005-0000-0000-00009B0C0000}"/>
    <cellStyle name="20% - Акцент2 2 4 4 2 3" xfId="33139" xr:uid="{00000000-0005-0000-0000-00009C0C0000}"/>
    <cellStyle name="20% - Акцент2 2 4 4 3" xfId="19734" xr:uid="{00000000-0005-0000-0000-00009D0C0000}"/>
    <cellStyle name="20% - Акцент2 2 4 4 3 2" xfId="37900" xr:uid="{00000000-0005-0000-0000-00009E0C0000}"/>
    <cellStyle name="20% - Акцент2 2 4 4 4" xfId="29603" xr:uid="{00000000-0005-0000-0000-00009F0C0000}"/>
    <cellStyle name="20% - Акцент2 2 4 5" xfId="10675" xr:uid="{00000000-0005-0000-0000-0000A00C0000}"/>
    <cellStyle name="20% - Акцент2 2 4 5 2" xfId="14302" xr:uid="{00000000-0005-0000-0000-0000A10C0000}"/>
    <cellStyle name="20% - Акцент2 2 4 5 2 2" xfId="23485" xr:uid="{00000000-0005-0000-0000-0000A20C0000}"/>
    <cellStyle name="20% - Акцент2 2 4 5 2 2 2" xfId="41485" xr:uid="{00000000-0005-0000-0000-0000A30C0000}"/>
    <cellStyle name="20% - Акцент2 2 4 5 2 3" xfId="33140" xr:uid="{00000000-0005-0000-0000-0000A40C0000}"/>
    <cellStyle name="20% - Акцент2 2 4 5 3" xfId="20530" xr:uid="{00000000-0005-0000-0000-0000A50C0000}"/>
    <cellStyle name="20% - Акцент2 2 4 5 3 2" xfId="38682" xr:uid="{00000000-0005-0000-0000-0000A60C0000}"/>
    <cellStyle name="20% - Акцент2 2 4 5 4" xfId="30366" xr:uid="{00000000-0005-0000-0000-0000A70C0000}"/>
    <cellStyle name="20% - Акцент2 2 4 6" xfId="11369" xr:uid="{00000000-0005-0000-0000-0000A80C0000}"/>
    <cellStyle name="20% - Акцент2 2 4 6 2" xfId="21214" xr:uid="{00000000-0005-0000-0000-0000A90C0000}"/>
    <cellStyle name="20% - Акцент2 2 4 6 2 2" xfId="39366" xr:uid="{00000000-0005-0000-0000-0000AA0C0000}"/>
    <cellStyle name="20% - Акцент2 2 4 6 3" xfId="31050" xr:uid="{00000000-0005-0000-0000-0000AB0C0000}"/>
    <cellStyle name="20% - Акцент2 2 4 7" xfId="11922" xr:uid="{00000000-0005-0000-0000-0000AC0C0000}"/>
    <cellStyle name="20% - Акцент2 2 4 7 2" xfId="21671" xr:uid="{00000000-0005-0000-0000-0000AD0C0000}"/>
    <cellStyle name="20% - Акцент2 2 4 7 2 2" xfId="39820" xr:uid="{00000000-0005-0000-0000-0000AE0C0000}"/>
    <cellStyle name="20% - Акцент2 2 4 7 3" xfId="31499" xr:uid="{00000000-0005-0000-0000-0000AF0C0000}"/>
    <cellStyle name="20% - Акцент2 2 4 8" xfId="7000" xr:uid="{00000000-0005-0000-0000-0000B00C0000}"/>
    <cellStyle name="20% - Акцент2 2 4 8 2" xfId="18683" xr:uid="{00000000-0005-0000-0000-0000B10C0000}"/>
    <cellStyle name="20% - Акцент2 2 4 8 2 2" xfId="36926" xr:uid="{00000000-0005-0000-0000-0000B20C0000}"/>
    <cellStyle name="20% - Акцент2 2 4 8 3" xfId="28687" xr:uid="{00000000-0005-0000-0000-0000B30C0000}"/>
    <cellStyle name="20% - Акцент2 2 4 9" xfId="12430" xr:uid="{00000000-0005-0000-0000-0000B40C0000}"/>
    <cellStyle name="20% - Акцент2 2 4 9 2" xfId="21881" xr:uid="{00000000-0005-0000-0000-0000B50C0000}"/>
    <cellStyle name="20% - Акцент2 2 4 9 2 2" xfId="40004" xr:uid="{00000000-0005-0000-0000-0000B60C0000}"/>
    <cellStyle name="20% - Акцент2 2 4 9 3" xfId="31669" xr:uid="{00000000-0005-0000-0000-0000B70C0000}"/>
    <cellStyle name="20% - Акцент2 2 5" xfId="7392" xr:uid="{00000000-0005-0000-0000-0000B80C0000}"/>
    <cellStyle name="20% — акцент2 2 5" xfId="19424" xr:uid="{00000000-0005-0000-0000-0000B90C0000}"/>
    <cellStyle name="20% - Акцент2 2 5 2" xfId="9575" xr:uid="{00000000-0005-0000-0000-0000BA0C0000}"/>
    <cellStyle name="20% — акцент2 2 5 2" xfId="37594" xr:uid="{00000000-0005-0000-0000-0000BB0C0000}"/>
    <cellStyle name="20% - Акцент2 2 5 2 2" xfId="13961" xr:uid="{00000000-0005-0000-0000-0000BC0C0000}"/>
    <cellStyle name="20% - Акцент2 2 6" xfId="7704" xr:uid="{00000000-0005-0000-0000-0000BD0C0000}"/>
    <cellStyle name="20% — акцент2 2 6" xfId="19115" xr:uid="{00000000-0005-0000-0000-0000BE0C0000}"/>
    <cellStyle name="20% - Акцент2 2 6 2" xfId="13962" xr:uid="{00000000-0005-0000-0000-0000BF0C0000}"/>
    <cellStyle name="20% — акцент2 2 6 2" xfId="37320" xr:uid="{00000000-0005-0000-0000-0000C00C0000}"/>
    <cellStyle name="20% - Акцент2 2 7" xfId="8053" xr:uid="{00000000-0005-0000-0000-0000C10C0000}"/>
    <cellStyle name="20% — акцент2 2 7" xfId="19082" xr:uid="{00000000-0005-0000-0000-0000C20C0000}"/>
    <cellStyle name="20% - Акцент2 2 7 2" xfId="13963" xr:uid="{00000000-0005-0000-0000-0000C30C0000}"/>
    <cellStyle name="20% — акцент2 2 7 2" xfId="37302" xr:uid="{00000000-0005-0000-0000-0000C40C0000}"/>
    <cellStyle name="20% - Акцент2 2 8" xfId="11733" xr:uid="{00000000-0005-0000-0000-0000C50C0000}"/>
    <cellStyle name="20% — акцент2 2 8" xfId="25822" xr:uid="{00000000-0005-0000-0000-0000C60C0000}"/>
    <cellStyle name="20% - Акцент2 2 8 10" xfId="25746" xr:uid="{00000000-0005-0000-0000-0000C70C0000}"/>
    <cellStyle name="20% - Акцент2 2 8 10 2" xfId="43704" xr:uid="{00000000-0005-0000-0000-0000C80C0000}"/>
    <cellStyle name="20% - Акцент2 2 8 11" xfId="17110" xr:uid="{00000000-0005-0000-0000-0000C90C0000}"/>
    <cellStyle name="20% - Акцент2 2 8 11 2" xfId="35469" xr:uid="{00000000-0005-0000-0000-0000CA0C0000}"/>
    <cellStyle name="20% - Акцент2 2 8 12" xfId="17118" xr:uid="{00000000-0005-0000-0000-0000CB0C0000}"/>
    <cellStyle name="20% - Акцент2 2 8 12 2" xfId="35477" xr:uid="{00000000-0005-0000-0000-0000CC0C0000}"/>
    <cellStyle name="20% - Акцент2 2 8 13" xfId="24823" xr:uid="{00000000-0005-0000-0000-0000CD0C0000}"/>
    <cellStyle name="20% - Акцент2 2 8 13 2" xfId="42820" xr:uid="{00000000-0005-0000-0000-0000CE0C0000}"/>
    <cellStyle name="20% - Акцент2 2 8 14" xfId="25862" xr:uid="{00000000-0005-0000-0000-0000CF0C0000}"/>
    <cellStyle name="20% - Акцент2 2 8 14 2" xfId="43814" xr:uid="{00000000-0005-0000-0000-0000D00C0000}"/>
    <cellStyle name="20% - Акцент2 2 8 15" xfId="17100" xr:uid="{00000000-0005-0000-0000-0000D10C0000}"/>
    <cellStyle name="20% - Акцент2 2 8 15 2" xfId="35460" xr:uid="{00000000-0005-0000-0000-0000D20C0000}"/>
    <cellStyle name="20% - Акцент2 2 8 16" xfId="25965" xr:uid="{00000000-0005-0000-0000-0000D30C0000}"/>
    <cellStyle name="20% - Акцент2 2 8 16 2" xfId="43909" xr:uid="{00000000-0005-0000-0000-0000D40C0000}"/>
    <cellStyle name="20% - Акцент2 2 8 17" xfId="31414" xr:uid="{00000000-0005-0000-0000-0000D50C0000}"/>
    <cellStyle name="20% - Акцент2 2 8 2" xfId="13261" xr:uid="{00000000-0005-0000-0000-0000D60C0000}"/>
    <cellStyle name="20% — акцент2 2 8 2" xfId="43775" xr:uid="{00000000-0005-0000-0000-0000D70C0000}"/>
    <cellStyle name="20% - Акцент2 2 8 3" xfId="21578" xr:uid="{00000000-0005-0000-0000-0000D80C0000}"/>
    <cellStyle name="20% - Акцент2 2 8 3 2" xfId="39730" xr:uid="{00000000-0005-0000-0000-0000D90C0000}"/>
    <cellStyle name="20% - Акцент2 2 8 4" xfId="17698" xr:uid="{00000000-0005-0000-0000-0000DA0C0000}"/>
    <cellStyle name="20% - Акцент2 2 8 4 2" xfId="36050" xr:uid="{00000000-0005-0000-0000-0000DB0C0000}"/>
    <cellStyle name="20% - Акцент2 2 8 5" xfId="25982" xr:uid="{00000000-0005-0000-0000-0000DC0C0000}"/>
    <cellStyle name="20% - Акцент2 2 8 5 2" xfId="43926" xr:uid="{00000000-0005-0000-0000-0000DD0C0000}"/>
    <cellStyle name="20% - Акцент2 2 8 6" xfId="25827" xr:uid="{00000000-0005-0000-0000-0000DE0C0000}"/>
    <cellStyle name="20% - Акцент2 2 8 6 2" xfId="43779" xr:uid="{00000000-0005-0000-0000-0000DF0C0000}"/>
    <cellStyle name="20% - Акцент2 2 8 7" xfId="25903" xr:uid="{00000000-0005-0000-0000-0000E00C0000}"/>
    <cellStyle name="20% - Акцент2 2 8 7 2" xfId="43850" xr:uid="{00000000-0005-0000-0000-0000E10C0000}"/>
    <cellStyle name="20% - Акцент2 2 8 8" xfId="21601" xr:uid="{00000000-0005-0000-0000-0000E20C0000}"/>
    <cellStyle name="20% - Акцент2 2 8 8 2" xfId="39752" xr:uid="{00000000-0005-0000-0000-0000E30C0000}"/>
    <cellStyle name="20% - Акцент2 2 8 9" xfId="25964" xr:uid="{00000000-0005-0000-0000-0000E40C0000}"/>
    <cellStyle name="20% - Акцент2 2 8 9 2" xfId="43908" xr:uid="{00000000-0005-0000-0000-0000E50C0000}"/>
    <cellStyle name="20% - Акцент2 2 9" xfId="6752" xr:uid="{00000000-0005-0000-0000-0000E60C0000}"/>
    <cellStyle name="20% — акцент2 2 9" xfId="25963" xr:uid="{00000000-0005-0000-0000-0000E70C0000}"/>
    <cellStyle name="20% - Акцент2 2 9 2" xfId="13262" xr:uid="{00000000-0005-0000-0000-0000E80C0000}"/>
    <cellStyle name="20% — акцент2 2 9 2" xfId="43907" xr:uid="{00000000-0005-0000-0000-0000E90C0000}"/>
    <cellStyle name="20% - Акцент2 2_(DELOITTE) январь 2011" xfId="5280" xr:uid="{00000000-0005-0000-0000-0000EA0C0000}"/>
    <cellStyle name="20% - Акцент2 20" xfId="625" xr:uid="{00000000-0005-0000-0000-0000EB0C0000}"/>
    <cellStyle name="20% - Акцент2 21" xfId="626" xr:uid="{00000000-0005-0000-0000-0000EC0C0000}"/>
    <cellStyle name="20% - Акцент2 22" xfId="627" xr:uid="{00000000-0005-0000-0000-0000ED0C0000}"/>
    <cellStyle name="20% - Акцент2 23" xfId="628" xr:uid="{00000000-0005-0000-0000-0000EE0C0000}"/>
    <cellStyle name="20% - Акцент2 3" xfId="629" xr:uid="{00000000-0005-0000-0000-0000EF0C0000}"/>
    <cellStyle name="20% - Акцент2 3 10" xfId="9251" xr:uid="{00000000-0005-0000-0000-0000F00C0000}"/>
    <cellStyle name="20% - Акцент2 3 10 2" xfId="14303" xr:uid="{00000000-0005-0000-0000-0000F10C0000}"/>
    <cellStyle name="20% - Акцент2 3 10 2 2" xfId="23486" xr:uid="{00000000-0005-0000-0000-0000F20C0000}"/>
    <cellStyle name="20% - Акцент2 3 10 2 2 2" xfId="41486" xr:uid="{00000000-0005-0000-0000-0000F30C0000}"/>
    <cellStyle name="20% - Акцент2 3 10 2 3" xfId="33141" xr:uid="{00000000-0005-0000-0000-0000F40C0000}"/>
    <cellStyle name="20% - Акцент2 3 10 3" xfId="19735" xr:uid="{00000000-0005-0000-0000-0000F50C0000}"/>
    <cellStyle name="20% - Акцент2 3 10 3 2" xfId="37901" xr:uid="{00000000-0005-0000-0000-0000F60C0000}"/>
    <cellStyle name="20% - Акцент2 3 10 4" xfId="29604" xr:uid="{00000000-0005-0000-0000-0000F70C0000}"/>
    <cellStyle name="20% - Акцент2 3 11" xfId="10676" xr:uid="{00000000-0005-0000-0000-0000F80C0000}"/>
    <cellStyle name="20% - Акцент2 3 11 2" xfId="14304" xr:uid="{00000000-0005-0000-0000-0000F90C0000}"/>
    <cellStyle name="20% - Акцент2 3 11 2 2" xfId="23487" xr:uid="{00000000-0005-0000-0000-0000FA0C0000}"/>
    <cellStyle name="20% - Акцент2 3 11 2 2 2" xfId="41487" xr:uid="{00000000-0005-0000-0000-0000FB0C0000}"/>
    <cellStyle name="20% - Акцент2 3 11 2 3" xfId="33142" xr:uid="{00000000-0005-0000-0000-0000FC0C0000}"/>
    <cellStyle name="20% - Акцент2 3 11 3" xfId="20531" xr:uid="{00000000-0005-0000-0000-0000FD0C0000}"/>
    <cellStyle name="20% - Акцент2 3 11 3 2" xfId="38683" xr:uid="{00000000-0005-0000-0000-0000FE0C0000}"/>
    <cellStyle name="20% - Акцент2 3 11 4" xfId="30367" xr:uid="{00000000-0005-0000-0000-0000FF0C0000}"/>
    <cellStyle name="20% - Акцент2 3 12" xfId="11234" xr:uid="{00000000-0005-0000-0000-0000000D0000}"/>
    <cellStyle name="20% - Акцент2 3 12 2" xfId="21079" xr:uid="{00000000-0005-0000-0000-0000010D0000}"/>
    <cellStyle name="20% - Акцент2 3 12 2 2" xfId="39231" xr:uid="{00000000-0005-0000-0000-0000020D0000}"/>
    <cellStyle name="20% - Акцент2 3 12 3" xfId="30915" xr:uid="{00000000-0005-0000-0000-0000030D0000}"/>
    <cellStyle name="20% - Акцент2 3 13" xfId="11734" xr:uid="{00000000-0005-0000-0000-0000040D0000}"/>
    <cellStyle name="20% - Акцент2 3 13 2" xfId="21579" xr:uid="{00000000-0005-0000-0000-0000050D0000}"/>
    <cellStyle name="20% - Акцент2 3 13 2 2" xfId="39731" xr:uid="{00000000-0005-0000-0000-0000060D0000}"/>
    <cellStyle name="20% - Акцент2 3 13 3" xfId="31415" xr:uid="{00000000-0005-0000-0000-0000070D0000}"/>
    <cellStyle name="20% - Акцент2 3 14" xfId="6542" xr:uid="{00000000-0005-0000-0000-0000080D0000}"/>
    <cellStyle name="20% - Акцент2 3 14 2" xfId="18469" xr:uid="{00000000-0005-0000-0000-0000090D0000}"/>
    <cellStyle name="20% - Акцент2 3 14 2 2" xfId="36769" xr:uid="{00000000-0005-0000-0000-00000A0D0000}"/>
    <cellStyle name="20% - Акцент2 3 14 3" xfId="28549" xr:uid="{00000000-0005-0000-0000-00000B0D0000}"/>
    <cellStyle name="20% - Акцент2 3 15" xfId="12431" xr:uid="{00000000-0005-0000-0000-00000C0D0000}"/>
    <cellStyle name="20% - Акцент2 3 15 2" xfId="21882" xr:uid="{00000000-0005-0000-0000-00000D0D0000}"/>
    <cellStyle name="20% - Акцент2 3 15 2 2" xfId="40005" xr:uid="{00000000-0005-0000-0000-00000E0D0000}"/>
    <cellStyle name="20% - Акцент2 3 15 3" xfId="31670" xr:uid="{00000000-0005-0000-0000-00000F0D0000}"/>
    <cellStyle name="20% - Акцент2 3 2" xfId="630" xr:uid="{00000000-0005-0000-0000-0000100D0000}"/>
    <cellStyle name="20% - Акцент2 3 2 10" xfId="12432" xr:uid="{00000000-0005-0000-0000-0000110D0000}"/>
    <cellStyle name="20% - Акцент2 3 2 10 2" xfId="21883" xr:uid="{00000000-0005-0000-0000-0000120D0000}"/>
    <cellStyle name="20% - Акцент2 3 2 10 2 2" xfId="40006" xr:uid="{00000000-0005-0000-0000-0000130D0000}"/>
    <cellStyle name="20% - Акцент2 3 2 10 3" xfId="31671" xr:uid="{00000000-0005-0000-0000-0000140D0000}"/>
    <cellStyle name="20% - Акцент2 3 2 11" xfId="16097" xr:uid="{00000000-0005-0000-0000-0000150D0000}"/>
    <cellStyle name="20% - Акцент2 3 2 11 2" xfId="25051" xr:uid="{00000000-0005-0000-0000-0000160D0000}"/>
    <cellStyle name="20% - Акцент2 3 2 11 2 2" xfId="43048" xr:uid="{00000000-0005-0000-0000-0000170D0000}"/>
    <cellStyle name="20% - Акцент2 3 2 11 3" xfId="34695" xr:uid="{00000000-0005-0000-0000-0000180D0000}"/>
    <cellStyle name="20% - Акцент2 3 2 12" xfId="17000" xr:uid="{00000000-0005-0000-0000-0000190D0000}"/>
    <cellStyle name="20% - Акцент2 3 2 12 2" xfId="35361" xr:uid="{00000000-0005-0000-0000-00001A0D0000}"/>
    <cellStyle name="20% - Акцент2 3 2 13" xfId="26395" xr:uid="{00000000-0005-0000-0000-00001B0D0000}"/>
    <cellStyle name="20% - Акцент2 3 2 13 2" xfId="44317" xr:uid="{00000000-0005-0000-0000-00001C0D0000}"/>
    <cellStyle name="20% - Акцент2 3 2 14" xfId="27312" xr:uid="{00000000-0005-0000-0000-00001D0D0000}"/>
    <cellStyle name="20% - Акцент2 3 2 15" xfId="45374" xr:uid="{00000000-0005-0000-0000-00001E0D0000}"/>
    <cellStyle name="20% - Акцент2 3 2 16" xfId="46468" xr:uid="{00000000-0005-0000-0000-00001F0D0000}"/>
    <cellStyle name="20% - Акцент2 3 2 2" xfId="631" xr:uid="{00000000-0005-0000-0000-0000200D0000}"/>
    <cellStyle name="20% - Акцент2 3 2 2 2" xfId="9576" xr:uid="{00000000-0005-0000-0000-0000210D0000}"/>
    <cellStyle name="20% - Акцент2 3 2 3" xfId="5881" xr:uid="{00000000-0005-0000-0000-0000220D0000}"/>
    <cellStyle name="20% - Акцент2 3 2 3 10" xfId="26907" xr:uid="{00000000-0005-0000-0000-0000230D0000}"/>
    <cellStyle name="20% - Акцент2 3 2 3 10 2" xfId="44822" xr:uid="{00000000-0005-0000-0000-0000240D0000}"/>
    <cellStyle name="20% - Акцент2 3 2 3 11" xfId="27927" xr:uid="{00000000-0005-0000-0000-0000250D0000}"/>
    <cellStyle name="20% - Акцент2 3 2 3 12" xfId="45869" xr:uid="{00000000-0005-0000-0000-0000260D0000}"/>
    <cellStyle name="20% - Акцент2 3 2 3 13" xfId="47058" xr:uid="{00000000-0005-0000-0000-0000270D0000}"/>
    <cellStyle name="20% - Акцент2 3 2 3 2" xfId="8906" xr:uid="{00000000-0005-0000-0000-0000280D0000}"/>
    <cellStyle name="20% - Акцент2 3 2 3 2 2" xfId="13964" xr:uid="{00000000-0005-0000-0000-0000290D0000}"/>
    <cellStyle name="20% - Акцент2 3 2 3 2 2 2" xfId="23175" xr:uid="{00000000-0005-0000-0000-00002A0D0000}"/>
    <cellStyle name="20% - Акцент2 3 2 3 2 2 2 2" xfId="41175" xr:uid="{00000000-0005-0000-0000-00002B0D0000}"/>
    <cellStyle name="20% - Акцент2 3 2 3 2 2 3" xfId="32832" xr:uid="{00000000-0005-0000-0000-00002C0D0000}"/>
    <cellStyle name="20% - Акцент2 3 2 3 2 3" xfId="19472" xr:uid="{00000000-0005-0000-0000-00002D0D0000}"/>
    <cellStyle name="20% - Акцент2 3 2 3 2 3 2" xfId="37642" xr:uid="{00000000-0005-0000-0000-00002E0D0000}"/>
    <cellStyle name="20% - Акцент2 3 2 3 2 4" xfId="29347" xr:uid="{00000000-0005-0000-0000-00002F0D0000}"/>
    <cellStyle name="20% - Акцент2 3 2 3 3" xfId="9577" xr:uid="{00000000-0005-0000-0000-0000300D0000}"/>
    <cellStyle name="20% - Акцент2 3 2 3 3 2" xfId="14305" xr:uid="{00000000-0005-0000-0000-0000310D0000}"/>
    <cellStyle name="20% - Акцент2 3 2 3 3 2 2" xfId="23488" xr:uid="{00000000-0005-0000-0000-0000320D0000}"/>
    <cellStyle name="20% - Акцент2 3 2 3 3 2 2 2" xfId="41488" xr:uid="{00000000-0005-0000-0000-0000330D0000}"/>
    <cellStyle name="20% - Акцент2 3 2 3 3 2 3" xfId="33143" xr:uid="{00000000-0005-0000-0000-0000340D0000}"/>
    <cellStyle name="20% - Акцент2 3 2 3 3 3" xfId="19996" xr:uid="{00000000-0005-0000-0000-0000350D0000}"/>
    <cellStyle name="20% - Акцент2 3 2 3 3 3 2" xfId="38161" xr:uid="{00000000-0005-0000-0000-0000360D0000}"/>
    <cellStyle name="20% - Акцент2 3 2 3 3 4" xfId="29861" xr:uid="{00000000-0005-0000-0000-0000370D0000}"/>
    <cellStyle name="20% - Акцент2 3 2 3 4" xfId="10930" xr:uid="{00000000-0005-0000-0000-0000380D0000}"/>
    <cellStyle name="20% - Акцент2 3 2 3 4 2" xfId="14306" xr:uid="{00000000-0005-0000-0000-0000390D0000}"/>
    <cellStyle name="20% - Акцент2 3 2 3 4 2 2" xfId="23489" xr:uid="{00000000-0005-0000-0000-00003A0D0000}"/>
    <cellStyle name="20% - Акцент2 3 2 3 4 2 2 2" xfId="41489" xr:uid="{00000000-0005-0000-0000-00003B0D0000}"/>
    <cellStyle name="20% - Акцент2 3 2 3 4 2 3" xfId="33144" xr:uid="{00000000-0005-0000-0000-00003C0D0000}"/>
    <cellStyle name="20% - Акцент2 3 2 3 4 3" xfId="20783" xr:uid="{00000000-0005-0000-0000-00003D0D0000}"/>
    <cellStyle name="20% - Акцент2 3 2 3 4 3 2" xfId="38935" xr:uid="{00000000-0005-0000-0000-00003E0D0000}"/>
    <cellStyle name="20% - Акцент2 3 2 3 4 4" xfId="30619" xr:uid="{00000000-0005-0000-0000-00003F0D0000}"/>
    <cellStyle name="20% - Акцент2 3 2 3 5" xfId="11491" xr:uid="{00000000-0005-0000-0000-0000400D0000}"/>
    <cellStyle name="20% - Акцент2 3 2 3 5 2" xfId="21336" xr:uid="{00000000-0005-0000-0000-0000410D0000}"/>
    <cellStyle name="20% - Акцент2 3 2 3 5 2 2" xfId="39488" xr:uid="{00000000-0005-0000-0000-0000420D0000}"/>
    <cellStyle name="20% - Акцент2 3 2 3 5 3" xfId="31172" xr:uid="{00000000-0005-0000-0000-0000430D0000}"/>
    <cellStyle name="20% - Акцент2 3 2 3 6" xfId="7432" xr:uid="{00000000-0005-0000-0000-0000440D0000}"/>
    <cellStyle name="20% - Акцент2 3 2 3 6 2" xfId="18846" xr:uid="{00000000-0005-0000-0000-0000450D0000}"/>
    <cellStyle name="20% - Акцент2 3 2 3 6 2 2" xfId="37066" xr:uid="{00000000-0005-0000-0000-0000460D0000}"/>
    <cellStyle name="20% - Акцент2 3 2 3 6 3" xfId="28813" xr:uid="{00000000-0005-0000-0000-0000470D0000}"/>
    <cellStyle name="20% - Акцент2 3 2 3 7" xfId="13013" xr:uid="{00000000-0005-0000-0000-0000480D0000}"/>
    <cellStyle name="20% - Акцент2 3 2 3 7 2" xfId="22417" xr:uid="{00000000-0005-0000-0000-0000490D0000}"/>
    <cellStyle name="20% - Акцент2 3 2 3 7 2 2" xfId="40437" xr:uid="{00000000-0005-0000-0000-00004A0D0000}"/>
    <cellStyle name="20% - Акцент2 3 2 3 7 3" xfId="32099" xr:uid="{00000000-0005-0000-0000-00004B0D0000}"/>
    <cellStyle name="20% - Акцент2 3 2 3 8" xfId="16719" xr:uid="{00000000-0005-0000-0000-00004C0D0000}"/>
    <cellStyle name="20% - Акцент2 3 2 3 8 2" xfId="25484" xr:uid="{00000000-0005-0000-0000-00004D0D0000}"/>
    <cellStyle name="20% - Акцент2 3 2 3 8 2 2" xfId="43448" xr:uid="{00000000-0005-0000-0000-00004E0D0000}"/>
    <cellStyle name="20% - Акцент2 3 2 3 8 3" xfId="35140" xr:uid="{00000000-0005-0000-0000-00004F0D0000}"/>
    <cellStyle name="20% - Акцент2 3 2 3 9" xfId="17834" xr:uid="{00000000-0005-0000-0000-0000500D0000}"/>
    <cellStyle name="20% - Акцент2 3 2 3 9 2" xfId="36144" xr:uid="{00000000-0005-0000-0000-0000510D0000}"/>
    <cellStyle name="20% - Акцент2 3 2 4" xfId="8486" xr:uid="{00000000-0005-0000-0000-0000520D0000}"/>
    <cellStyle name="20% - Акцент2 3 2 4 2" xfId="9578" xr:uid="{00000000-0005-0000-0000-0000530D0000}"/>
    <cellStyle name="20% - Акцент2 3 2 4 2 2" xfId="14307" xr:uid="{00000000-0005-0000-0000-0000540D0000}"/>
    <cellStyle name="20% - Акцент2 3 2 4 2 2 2" xfId="23490" xr:uid="{00000000-0005-0000-0000-0000550D0000}"/>
    <cellStyle name="20% - Акцент2 3 2 4 2 2 2 2" xfId="41490" xr:uid="{00000000-0005-0000-0000-0000560D0000}"/>
    <cellStyle name="20% - Акцент2 3 2 4 2 2 3" xfId="33145" xr:uid="{00000000-0005-0000-0000-0000570D0000}"/>
    <cellStyle name="20% - Акцент2 3 2 4 2 3" xfId="19997" xr:uid="{00000000-0005-0000-0000-0000580D0000}"/>
    <cellStyle name="20% - Акцент2 3 2 4 2 3 2" xfId="38162" xr:uid="{00000000-0005-0000-0000-0000590D0000}"/>
    <cellStyle name="20% - Акцент2 3 2 4 2 4" xfId="29862" xr:uid="{00000000-0005-0000-0000-00005A0D0000}"/>
    <cellStyle name="20% - Акцент2 3 2 4 3" xfId="10931" xr:uid="{00000000-0005-0000-0000-00005B0D0000}"/>
    <cellStyle name="20% - Акцент2 3 2 4 3 2" xfId="14308" xr:uid="{00000000-0005-0000-0000-00005C0D0000}"/>
    <cellStyle name="20% - Акцент2 3 2 4 3 2 2" xfId="23491" xr:uid="{00000000-0005-0000-0000-00005D0D0000}"/>
    <cellStyle name="20% - Акцент2 3 2 4 3 2 2 2" xfId="41491" xr:uid="{00000000-0005-0000-0000-00005E0D0000}"/>
    <cellStyle name="20% - Акцент2 3 2 4 3 2 3" xfId="33146" xr:uid="{00000000-0005-0000-0000-00005F0D0000}"/>
    <cellStyle name="20% - Акцент2 3 2 4 3 3" xfId="20784" xr:uid="{00000000-0005-0000-0000-0000600D0000}"/>
    <cellStyle name="20% - Акцент2 3 2 4 3 3 2" xfId="38936" xr:uid="{00000000-0005-0000-0000-0000610D0000}"/>
    <cellStyle name="20% - Акцент2 3 2 4 3 4" xfId="30620" xr:uid="{00000000-0005-0000-0000-0000620D0000}"/>
    <cellStyle name="20% - Акцент2 3 2 4 4" xfId="13514" xr:uid="{00000000-0005-0000-0000-0000630D0000}"/>
    <cellStyle name="20% - Акцент2 3 2 4 4 2" xfId="22749" xr:uid="{00000000-0005-0000-0000-0000640D0000}"/>
    <cellStyle name="20% - Акцент2 3 2 4 4 2 2" xfId="40750" xr:uid="{00000000-0005-0000-0000-0000650D0000}"/>
    <cellStyle name="20% - Акцент2 3 2 4 4 3" xfId="32401" xr:uid="{00000000-0005-0000-0000-0000660D0000}"/>
    <cellStyle name="20% - Акцент2 3 2 4 5" xfId="19244" xr:uid="{00000000-0005-0000-0000-0000670D0000}"/>
    <cellStyle name="20% - Акцент2 3 2 4 5 2" xfId="37418" xr:uid="{00000000-0005-0000-0000-0000680D0000}"/>
    <cellStyle name="20% - Акцент2 3 2 4 6" xfId="29129" xr:uid="{00000000-0005-0000-0000-0000690D0000}"/>
    <cellStyle name="20% - Акцент2 3 2 5" xfId="9252" xr:uid="{00000000-0005-0000-0000-00006A0D0000}"/>
    <cellStyle name="20% - Акцент2 3 2 5 2" xfId="14309" xr:uid="{00000000-0005-0000-0000-00006B0D0000}"/>
    <cellStyle name="20% - Акцент2 3 2 5 2 2" xfId="23492" xr:uid="{00000000-0005-0000-0000-00006C0D0000}"/>
    <cellStyle name="20% - Акцент2 3 2 5 2 2 2" xfId="41492" xr:uid="{00000000-0005-0000-0000-00006D0D0000}"/>
    <cellStyle name="20% - Акцент2 3 2 5 2 3" xfId="33147" xr:uid="{00000000-0005-0000-0000-00006E0D0000}"/>
    <cellStyle name="20% - Акцент2 3 2 5 3" xfId="19736" xr:uid="{00000000-0005-0000-0000-00006F0D0000}"/>
    <cellStyle name="20% - Акцент2 3 2 5 3 2" xfId="37902" xr:uid="{00000000-0005-0000-0000-0000700D0000}"/>
    <cellStyle name="20% - Акцент2 3 2 5 4" xfId="29605" xr:uid="{00000000-0005-0000-0000-0000710D0000}"/>
    <cellStyle name="20% - Акцент2 3 2 6" xfId="10677" xr:uid="{00000000-0005-0000-0000-0000720D0000}"/>
    <cellStyle name="20% - Акцент2 3 2 6 2" xfId="14310" xr:uid="{00000000-0005-0000-0000-0000730D0000}"/>
    <cellStyle name="20% - Акцент2 3 2 6 2 2" xfId="23493" xr:uid="{00000000-0005-0000-0000-0000740D0000}"/>
    <cellStyle name="20% - Акцент2 3 2 6 2 2 2" xfId="41493" xr:uid="{00000000-0005-0000-0000-0000750D0000}"/>
    <cellStyle name="20% - Акцент2 3 2 6 2 3" xfId="33148" xr:uid="{00000000-0005-0000-0000-0000760D0000}"/>
    <cellStyle name="20% - Акцент2 3 2 6 3" xfId="20532" xr:uid="{00000000-0005-0000-0000-0000770D0000}"/>
    <cellStyle name="20% - Акцент2 3 2 6 3 2" xfId="38684" xr:uid="{00000000-0005-0000-0000-0000780D0000}"/>
    <cellStyle name="20% - Акцент2 3 2 6 4" xfId="30368" xr:uid="{00000000-0005-0000-0000-0000790D0000}"/>
    <cellStyle name="20% - Акцент2 3 2 7" xfId="11292" xr:uid="{00000000-0005-0000-0000-00007A0D0000}"/>
    <cellStyle name="20% - Акцент2 3 2 7 2" xfId="21137" xr:uid="{00000000-0005-0000-0000-00007B0D0000}"/>
    <cellStyle name="20% - Акцент2 3 2 7 2 2" xfId="39289" xr:uid="{00000000-0005-0000-0000-00007C0D0000}"/>
    <cellStyle name="20% - Акцент2 3 2 7 3" xfId="30973" xr:uid="{00000000-0005-0000-0000-00007D0D0000}"/>
    <cellStyle name="20% - Акцент2 3 2 8" xfId="11858" xr:uid="{00000000-0005-0000-0000-00007E0D0000}"/>
    <cellStyle name="20% - Акцент2 3 2 8 2" xfId="21609" xr:uid="{00000000-0005-0000-0000-00007F0D0000}"/>
    <cellStyle name="20% - Акцент2 3 2 8 2 2" xfId="39758" xr:uid="{00000000-0005-0000-0000-0000800D0000}"/>
    <cellStyle name="20% - Акцент2 3 2 8 3" xfId="31437" xr:uid="{00000000-0005-0000-0000-0000810D0000}"/>
    <cellStyle name="20% - Акцент2 3 2 9" xfId="6771" xr:uid="{00000000-0005-0000-0000-0000820D0000}"/>
    <cellStyle name="20% - Акцент2 3 2 9 2" xfId="18575" xr:uid="{00000000-0005-0000-0000-0000830D0000}"/>
    <cellStyle name="20% - Акцент2 3 2 9 2 2" xfId="36841" xr:uid="{00000000-0005-0000-0000-0000840D0000}"/>
    <cellStyle name="20% - Акцент2 3 2 9 3" xfId="28610" xr:uid="{00000000-0005-0000-0000-0000850D0000}"/>
    <cellStyle name="20% - Акцент2 3 2_RecoursesReserves_Hak_OP" xfId="7433" xr:uid="{00000000-0005-0000-0000-0000860D0000}"/>
    <cellStyle name="20% - Акцент2 3 3" xfId="632" xr:uid="{00000000-0005-0000-0000-0000870D0000}"/>
    <cellStyle name="20% - Акцент2 3 3 10" xfId="16098" xr:uid="{00000000-0005-0000-0000-0000880D0000}"/>
    <cellStyle name="20% - Акцент2 3 3 10 2" xfId="25052" xr:uid="{00000000-0005-0000-0000-0000890D0000}"/>
    <cellStyle name="20% - Акцент2 3 3 10 2 2" xfId="43049" xr:uid="{00000000-0005-0000-0000-00008A0D0000}"/>
    <cellStyle name="20% - Акцент2 3 3 10 3" xfId="34696" xr:uid="{00000000-0005-0000-0000-00008B0D0000}"/>
    <cellStyle name="20% - Акцент2 3 3 11" xfId="17001" xr:uid="{00000000-0005-0000-0000-00008C0D0000}"/>
    <cellStyle name="20% - Акцент2 3 3 11 2" xfId="35362" xr:uid="{00000000-0005-0000-0000-00008D0D0000}"/>
    <cellStyle name="20% - Акцент2 3 3 12" xfId="26396" xr:uid="{00000000-0005-0000-0000-00008E0D0000}"/>
    <cellStyle name="20% - Акцент2 3 3 12 2" xfId="44318" xr:uid="{00000000-0005-0000-0000-00008F0D0000}"/>
    <cellStyle name="20% - Акцент2 3 3 13" xfId="27313" xr:uid="{00000000-0005-0000-0000-0000900D0000}"/>
    <cellStyle name="20% - Акцент2 3 3 14" xfId="45375" xr:uid="{00000000-0005-0000-0000-0000910D0000}"/>
    <cellStyle name="20% - Акцент2 3 3 15" xfId="46469" xr:uid="{00000000-0005-0000-0000-0000920D0000}"/>
    <cellStyle name="20% - Акцент2 3 3 2" xfId="5882" xr:uid="{00000000-0005-0000-0000-0000930D0000}"/>
    <cellStyle name="20% - Акцент2 3 3 2 10" xfId="26908" xr:uid="{00000000-0005-0000-0000-0000940D0000}"/>
    <cellStyle name="20% - Акцент2 3 3 2 10 2" xfId="44823" xr:uid="{00000000-0005-0000-0000-0000950D0000}"/>
    <cellStyle name="20% - Акцент2 3 3 2 11" xfId="27928" xr:uid="{00000000-0005-0000-0000-0000960D0000}"/>
    <cellStyle name="20% - Акцент2 3 3 2 12" xfId="45870" xr:uid="{00000000-0005-0000-0000-0000970D0000}"/>
    <cellStyle name="20% - Акцент2 3 3 2 13" xfId="47059" xr:uid="{00000000-0005-0000-0000-0000980D0000}"/>
    <cellStyle name="20% - Акцент2 3 3 2 2" xfId="8907" xr:uid="{00000000-0005-0000-0000-0000990D0000}"/>
    <cellStyle name="20% - Акцент2 3 3 2 2 2" xfId="13965" xr:uid="{00000000-0005-0000-0000-00009A0D0000}"/>
    <cellStyle name="20% - Акцент2 3 3 2 2 2 2" xfId="23176" xr:uid="{00000000-0005-0000-0000-00009B0D0000}"/>
    <cellStyle name="20% - Акцент2 3 3 2 2 2 2 2" xfId="41176" xr:uid="{00000000-0005-0000-0000-00009C0D0000}"/>
    <cellStyle name="20% - Акцент2 3 3 2 2 2 3" xfId="32833" xr:uid="{00000000-0005-0000-0000-00009D0D0000}"/>
    <cellStyle name="20% - Акцент2 3 3 2 2 3" xfId="19473" xr:uid="{00000000-0005-0000-0000-00009E0D0000}"/>
    <cellStyle name="20% - Акцент2 3 3 2 2 3 2" xfId="37643" xr:uid="{00000000-0005-0000-0000-00009F0D0000}"/>
    <cellStyle name="20% - Акцент2 3 3 2 2 4" xfId="29348" xr:uid="{00000000-0005-0000-0000-0000A00D0000}"/>
    <cellStyle name="20% - Акцент2 3 3 2 3" xfId="9579" xr:uid="{00000000-0005-0000-0000-0000A10D0000}"/>
    <cellStyle name="20% - Акцент2 3 3 2 3 2" xfId="14311" xr:uid="{00000000-0005-0000-0000-0000A20D0000}"/>
    <cellStyle name="20% - Акцент2 3 3 2 3 2 2" xfId="23494" xr:uid="{00000000-0005-0000-0000-0000A30D0000}"/>
    <cellStyle name="20% - Акцент2 3 3 2 3 2 2 2" xfId="41494" xr:uid="{00000000-0005-0000-0000-0000A40D0000}"/>
    <cellStyle name="20% - Акцент2 3 3 2 3 2 3" xfId="33149" xr:uid="{00000000-0005-0000-0000-0000A50D0000}"/>
    <cellStyle name="20% - Акцент2 3 3 2 3 3" xfId="19998" xr:uid="{00000000-0005-0000-0000-0000A60D0000}"/>
    <cellStyle name="20% - Акцент2 3 3 2 3 3 2" xfId="38163" xr:uid="{00000000-0005-0000-0000-0000A70D0000}"/>
    <cellStyle name="20% - Акцент2 3 3 2 3 4" xfId="29863" xr:uid="{00000000-0005-0000-0000-0000A80D0000}"/>
    <cellStyle name="20% - Акцент2 3 3 2 4" xfId="10932" xr:uid="{00000000-0005-0000-0000-0000A90D0000}"/>
    <cellStyle name="20% - Акцент2 3 3 2 4 2" xfId="14312" xr:uid="{00000000-0005-0000-0000-0000AA0D0000}"/>
    <cellStyle name="20% - Акцент2 3 3 2 4 2 2" xfId="23495" xr:uid="{00000000-0005-0000-0000-0000AB0D0000}"/>
    <cellStyle name="20% - Акцент2 3 3 2 4 2 2 2" xfId="41495" xr:uid="{00000000-0005-0000-0000-0000AC0D0000}"/>
    <cellStyle name="20% - Акцент2 3 3 2 4 2 3" xfId="33150" xr:uid="{00000000-0005-0000-0000-0000AD0D0000}"/>
    <cellStyle name="20% - Акцент2 3 3 2 4 3" xfId="20785" xr:uid="{00000000-0005-0000-0000-0000AE0D0000}"/>
    <cellStyle name="20% - Акцент2 3 3 2 4 3 2" xfId="38937" xr:uid="{00000000-0005-0000-0000-0000AF0D0000}"/>
    <cellStyle name="20% - Акцент2 3 3 2 4 4" xfId="30621" xr:uid="{00000000-0005-0000-0000-0000B00D0000}"/>
    <cellStyle name="20% - Акцент2 3 3 2 5" xfId="11492" xr:uid="{00000000-0005-0000-0000-0000B10D0000}"/>
    <cellStyle name="20% - Акцент2 3 3 2 5 2" xfId="21337" xr:uid="{00000000-0005-0000-0000-0000B20D0000}"/>
    <cellStyle name="20% - Акцент2 3 3 2 5 2 2" xfId="39489" xr:uid="{00000000-0005-0000-0000-0000B30D0000}"/>
    <cellStyle name="20% - Акцент2 3 3 2 5 3" xfId="31173" xr:uid="{00000000-0005-0000-0000-0000B40D0000}"/>
    <cellStyle name="20% - Акцент2 3 3 2 6" xfId="7434" xr:uid="{00000000-0005-0000-0000-0000B50D0000}"/>
    <cellStyle name="20% - Акцент2 3 3 2 6 2" xfId="18847" xr:uid="{00000000-0005-0000-0000-0000B60D0000}"/>
    <cellStyle name="20% - Акцент2 3 3 2 6 2 2" xfId="37067" xr:uid="{00000000-0005-0000-0000-0000B70D0000}"/>
    <cellStyle name="20% - Акцент2 3 3 2 6 3" xfId="28814" xr:uid="{00000000-0005-0000-0000-0000B80D0000}"/>
    <cellStyle name="20% - Акцент2 3 3 2 7" xfId="13014" xr:uid="{00000000-0005-0000-0000-0000B90D0000}"/>
    <cellStyle name="20% - Акцент2 3 3 2 7 2" xfId="22418" xr:uid="{00000000-0005-0000-0000-0000BA0D0000}"/>
    <cellStyle name="20% - Акцент2 3 3 2 7 2 2" xfId="40438" xr:uid="{00000000-0005-0000-0000-0000BB0D0000}"/>
    <cellStyle name="20% - Акцент2 3 3 2 7 3" xfId="32100" xr:uid="{00000000-0005-0000-0000-0000BC0D0000}"/>
    <cellStyle name="20% - Акцент2 3 3 2 8" xfId="16720" xr:uid="{00000000-0005-0000-0000-0000BD0D0000}"/>
    <cellStyle name="20% - Акцент2 3 3 2 8 2" xfId="25485" xr:uid="{00000000-0005-0000-0000-0000BE0D0000}"/>
    <cellStyle name="20% - Акцент2 3 3 2 8 2 2" xfId="43449" xr:uid="{00000000-0005-0000-0000-0000BF0D0000}"/>
    <cellStyle name="20% - Акцент2 3 3 2 8 3" xfId="35141" xr:uid="{00000000-0005-0000-0000-0000C00D0000}"/>
    <cellStyle name="20% - Акцент2 3 3 2 9" xfId="17835" xr:uid="{00000000-0005-0000-0000-0000C10D0000}"/>
    <cellStyle name="20% - Акцент2 3 3 2 9 2" xfId="36145" xr:uid="{00000000-0005-0000-0000-0000C20D0000}"/>
    <cellStyle name="20% - Акцент2 3 3 3" xfId="8563" xr:uid="{00000000-0005-0000-0000-0000C30D0000}"/>
    <cellStyle name="20% - Акцент2 3 3 3 2" xfId="9580" xr:uid="{00000000-0005-0000-0000-0000C40D0000}"/>
    <cellStyle name="20% - Акцент2 3 3 3 2 2" xfId="14313" xr:uid="{00000000-0005-0000-0000-0000C50D0000}"/>
    <cellStyle name="20% - Акцент2 3 3 3 2 2 2" xfId="23496" xr:uid="{00000000-0005-0000-0000-0000C60D0000}"/>
    <cellStyle name="20% - Акцент2 3 3 3 2 2 2 2" xfId="41496" xr:uid="{00000000-0005-0000-0000-0000C70D0000}"/>
    <cellStyle name="20% - Акцент2 3 3 3 2 2 3" xfId="33151" xr:uid="{00000000-0005-0000-0000-0000C80D0000}"/>
    <cellStyle name="20% - Акцент2 3 3 3 2 3" xfId="19999" xr:uid="{00000000-0005-0000-0000-0000C90D0000}"/>
    <cellStyle name="20% - Акцент2 3 3 3 2 3 2" xfId="38164" xr:uid="{00000000-0005-0000-0000-0000CA0D0000}"/>
    <cellStyle name="20% - Акцент2 3 3 3 2 4" xfId="29864" xr:uid="{00000000-0005-0000-0000-0000CB0D0000}"/>
    <cellStyle name="20% - Акцент2 3 3 3 3" xfId="13515" xr:uid="{00000000-0005-0000-0000-0000CC0D0000}"/>
    <cellStyle name="20% - Акцент2 3 3 3 3 2" xfId="22750" xr:uid="{00000000-0005-0000-0000-0000CD0D0000}"/>
    <cellStyle name="20% - Акцент2 3 3 3 3 2 2" xfId="40751" xr:uid="{00000000-0005-0000-0000-0000CE0D0000}"/>
    <cellStyle name="20% - Акцент2 3 3 3 3 3" xfId="32402" xr:uid="{00000000-0005-0000-0000-0000CF0D0000}"/>
    <cellStyle name="20% - Акцент2 3 3 3 4" xfId="19308" xr:uid="{00000000-0005-0000-0000-0000D00D0000}"/>
    <cellStyle name="20% - Акцент2 3 3 3 4 2" xfId="37482" xr:uid="{00000000-0005-0000-0000-0000D10D0000}"/>
    <cellStyle name="20% - Акцент2 3 3 3 5" xfId="29193" xr:uid="{00000000-0005-0000-0000-0000D20D0000}"/>
    <cellStyle name="20% - Акцент2 3 3 4" xfId="9253" xr:uid="{00000000-0005-0000-0000-0000D30D0000}"/>
    <cellStyle name="20% - Акцент2 3 3 4 2" xfId="14314" xr:uid="{00000000-0005-0000-0000-0000D40D0000}"/>
    <cellStyle name="20% - Акцент2 3 3 4 2 2" xfId="23497" xr:uid="{00000000-0005-0000-0000-0000D50D0000}"/>
    <cellStyle name="20% - Акцент2 3 3 4 2 2 2" xfId="41497" xr:uid="{00000000-0005-0000-0000-0000D60D0000}"/>
    <cellStyle name="20% - Акцент2 3 3 4 2 3" xfId="33152" xr:uid="{00000000-0005-0000-0000-0000D70D0000}"/>
    <cellStyle name="20% - Акцент2 3 3 4 3" xfId="19737" xr:uid="{00000000-0005-0000-0000-0000D80D0000}"/>
    <cellStyle name="20% - Акцент2 3 3 4 3 2" xfId="37903" xr:uid="{00000000-0005-0000-0000-0000D90D0000}"/>
    <cellStyle name="20% - Акцент2 3 3 4 4" xfId="29606" xr:uid="{00000000-0005-0000-0000-0000DA0D0000}"/>
    <cellStyle name="20% - Акцент2 3 3 5" xfId="10678" xr:uid="{00000000-0005-0000-0000-0000DB0D0000}"/>
    <cellStyle name="20% - Акцент2 3 3 5 2" xfId="14315" xr:uid="{00000000-0005-0000-0000-0000DC0D0000}"/>
    <cellStyle name="20% - Акцент2 3 3 5 2 2" xfId="23498" xr:uid="{00000000-0005-0000-0000-0000DD0D0000}"/>
    <cellStyle name="20% - Акцент2 3 3 5 2 2 2" xfId="41498" xr:uid="{00000000-0005-0000-0000-0000DE0D0000}"/>
    <cellStyle name="20% - Акцент2 3 3 5 2 3" xfId="33153" xr:uid="{00000000-0005-0000-0000-0000DF0D0000}"/>
    <cellStyle name="20% - Акцент2 3 3 5 3" xfId="20533" xr:uid="{00000000-0005-0000-0000-0000E00D0000}"/>
    <cellStyle name="20% - Акцент2 3 3 5 3 2" xfId="38685" xr:uid="{00000000-0005-0000-0000-0000E10D0000}"/>
    <cellStyle name="20% - Акцент2 3 3 5 4" xfId="30369" xr:uid="{00000000-0005-0000-0000-0000E20D0000}"/>
    <cellStyle name="20% - Акцент2 3 3 6" xfId="11353" xr:uid="{00000000-0005-0000-0000-0000E30D0000}"/>
    <cellStyle name="20% - Акцент2 3 3 6 2" xfId="21198" xr:uid="{00000000-0005-0000-0000-0000E40D0000}"/>
    <cellStyle name="20% - Акцент2 3 3 6 2 2" xfId="39350" xr:uid="{00000000-0005-0000-0000-0000E50D0000}"/>
    <cellStyle name="20% - Акцент2 3 3 6 3" xfId="31034" xr:uid="{00000000-0005-0000-0000-0000E60D0000}"/>
    <cellStyle name="20% - Акцент2 3 3 7" xfId="11923" xr:uid="{00000000-0005-0000-0000-0000E70D0000}"/>
    <cellStyle name="20% - Акцент2 3 3 7 2" xfId="21672" xr:uid="{00000000-0005-0000-0000-0000E80D0000}"/>
    <cellStyle name="20% - Акцент2 3 3 7 2 2" xfId="39821" xr:uid="{00000000-0005-0000-0000-0000E90D0000}"/>
    <cellStyle name="20% - Акцент2 3 3 7 3" xfId="31500" xr:uid="{00000000-0005-0000-0000-0000EA0D0000}"/>
    <cellStyle name="20% - Акцент2 3 3 8" xfId="6868" xr:uid="{00000000-0005-0000-0000-0000EB0D0000}"/>
    <cellStyle name="20% - Акцент2 3 3 8 2" xfId="18647" xr:uid="{00000000-0005-0000-0000-0000EC0D0000}"/>
    <cellStyle name="20% - Акцент2 3 3 8 2 2" xfId="36906" xr:uid="{00000000-0005-0000-0000-0000ED0D0000}"/>
    <cellStyle name="20% - Акцент2 3 3 8 3" xfId="28671" xr:uid="{00000000-0005-0000-0000-0000EE0D0000}"/>
    <cellStyle name="20% - Акцент2 3 3 9" xfId="12433" xr:uid="{00000000-0005-0000-0000-0000EF0D0000}"/>
    <cellStyle name="20% - Акцент2 3 3 9 2" xfId="21884" xr:uid="{00000000-0005-0000-0000-0000F00D0000}"/>
    <cellStyle name="20% - Акцент2 3 3 9 2 2" xfId="40007" xr:uid="{00000000-0005-0000-0000-0000F10D0000}"/>
    <cellStyle name="20% - Акцент2 3 3 9 3" xfId="31672" xr:uid="{00000000-0005-0000-0000-0000F20D0000}"/>
    <cellStyle name="20% - Акцент2 3 4" xfId="633" xr:uid="{00000000-0005-0000-0000-0000F30D0000}"/>
    <cellStyle name="20% - Акцент2 3 4 10" xfId="16099" xr:uid="{00000000-0005-0000-0000-0000F40D0000}"/>
    <cellStyle name="20% - Акцент2 3 4 10 2" xfId="25053" xr:uid="{00000000-0005-0000-0000-0000F50D0000}"/>
    <cellStyle name="20% - Акцент2 3 4 10 2 2" xfId="43050" xr:uid="{00000000-0005-0000-0000-0000F60D0000}"/>
    <cellStyle name="20% - Акцент2 3 4 10 3" xfId="34697" xr:uid="{00000000-0005-0000-0000-0000F70D0000}"/>
    <cellStyle name="20% - Акцент2 3 4 11" xfId="17002" xr:uid="{00000000-0005-0000-0000-0000F80D0000}"/>
    <cellStyle name="20% - Акцент2 3 4 11 2" xfId="35363" xr:uid="{00000000-0005-0000-0000-0000F90D0000}"/>
    <cellStyle name="20% - Акцент2 3 4 12" xfId="26397" xr:uid="{00000000-0005-0000-0000-0000FA0D0000}"/>
    <cellStyle name="20% - Акцент2 3 4 12 2" xfId="44319" xr:uid="{00000000-0005-0000-0000-0000FB0D0000}"/>
    <cellStyle name="20% - Акцент2 3 4 13" xfId="27314" xr:uid="{00000000-0005-0000-0000-0000FC0D0000}"/>
    <cellStyle name="20% - Акцент2 3 4 14" xfId="45376" xr:uid="{00000000-0005-0000-0000-0000FD0D0000}"/>
    <cellStyle name="20% - Акцент2 3 4 15" xfId="46470" xr:uid="{00000000-0005-0000-0000-0000FE0D0000}"/>
    <cellStyle name="20% - Акцент2 3 4 2" xfId="5883" xr:uid="{00000000-0005-0000-0000-0000FF0D0000}"/>
    <cellStyle name="20% - Акцент2 3 4 2 10" xfId="26909" xr:uid="{00000000-0005-0000-0000-0000000E0000}"/>
    <cellStyle name="20% - Акцент2 3 4 2 10 2" xfId="44824" xr:uid="{00000000-0005-0000-0000-0000010E0000}"/>
    <cellStyle name="20% - Акцент2 3 4 2 11" xfId="27929" xr:uid="{00000000-0005-0000-0000-0000020E0000}"/>
    <cellStyle name="20% - Акцент2 3 4 2 12" xfId="45871" xr:uid="{00000000-0005-0000-0000-0000030E0000}"/>
    <cellStyle name="20% - Акцент2 3 4 2 13" xfId="47060" xr:uid="{00000000-0005-0000-0000-0000040E0000}"/>
    <cellStyle name="20% - Акцент2 3 4 2 2" xfId="8908" xr:uid="{00000000-0005-0000-0000-0000050E0000}"/>
    <cellStyle name="20% - Акцент2 3 4 2 2 2" xfId="13966" xr:uid="{00000000-0005-0000-0000-0000060E0000}"/>
    <cellStyle name="20% - Акцент2 3 4 2 2 2 2" xfId="23177" xr:uid="{00000000-0005-0000-0000-0000070E0000}"/>
    <cellStyle name="20% - Акцент2 3 4 2 2 2 2 2" xfId="41177" xr:uid="{00000000-0005-0000-0000-0000080E0000}"/>
    <cellStyle name="20% - Акцент2 3 4 2 2 2 3" xfId="32834" xr:uid="{00000000-0005-0000-0000-0000090E0000}"/>
    <cellStyle name="20% - Акцент2 3 4 2 2 3" xfId="19474" xr:uid="{00000000-0005-0000-0000-00000A0E0000}"/>
    <cellStyle name="20% - Акцент2 3 4 2 2 3 2" xfId="37644" xr:uid="{00000000-0005-0000-0000-00000B0E0000}"/>
    <cellStyle name="20% - Акцент2 3 4 2 2 4" xfId="29349" xr:uid="{00000000-0005-0000-0000-00000C0E0000}"/>
    <cellStyle name="20% - Акцент2 3 4 2 3" xfId="9581" xr:uid="{00000000-0005-0000-0000-00000D0E0000}"/>
    <cellStyle name="20% - Акцент2 3 4 2 3 2" xfId="14316" xr:uid="{00000000-0005-0000-0000-00000E0E0000}"/>
    <cellStyle name="20% - Акцент2 3 4 2 3 2 2" xfId="23499" xr:uid="{00000000-0005-0000-0000-00000F0E0000}"/>
    <cellStyle name="20% - Акцент2 3 4 2 3 2 2 2" xfId="41499" xr:uid="{00000000-0005-0000-0000-0000100E0000}"/>
    <cellStyle name="20% - Акцент2 3 4 2 3 2 3" xfId="33154" xr:uid="{00000000-0005-0000-0000-0000110E0000}"/>
    <cellStyle name="20% - Акцент2 3 4 2 3 3" xfId="20000" xr:uid="{00000000-0005-0000-0000-0000120E0000}"/>
    <cellStyle name="20% - Акцент2 3 4 2 3 3 2" xfId="38165" xr:uid="{00000000-0005-0000-0000-0000130E0000}"/>
    <cellStyle name="20% - Акцент2 3 4 2 3 4" xfId="29865" xr:uid="{00000000-0005-0000-0000-0000140E0000}"/>
    <cellStyle name="20% - Акцент2 3 4 2 4" xfId="10933" xr:uid="{00000000-0005-0000-0000-0000150E0000}"/>
    <cellStyle name="20% - Акцент2 3 4 2 4 2" xfId="14317" xr:uid="{00000000-0005-0000-0000-0000160E0000}"/>
    <cellStyle name="20% - Акцент2 3 4 2 4 2 2" xfId="23500" xr:uid="{00000000-0005-0000-0000-0000170E0000}"/>
    <cellStyle name="20% - Акцент2 3 4 2 4 2 2 2" xfId="41500" xr:uid="{00000000-0005-0000-0000-0000180E0000}"/>
    <cellStyle name="20% - Акцент2 3 4 2 4 2 3" xfId="33155" xr:uid="{00000000-0005-0000-0000-0000190E0000}"/>
    <cellStyle name="20% - Акцент2 3 4 2 4 3" xfId="20786" xr:uid="{00000000-0005-0000-0000-00001A0E0000}"/>
    <cellStyle name="20% - Акцент2 3 4 2 4 3 2" xfId="38938" xr:uid="{00000000-0005-0000-0000-00001B0E0000}"/>
    <cellStyle name="20% - Акцент2 3 4 2 4 4" xfId="30622" xr:uid="{00000000-0005-0000-0000-00001C0E0000}"/>
    <cellStyle name="20% - Акцент2 3 4 2 5" xfId="11493" xr:uid="{00000000-0005-0000-0000-00001D0E0000}"/>
    <cellStyle name="20% - Акцент2 3 4 2 5 2" xfId="21338" xr:uid="{00000000-0005-0000-0000-00001E0E0000}"/>
    <cellStyle name="20% - Акцент2 3 4 2 5 2 2" xfId="39490" xr:uid="{00000000-0005-0000-0000-00001F0E0000}"/>
    <cellStyle name="20% - Акцент2 3 4 2 5 3" xfId="31174" xr:uid="{00000000-0005-0000-0000-0000200E0000}"/>
    <cellStyle name="20% - Акцент2 3 4 2 6" xfId="7435" xr:uid="{00000000-0005-0000-0000-0000210E0000}"/>
    <cellStyle name="20% - Акцент2 3 4 2 6 2" xfId="18848" xr:uid="{00000000-0005-0000-0000-0000220E0000}"/>
    <cellStyle name="20% - Акцент2 3 4 2 6 2 2" xfId="37068" xr:uid="{00000000-0005-0000-0000-0000230E0000}"/>
    <cellStyle name="20% - Акцент2 3 4 2 6 3" xfId="28815" xr:uid="{00000000-0005-0000-0000-0000240E0000}"/>
    <cellStyle name="20% - Акцент2 3 4 2 7" xfId="13015" xr:uid="{00000000-0005-0000-0000-0000250E0000}"/>
    <cellStyle name="20% - Акцент2 3 4 2 7 2" xfId="22419" xr:uid="{00000000-0005-0000-0000-0000260E0000}"/>
    <cellStyle name="20% - Акцент2 3 4 2 7 2 2" xfId="40439" xr:uid="{00000000-0005-0000-0000-0000270E0000}"/>
    <cellStyle name="20% - Акцент2 3 4 2 7 3" xfId="32101" xr:uid="{00000000-0005-0000-0000-0000280E0000}"/>
    <cellStyle name="20% - Акцент2 3 4 2 8" xfId="16721" xr:uid="{00000000-0005-0000-0000-0000290E0000}"/>
    <cellStyle name="20% - Акцент2 3 4 2 8 2" xfId="25486" xr:uid="{00000000-0005-0000-0000-00002A0E0000}"/>
    <cellStyle name="20% - Акцент2 3 4 2 8 2 2" xfId="43450" xr:uid="{00000000-0005-0000-0000-00002B0E0000}"/>
    <cellStyle name="20% - Акцент2 3 4 2 8 3" xfId="35142" xr:uid="{00000000-0005-0000-0000-00002C0E0000}"/>
    <cellStyle name="20% - Акцент2 3 4 2 9" xfId="17836" xr:uid="{00000000-0005-0000-0000-00002D0E0000}"/>
    <cellStyle name="20% - Акцент2 3 4 2 9 2" xfId="36146" xr:uid="{00000000-0005-0000-0000-00002E0E0000}"/>
    <cellStyle name="20% - Акцент2 3 4 3" xfId="8564" xr:uid="{00000000-0005-0000-0000-00002F0E0000}"/>
    <cellStyle name="20% - Акцент2 3 4 3 2" xfId="9582" xr:uid="{00000000-0005-0000-0000-0000300E0000}"/>
    <cellStyle name="20% - Акцент2 3 4 3 2 2" xfId="14318" xr:uid="{00000000-0005-0000-0000-0000310E0000}"/>
    <cellStyle name="20% - Акцент2 3 4 3 2 2 2" xfId="23501" xr:uid="{00000000-0005-0000-0000-0000320E0000}"/>
    <cellStyle name="20% - Акцент2 3 4 3 2 2 2 2" xfId="41501" xr:uid="{00000000-0005-0000-0000-0000330E0000}"/>
    <cellStyle name="20% - Акцент2 3 4 3 2 2 3" xfId="33156" xr:uid="{00000000-0005-0000-0000-0000340E0000}"/>
    <cellStyle name="20% - Акцент2 3 4 3 2 3" xfId="20001" xr:uid="{00000000-0005-0000-0000-0000350E0000}"/>
    <cellStyle name="20% - Акцент2 3 4 3 2 3 2" xfId="38166" xr:uid="{00000000-0005-0000-0000-0000360E0000}"/>
    <cellStyle name="20% - Акцент2 3 4 3 2 4" xfId="29866" xr:uid="{00000000-0005-0000-0000-0000370E0000}"/>
    <cellStyle name="20% - Акцент2 3 4 3 3" xfId="10934" xr:uid="{00000000-0005-0000-0000-0000380E0000}"/>
    <cellStyle name="20% - Акцент2 3 4 3 3 2" xfId="14319" xr:uid="{00000000-0005-0000-0000-0000390E0000}"/>
    <cellStyle name="20% - Акцент2 3 4 3 3 2 2" xfId="23502" xr:uid="{00000000-0005-0000-0000-00003A0E0000}"/>
    <cellStyle name="20% - Акцент2 3 4 3 3 2 2 2" xfId="41502" xr:uid="{00000000-0005-0000-0000-00003B0E0000}"/>
    <cellStyle name="20% - Акцент2 3 4 3 3 2 3" xfId="33157" xr:uid="{00000000-0005-0000-0000-00003C0E0000}"/>
    <cellStyle name="20% - Акцент2 3 4 3 3 3" xfId="20787" xr:uid="{00000000-0005-0000-0000-00003D0E0000}"/>
    <cellStyle name="20% - Акцент2 3 4 3 3 3 2" xfId="38939" xr:uid="{00000000-0005-0000-0000-00003E0E0000}"/>
    <cellStyle name="20% - Акцент2 3 4 3 3 4" xfId="30623" xr:uid="{00000000-0005-0000-0000-00003F0E0000}"/>
    <cellStyle name="20% - Акцент2 3 4 3 4" xfId="13516" xr:uid="{00000000-0005-0000-0000-0000400E0000}"/>
    <cellStyle name="20% - Акцент2 3 4 3 4 2" xfId="22751" xr:uid="{00000000-0005-0000-0000-0000410E0000}"/>
    <cellStyle name="20% - Акцент2 3 4 3 4 2 2" xfId="40752" xr:uid="{00000000-0005-0000-0000-0000420E0000}"/>
    <cellStyle name="20% - Акцент2 3 4 3 4 3" xfId="32403" xr:uid="{00000000-0005-0000-0000-0000430E0000}"/>
    <cellStyle name="20% - Акцент2 3 4 3 5" xfId="19309" xr:uid="{00000000-0005-0000-0000-0000440E0000}"/>
    <cellStyle name="20% - Акцент2 3 4 3 5 2" xfId="37483" xr:uid="{00000000-0005-0000-0000-0000450E0000}"/>
    <cellStyle name="20% - Акцент2 3 4 3 6" xfId="29194" xr:uid="{00000000-0005-0000-0000-0000460E0000}"/>
    <cellStyle name="20% - Акцент2 3 4 4" xfId="9254" xr:uid="{00000000-0005-0000-0000-0000470E0000}"/>
    <cellStyle name="20% - Акцент2 3 4 4 2" xfId="14320" xr:uid="{00000000-0005-0000-0000-0000480E0000}"/>
    <cellStyle name="20% - Акцент2 3 4 4 2 2" xfId="23503" xr:uid="{00000000-0005-0000-0000-0000490E0000}"/>
    <cellStyle name="20% - Акцент2 3 4 4 2 2 2" xfId="41503" xr:uid="{00000000-0005-0000-0000-00004A0E0000}"/>
    <cellStyle name="20% - Акцент2 3 4 4 2 3" xfId="33158" xr:uid="{00000000-0005-0000-0000-00004B0E0000}"/>
    <cellStyle name="20% - Акцент2 3 4 4 3" xfId="19738" xr:uid="{00000000-0005-0000-0000-00004C0E0000}"/>
    <cellStyle name="20% - Акцент2 3 4 4 3 2" xfId="37904" xr:uid="{00000000-0005-0000-0000-00004D0E0000}"/>
    <cellStyle name="20% - Акцент2 3 4 4 4" xfId="29607" xr:uid="{00000000-0005-0000-0000-00004E0E0000}"/>
    <cellStyle name="20% - Акцент2 3 4 5" xfId="10679" xr:uid="{00000000-0005-0000-0000-00004F0E0000}"/>
    <cellStyle name="20% - Акцент2 3 4 5 2" xfId="14321" xr:uid="{00000000-0005-0000-0000-0000500E0000}"/>
    <cellStyle name="20% - Акцент2 3 4 5 2 2" xfId="23504" xr:uid="{00000000-0005-0000-0000-0000510E0000}"/>
    <cellStyle name="20% - Акцент2 3 4 5 2 2 2" xfId="41504" xr:uid="{00000000-0005-0000-0000-0000520E0000}"/>
    <cellStyle name="20% - Акцент2 3 4 5 2 3" xfId="33159" xr:uid="{00000000-0005-0000-0000-0000530E0000}"/>
    <cellStyle name="20% - Акцент2 3 4 5 3" xfId="20534" xr:uid="{00000000-0005-0000-0000-0000540E0000}"/>
    <cellStyle name="20% - Акцент2 3 4 5 3 2" xfId="38686" xr:uid="{00000000-0005-0000-0000-0000550E0000}"/>
    <cellStyle name="20% - Акцент2 3 4 5 4" xfId="30370" xr:uid="{00000000-0005-0000-0000-0000560E0000}"/>
    <cellStyle name="20% - Акцент2 3 4 6" xfId="11354" xr:uid="{00000000-0005-0000-0000-0000570E0000}"/>
    <cellStyle name="20% - Акцент2 3 4 6 2" xfId="21199" xr:uid="{00000000-0005-0000-0000-0000580E0000}"/>
    <cellStyle name="20% - Акцент2 3 4 6 2 2" xfId="39351" xr:uid="{00000000-0005-0000-0000-0000590E0000}"/>
    <cellStyle name="20% - Акцент2 3 4 6 3" xfId="31035" xr:uid="{00000000-0005-0000-0000-00005A0E0000}"/>
    <cellStyle name="20% - Акцент2 3 4 7" xfId="11924" xr:uid="{00000000-0005-0000-0000-00005B0E0000}"/>
    <cellStyle name="20% - Акцент2 3 4 7 2" xfId="21673" xr:uid="{00000000-0005-0000-0000-00005C0E0000}"/>
    <cellStyle name="20% - Акцент2 3 4 7 2 2" xfId="39822" xr:uid="{00000000-0005-0000-0000-00005D0E0000}"/>
    <cellStyle name="20% - Акцент2 3 4 7 3" xfId="31501" xr:uid="{00000000-0005-0000-0000-00005E0E0000}"/>
    <cellStyle name="20% - Акцент2 3 4 8" xfId="6869" xr:uid="{00000000-0005-0000-0000-00005F0E0000}"/>
    <cellStyle name="20% - Акцент2 3 4 8 2" xfId="18648" xr:uid="{00000000-0005-0000-0000-0000600E0000}"/>
    <cellStyle name="20% - Акцент2 3 4 8 2 2" xfId="36907" xr:uid="{00000000-0005-0000-0000-0000610E0000}"/>
    <cellStyle name="20% - Акцент2 3 4 8 3" xfId="28672" xr:uid="{00000000-0005-0000-0000-0000620E0000}"/>
    <cellStyle name="20% - Акцент2 3 4 9" xfId="12434" xr:uid="{00000000-0005-0000-0000-0000630E0000}"/>
    <cellStyle name="20% - Акцент2 3 4 9 2" xfId="21885" xr:uid="{00000000-0005-0000-0000-0000640E0000}"/>
    <cellStyle name="20% - Акцент2 3 4 9 2 2" xfId="40008" xr:uid="{00000000-0005-0000-0000-0000650E0000}"/>
    <cellStyle name="20% - Акцент2 3 4 9 3" xfId="31673" xr:uid="{00000000-0005-0000-0000-0000660E0000}"/>
    <cellStyle name="20% - Акцент2 3 5" xfId="634" xr:uid="{00000000-0005-0000-0000-0000670E0000}"/>
    <cellStyle name="20% - Акцент2 3 5 2" xfId="9583" xr:uid="{00000000-0005-0000-0000-0000680E0000}"/>
    <cellStyle name="20% - Акцент2 3 6" xfId="635" xr:uid="{00000000-0005-0000-0000-0000690E0000}"/>
    <cellStyle name="20% - Акцент2 3 6 10" xfId="16100" xr:uid="{00000000-0005-0000-0000-00006A0E0000}"/>
    <cellStyle name="20% - Акцент2 3 6 10 2" xfId="25054" xr:uid="{00000000-0005-0000-0000-00006B0E0000}"/>
    <cellStyle name="20% - Акцент2 3 6 10 2 2" xfId="43051" xr:uid="{00000000-0005-0000-0000-00006C0E0000}"/>
    <cellStyle name="20% - Акцент2 3 6 10 3" xfId="34698" xr:uid="{00000000-0005-0000-0000-00006D0E0000}"/>
    <cellStyle name="20% - Акцент2 3 6 11" xfId="17003" xr:uid="{00000000-0005-0000-0000-00006E0E0000}"/>
    <cellStyle name="20% - Акцент2 3 6 11 2" xfId="35364" xr:uid="{00000000-0005-0000-0000-00006F0E0000}"/>
    <cellStyle name="20% - Акцент2 3 6 12" xfId="26398" xr:uid="{00000000-0005-0000-0000-0000700E0000}"/>
    <cellStyle name="20% - Акцент2 3 6 12 2" xfId="44320" xr:uid="{00000000-0005-0000-0000-0000710E0000}"/>
    <cellStyle name="20% - Акцент2 3 6 13" xfId="27315" xr:uid="{00000000-0005-0000-0000-0000720E0000}"/>
    <cellStyle name="20% - Акцент2 3 6 14" xfId="45377" xr:uid="{00000000-0005-0000-0000-0000730E0000}"/>
    <cellStyle name="20% - Акцент2 3 6 15" xfId="46471" xr:uid="{00000000-0005-0000-0000-0000740E0000}"/>
    <cellStyle name="20% - Акцент2 3 6 2" xfId="5884" xr:uid="{00000000-0005-0000-0000-0000750E0000}"/>
    <cellStyle name="20% - Акцент2 3 6 2 10" xfId="26910" xr:uid="{00000000-0005-0000-0000-0000760E0000}"/>
    <cellStyle name="20% - Акцент2 3 6 2 10 2" xfId="44825" xr:uid="{00000000-0005-0000-0000-0000770E0000}"/>
    <cellStyle name="20% - Акцент2 3 6 2 11" xfId="27930" xr:uid="{00000000-0005-0000-0000-0000780E0000}"/>
    <cellStyle name="20% - Акцент2 3 6 2 12" xfId="45872" xr:uid="{00000000-0005-0000-0000-0000790E0000}"/>
    <cellStyle name="20% - Акцент2 3 6 2 13" xfId="47061" xr:uid="{00000000-0005-0000-0000-00007A0E0000}"/>
    <cellStyle name="20% - Акцент2 3 6 2 2" xfId="8909" xr:uid="{00000000-0005-0000-0000-00007B0E0000}"/>
    <cellStyle name="20% - Акцент2 3 6 2 2 2" xfId="13967" xr:uid="{00000000-0005-0000-0000-00007C0E0000}"/>
    <cellStyle name="20% - Акцент2 3 6 2 2 2 2" xfId="23178" xr:uid="{00000000-0005-0000-0000-00007D0E0000}"/>
    <cellStyle name="20% - Акцент2 3 6 2 2 2 2 2" xfId="41178" xr:uid="{00000000-0005-0000-0000-00007E0E0000}"/>
    <cellStyle name="20% - Акцент2 3 6 2 2 2 3" xfId="32835" xr:uid="{00000000-0005-0000-0000-00007F0E0000}"/>
    <cellStyle name="20% - Акцент2 3 6 2 2 3" xfId="19475" xr:uid="{00000000-0005-0000-0000-0000800E0000}"/>
    <cellStyle name="20% - Акцент2 3 6 2 2 3 2" xfId="37645" xr:uid="{00000000-0005-0000-0000-0000810E0000}"/>
    <cellStyle name="20% - Акцент2 3 6 2 2 4" xfId="29350" xr:uid="{00000000-0005-0000-0000-0000820E0000}"/>
    <cellStyle name="20% - Акцент2 3 6 2 3" xfId="9584" xr:uid="{00000000-0005-0000-0000-0000830E0000}"/>
    <cellStyle name="20% - Акцент2 3 6 2 3 2" xfId="14322" xr:uid="{00000000-0005-0000-0000-0000840E0000}"/>
    <cellStyle name="20% - Акцент2 3 6 2 3 2 2" xfId="23505" xr:uid="{00000000-0005-0000-0000-0000850E0000}"/>
    <cellStyle name="20% - Акцент2 3 6 2 3 2 2 2" xfId="41505" xr:uid="{00000000-0005-0000-0000-0000860E0000}"/>
    <cellStyle name="20% - Акцент2 3 6 2 3 2 3" xfId="33160" xr:uid="{00000000-0005-0000-0000-0000870E0000}"/>
    <cellStyle name="20% - Акцент2 3 6 2 3 3" xfId="20002" xr:uid="{00000000-0005-0000-0000-0000880E0000}"/>
    <cellStyle name="20% - Акцент2 3 6 2 3 3 2" xfId="38167" xr:uid="{00000000-0005-0000-0000-0000890E0000}"/>
    <cellStyle name="20% - Акцент2 3 6 2 3 4" xfId="29867" xr:uid="{00000000-0005-0000-0000-00008A0E0000}"/>
    <cellStyle name="20% - Акцент2 3 6 2 4" xfId="10935" xr:uid="{00000000-0005-0000-0000-00008B0E0000}"/>
    <cellStyle name="20% - Акцент2 3 6 2 4 2" xfId="14323" xr:uid="{00000000-0005-0000-0000-00008C0E0000}"/>
    <cellStyle name="20% - Акцент2 3 6 2 4 2 2" xfId="23506" xr:uid="{00000000-0005-0000-0000-00008D0E0000}"/>
    <cellStyle name="20% - Акцент2 3 6 2 4 2 2 2" xfId="41506" xr:uid="{00000000-0005-0000-0000-00008E0E0000}"/>
    <cellStyle name="20% - Акцент2 3 6 2 4 2 3" xfId="33161" xr:uid="{00000000-0005-0000-0000-00008F0E0000}"/>
    <cellStyle name="20% - Акцент2 3 6 2 4 3" xfId="20788" xr:uid="{00000000-0005-0000-0000-0000900E0000}"/>
    <cellStyle name="20% - Акцент2 3 6 2 4 3 2" xfId="38940" xr:uid="{00000000-0005-0000-0000-0000910E0000}"/>
    <cellStyle name="20% - Акцент2 3 6 2 4 4" xfId="30624" xr:uid="{00000000-0005-0000-0000-0000920E0000}"/>
    <cellStyle name="20% - Акцент2 3 6 2 5" xfId="11494" xr:uid="{00000000-0005-0000-0000-0000930E0000}"/>
    <cellStyle name="20% - Акцент2 3 6 2 5 2" xfId="21339" xr:uid="{00000000-0005-0000-0000-0000940E0000}"/>
    <cellStyle name="20% - Акцент2 3 6 2 5 2 2" xfId="39491" xr:uid="{00000000-0005-0000-0000-0000950E0000}"/>
    <cellStyle name="20% - Акцент2 3 6 2 5 3" xfId="31175" xr:uid="{00000000-0005-0000-0000-0000960E0000}"/>
    <cellStyle name="20% - Акцент2 3 6 2 6" xfId="7436" xr:uid="{00000000-0005-0000-0000-0000970E0000}"/>
    <cellStyle name="20% - Акцент2 3 6 2 6 2" xfId="18849" xr:uid="{00000000-0005-0000-0000-0000980E0000}"/>
    <cellStyle name="20% - Акцент2 3 6 2 6 2 2" xfId="37069" xr:uid="{00000000-0005-0000-0000-0000990E0000}"/>
    <cellStyle name="20% - Акцент2 3 6 2 6 3" xfId="28816" xr:uid="{00000000-0005-0000-0000-00009A0E0000}"/>
    <cellStyle name="20% - Акцент2 3 6 2 7" xfId="13016" xr:uid="{00000000-0005-0000-0000-00009B0E0000}"/>
    <cellStyle name="20% - Акцент2 3 6 2 7 2" xfId="22420" xr:uid="{00000000-0005-0000-0000-00009C0E0000}"/>
    <cellStyle name="20% - Акцент2 3 6 2 7 2 2" xfId="40440" xr:uid="{00000000-0005-0000-0000-00009D0E0000}"/>
    <cellStyle name="20% - Акцент2 3 6 2 7 3" xfId="32102" xr:uid="{00000000-0005-0000-0000-00009E0E0000}"/>
    <cellStyle name="20% - Акцент2 3 6 2 8" xfId="16722" xr:uid="{00000000-0005-0000-0000-00009F0E0000}"/>
    <cellStyle name="20% - Акцент2 3 6 2 8 2" xfId="25487" xr:uid="{00000000-0005-0000-0000-0000A00E0000}"/>
    <cellStyle name="20% - Акцент2 3 6 2 8 2 2" xfId="43451" xr:uid="{00000000-0005-0000-0000-0000A10E0000}"/>
    <cellStyle name="20% - Акцент2 3 6 2 8 3" xfId="35143" xr:uid="{00000000-0005-0000-0000-0000A20E0000}"/>
    <cellStyle name="20% - Акцент2 3 6 2 9" xfId="17837" xr:uid="{00000000-0005-0000-0000-0000A30E0000}"/>
    <cellStyle name="20% - Акцент2 3 6 2 9 2" xfId="36147" xr:uid="{00000000-0005-0000-0000-0000A40E0000}"/>
    <cellStyle name="20% - Акцент2 3 6 3" xfId="8761" xr:uid="{00000000-0005-0000-0000-0000A50E0000}"/>
    <cellStyle name="20% - Акцент2 3 6 3 2" xfId="9585" xr:uid="{00000000-0005-0000-0000-0000A60E0000}"/>
    <cellStyle name="20% - Акцент2 3 6 3 2 2" xfId="14324" xr:uid="{00000000-0005-0000-0000-0000A70E0000}"/>
    <cellStyle name="20% - Акцент2 3 6 3 2 2 2" xfId="23507" xr:uid="{00000000-0005-0000-0000-0000A80E0000}"/>
    <cellStyle name="20% - Акцент2 3 6 3 2 2 2 2" xfId="41507" xr:uid="{00000000-0005-0000-0000-0000A90E0000}"/>
    <cellStyle name="20% - Акцент2 3 6 3 2 2 3" xfId="33162" xr:uid="{00000000-0005-0000-0000-0000AA0E0000}"/>
    <cellStyle name="20% - Акцент2 3 6 3 2 3" xfId="20003" xr:uid="{00000000-0005-0000-0000-0000AB0E0000}"/>
    <cellStyle name="20% - Акцент2 3 6 3 2 3 2" xfId="38168" xr:uid="{00000000-0005-0000-0000-0000AC0E0000}"/>
    <cellStyle name="20% - Акцент2 3 6 3 2 4" xfId="29868" xr:uid="{00000000-0005-0000-0000-0000AD0E0000}"/>
    <cellStyle name="20% - Акцент2 3 6 3 3" xfId="10936" xr:uid="{00000000-0005-0000-0000-0000AE0E0000}"/>
    <cellStyle name="20% - Акцент2 3 6 3 3 2" xfId="14325" xr:uid="{00000000-0005-0000-0000-0000AF0E0000}"/>
    <cellStyle name="20% - Акцент2 3 6 3 3 2 2" xfId="23508" xr:uid="{00000000-0005-0000-0000-0000B00E0000}"/>
    <cellStyle name="20% - Акцент2 3 6 3 3 2 2 2" xfId="41508" xr:uid="{00000000-0005-0000-0000-0000B10E0000}"/>
    <cellStyle name="20% - Акцент2 3 6 3 3 2 3" xfId="33163" xr:uid="{00000000-0005-0000-0000-0000B20E0000}"/>
    <cellStyle name="20% - Акцент2 3 6 3 3 3" xfId="20789" xr:uid="{00000000-0005-0000-0000-0000B30E0000}"/>
    <cellStyle name="20% - Акцент2 3 6 3 3 3 2" xfId="38941" xr:uid="{00000000-0005-0000-0000-0000B40E0000}"/>
    <cellStyle name="20% - Акцент2 3 6 3 3 4" xfId="30625" xr:uid="{00000000-0005-0000-0000-0000B50E0000}"/>
    <cellStyle name="20% - Акцент2 3 6 3 4" xfId="13517" xr:uid="{00000000-0005-0000-0000-0000B60E0000}"/>
    <cellStyle name="20% - Акцент2 3 6 3 4 2" xfId="22752" xr:uid="{00000000-0005-0000-0000-0000B70E0000}"/>
    <cellStyle name="20% - Акцент2 3 6 3 4 2 2" xfId="40753" xr:uid="{00000000-0005-0000-0000-0000B80E0000}"/>
    <cellStyle name="20% - Акцент2 3 6 3 4 3" xfId="32404" xr:uid="{00000000-0005-0000-0000-0000B90E0000}"/>
    <cellStyle name="20% - Акцент2 3 6 3 5" xfId="19399" xr:uid="{00000000-0005-0000-0000-0000BA0E0000}"/>
    <cellStyle name="20% - Акцент2 3 6 3 5 2" xfId="37569" xr:uid="{00000000-0005-0000-0000-0000BB0E0000}"/>
    <cellStyle name="20% - Акцент2 3 6 3 6" xfId="29279" xr:uid="{00000000-0005-0000-0000-0000BC0E0000}"/>
    <cellStyle name="20% - Акцент2 3 6 4" xfId="9255" xr:uid="{00000000-0005-0000-0000-0000BD0E0000}"/>
    <cellStyle name="20% - Акцент2 3 6 4 2" xfId="14326" xr:uid="{00000000-0005-0000-0000-0000BE0E0000}"/>
    <cellStyle name="20% - Акцент2 3 6 4 2 2" xfId="23509" xr:uid="{00000000-0005-0000-0000-0000BF0E0000}"/>
    <cellStyle name="20% - Акцент2 3 6 4 2 2 2" xfId="41509" xr:uid="{00000000-0005-0000-0000-0000C00E0000}"/>
    <cellStyle name="20% - Акцент2 3 6 4 2 3" xfId="33164" xr:uid="{00000000-0005-0000-0000-0000C10E0000}"/>
    <cellStyle name="20% - Акцент2 3 6 4 3" xfId="19739" xr:uid="{00000000-0005-0000-0000-0000C20E0000}"/>
    <cellStyle name="20% - Акцент2 3 6 4 3 2" xfId="37905" xr:uid="{00000000-0005-0000-0000-0000C30E0000}"/>
    <cellStyle name="20% - Акцент2 3 6 4 4" xfId="29608" xr:uid="{00000000-0005-0000-0000-0000C40E0000}"/>
    <cellStyle name="20% - Акцент2 3 6 5" xfId="10680" xr:uid="{00000000-0005-0000-0000-0000C50E0000}"/>
    <cellStyle name="20% - Акцент2 3 6 5 2" xfId="14327" xr:uid="{00000000-0005-0000-0000-0000C60E0000}"/>
    <cellStyle name="20% - Акцент2 3 6 5 2 2" xfId="23510" xr:uid="{00000000-0005-0000-0000-0000C70E0000}"/>
    <cellStyle name="20% - Акцент2 3 6 5 2 2 2" xfId="41510" xr:uid="{00000000-0005-0000-0000-0000C80E0000}"/>
    <cellStyle name="20% - Акцент2 3 6 5 2 3" xfId="33165" xr:uid="{00000000-0005-0000-0000-0000C90E0000}"/>
    <cellStyle name="20% - Акцент2 3 6 5 3" xfId="20535" xr:uid="{00000000-0005-0000-0000-0000CA0E0000}"/>
    <cellStyle name="20% - Акцент2 3 6 5 3 2" xfId="38687" xr:uid="{00000000-0005-0000-0000-0000CB0E0000}"/>
    <cellStyle name="20% - Акцент2 3 6 5 4" xfId="30371" xr:uid="{00000000-0005-0000-0000-0000CC0E0000}"/>
    <cellStyle name="20% - Акцент2 3 6 6" xfId="11431" xr:uid="{00000000-0005-0000-0000-0000CD0E0000}"/>
    <cellStyle name="20% - Акцент2 3 6 6 2" xfId="21276" xr:uid="{00000000-0005-0000-0000-0000CE0E0000}"/>
    <cellStyle name="20% - Акцент2 3 6 6 2 2" xfId="39428" xr:uid="{00000000-0005-0000-0000-0000CF0E0000}"/>
    <cellStyle name="20% - Акцент2 3 6 6 3" xfId="31112" xr:uid="{00000000-0005-0000-0000-0000D00E0000}"/>
    <cellStyle name="20% - Акцент2 3 6 7" xfId="11925" xr:uid="{00000000-0005-0000-0000-0000D10E0000}"/>
    <cellStyle name="20% - Акцент2 3 6 7 2" xfId="21674" xr:uid="{00000000-0005-0000-0000-0000D20E0000}"/>
    <cellStyle name="20% - Акцент2 3 6 7 2 2" xfId="39823" xr:uid="{00000000-0005-0000-0000-0000D30E0000}"/>
    <cellStyle name="20% - Акцент2 3 6 7 3" xfId="31502" xr:uid="{00000000-0005-0000-0000-0000D40E0000}"/>
    <cellStyle name="20% - Акцент2 3 6 8" xfId="7182" xr:uid="{00000000-0005-0000-0000-0000D50E0000}"/>
    <cellStyle name="20% - Акцент2 3 6 8 2" xfId="18777" xr:uid="{00000000-0005-0000-0000-0000D60E0000}"/>
    <cellStyle name="20% - Акцент2 3 6 8 2 2" xfId="36997" xr:uid="{00000000-0005-0000-0000-0000D70E0000}"/>
    <cellStyle name="20% - Акцент2 3 6 8 3" xfId="28749" xr:uid="{00000000-0005-0000-0000-0000D80E0000}"/>
    <cellStyle name="20% - Акцент2 3 6 9" xfId="12435" xr:uid="{00000000-0005-0000-0000-0000D90E0000}"/>
    <cellStyle name="20% - Акцент2 3 6 9 2" xfId="21886" xr:uid="{00000000-0005-0000-0000-0000DA0E0000}"/>
    <cellStyle name="20% - Акцент2 3 6 9 2 2" xfId="40009" xr:uid="{00000000-0005-0000-0000-0000DB0E0000}"/>
    <cellStyle name="20% - Акцент2 3 6 9 3" xfId="31674" xr:uid="{00000000-0005-0000-0000-0000DC0E0000}"/>
    <cellStyle name="20% - Акцент2 3 7" xfId="7431" xr:uid="{00000000-0005-0000-0000-0000DD0E0000}"/>
    <cellStyle name="20% - Акцент2 3 7 2" xfId="8905" xr:uid="{00000000-0005-0000-0000-0000DE0E0000}"/>
    <cellStyle name="20% - Акцент2 3 7 2 2" xfId="9586" xr:uid="{00000000-0005-0000-0000-0000DF0E0000}"/>
    <cellStyle name="20% - Акцент2 3 7 2 2 2" xfId="14328" xr:uid="{00000000-0005-0000-0000-0000E00E0000}"/>
    <cellStyle name="20% - Акцент2 3 7 2 2 2 2" xfId="23511" xr:uid="{00000000-0005-0000-0000-0000E10E0000}"/>
    <cellStyle name="20% - Акцент2 3 7 2 2 2 2 2" xfId="41511" xr:uid="{00000000-0005-0000-0000-0000E20E0000}"/>
    <cellStyle name="20% - Акцент2 3 7 2 2 2 3" xfId="33166" xr:uid="{00000000-0005-0000-0000-0000E30E0000}"/>
    <cellStyle name="20% - Акцент2 3 7 2 2 3" xfId="20004" xr:uid="{00000000-0005-0000-0000-0000E40E0000}"/>
    <cellStyle name="20% - Акцент2 3 7 2 2 3 2" xfId="38169" xr:uid="{00000000-0005-0000-0000-0000E50E0000}"/>
    <cellStyle name="20% - Акцент2 3 7 2 2 4" xfId="29869" xr:uid="{00000000-0005-0000-0000-0000E60E0000}"/>
    <cellStyle name="20% - Акцент2 3 7 2 3" xfId="13968" xr:uid="{00000000-0005-0000-0000-0000E70E0000}"/>
    <cellStyle name="20% - Акцент2 3 7 2 3 2" xfId="23179" xr:uid="{00000000-0005-0000-0000-0000E80E0000}"/>
    <cellStyle name="20% - Акцент2 3 7 2 3 2 2" xfId="41179" xr:uid="{00000000-0005-0000-0000-0000E90E0000}"/>
    <cellStyle name="20% - Акцент2 3 7 2 3 3" xfId="32836" xr:uid="{00000000-0005-0000-0000-0000EA0E0000}"/>
    <cellStyle name="20% - Акцент2 3 7 2 4" xfId="19471" xr:uid="{00000000-0005-0000-0000-0000EB0E0000}"/>
    <cellStyle name="20% - Акцент2 3 7 2 4 2" xfId="37641" xr:uid="{00000000-0005-0000-0000-0000EC0E0000}"/>
    <cellStyle name="20% - Акцент2 3 7 2 5" xfId="29346" xr:uid="{00000000-0005-0000-0000-0000ED0E0000}"/>
    <cellStyle name="20% - Акцент2 3 7 3" xfId="9256" xr:uid="{00000000-0005-0000-0000-0000EE0E0000}"/>
    <cellStyle name="20% - Акцент2 3 7 4" xfId="11490" xr:uid="{00000000-0005-0000-0000-0000EF0E0000}"/>
    <cellStyle name="20% - Акцент2 3 7 4 2" xfId="21335" xr:uid="{00000000-0005-0000-0000-0000F00E0000}"/>
    <cellStyle name="20% - Акцент2 3 7 4 2 2" xfId="39487" xr:uid="{00000000-0005-0000-0000-0000F10E0000}"/>
    <cellStyle name="20% - Акцент2 3 7 4 3" xfId="31171" xr:uid="{00000000-0005-0000-0000-0000F20E0000}"/>
    <cellStyle name="20% - Акцент2 3 7 5" xfId="13017" xr:uid="{00000000-0005-0000-0000-0000F30E0000}"/>
    <cellStyle name="20% - Акцент2 3 7 5 2" xfId="22421" xr:uid="{00000000-0005-0000-0000-0000F40E0000}"/>
    <cellStyle name="20% - Акцент2 3 7 5 2 2" xfId="40441" xr:uid="{00000000-0005-0000-0000-0000F50E0000}"/>
    <cellStyle name="20% - Акцент2 3 7 5 3" xfId="32103" xr:uid="{00000000-0005-0000-0000-0000F60E0000}"/>
    <cellStyle name="20% - Акцент2 3 7 6" xfId="18845" xr:uid="{00000000-0005-0000-0000-0000F70E0000}"/>
    <cellStyle name="20% - Акцент2 3 7 6 2" xfId="37065" xr:uid="{00000000-0005-0000-0000-0000F80E0000}"/>
    <cellStyle name="20% - Акцент2 3 7 7" xfId="28812" xr:uid="{00000000-0005-0000-0000-0000F90E0000}"/>
    <cellStyle name="20% - Акцент2 3 8" xfId="8302" xr:uid="{00000000-0005-0000-0000-0000FA0E0000}"/>
    <cellStyle name="20% - Акцент2 3 8 2" xfId="9587" xr:uid="{00000000-0005-0000-0000-0000FB0E0000}"/>
    <cellStyle name="20% - Акцент2 3 8 2 2" xfId="14329" xr:uid="{00000000-0005-0000-0000-0000FC0E0000}"/>
    <cellStyle name="20% - Акцент2 3 8 2 2 2" xfId="23512" xr:uid="{00000000-0005-0000-0000-0000FD0E0000}"/>
    <cellStyle name="20% - Акцент2 3 8 2 2 2 2" xfId="41512" xr:uid="{00000000-0005-0000-0000-0000FE0E0000}"/>
    <cellStyle name="20% - Акцент2 3 8 2 2 3" xfId="33167" xr:uid="{00000000-0005-0000-0000-0000FF0E0000}"/>
    <cellStyle name="20% - Акцент2 3 8 2 3" xfId="20005" xr:uid="{00000000-0005-0000-0000-0000000F0000}"/>
    <cellStyle name="20% - Акцент2 3 8 2 3 2" xfId="38170" xr:uid="{00000000-0005-0000-0000-0000010F0000}"/>
    <cellStyle name="20% - Акцент2 3 8 2 4" xfId="29870" xr:uid="{00000000-0005-0000-0000-0000020F0000}"/>
    <cellStyle name="20% - Акцент2 3 8 3" xfId="10937" xr:uid="{00000000-0005-0000-0000-0000030F0000}"/>
    <cellStyle name="20% - Акцент2 3 8 3 2" xfId="14330" xr:uid="{00000000-0005-0000-0000-0000040F0000}"/>
    <cellStyle name="20% - Акцент2 3 8 3 2 2" xfId="23513" xr:uid="{00000000-0005-0000-0000-0000050F0000}"/>
    <cellStyle name="20% - Акцент2 3 8 3 2 2 2" xfId="41513" xr:uid="{00000000-0005-0000-0000-0000060F0000}"/>
    <cellStyle name="20% - Акцент2 3 8 3 2 3" xfId="33168" xr:uid="{00000000-0005-0000-0000-0000070F0000}"/>
    <cellStyle name="20% - Акцент2 3 8 3 3" xfId="20790" xr:uid="{00000000-0005-0000-0000-0000080F0000}"/>
    <cellStyle name="20% - Акцент2 3 8 3 3 2" xfId="38942" xr:uid="{00000000-0005-0000-0000-0000090F0000}"/>
    <cellStyle name="20% - Акцент2 3 8 3 4" xfId="30626" xr:uid="{00000000-0005-0000-0000-00000A0F0000}"/>
    <cellStyle name="20% - Акцент2 3 8 4" xfId="13513" xr:uid="{00000000-0005-0000-0000-00000B0F0000}"/>
    <cellStyle name="20% - Акцент2 3 8 4 2" xfId="22748" xr:uid="{00000000-0005-0000-0000-00000C0F0000}"/>
    <cellStyle name="20% - Акцент2 3 8 4 2 2" xfId="40749" xr:uid="{00000000-0005-0000-0000-00000D0F0000}"/>
    <cellStyle name="20% - Акцент2 3 8 4 3" xfId="32400" xr:uid="{00000000-0005-0000-0000-00000E0F0000}"/>
    <cellStyle name="20% - Акцент2 3 8 5" xfId="19176" xr:uid="{00000000-0005-0000-0000-00000F0F0000}"/>
    <cellStyle name="20% - Акцент2 3 8 5 2" xfId="37355" xr:uid="{00000000-0005-0000-0000-0000100F0000}"/>
    <cellStyle name="20% - Акцент2 3 8 6" xfId="29068" xr:uid="{00000000-0005-0000-0000-0000110F0000}"/>
    <cellStyle name="20% - Акцент2 3 9" xfId="8886" xr:uid="{00000000-0005-0000-0000-0000120F0000}"/>
    <cellStyle name="20% - Акцент2 3 9 2" xfId="10604" xr:uid="{00000000-0005-0000-0000-0000130F0000}"/>
    <cellStyle name="20% - Акцент2 3 9 2 2" xfId="14332" xr:uid="{00000000-0005-0000-0000-0000140F0000}"/>
    <cellStyle name="20% - Акцент2 3 9 2 2 2" xfId="23515" xr:uid="{00000000-0005-0000-0000-0000150F0000}"/>
    <cellStyle name="20% - Акцент2 3 9 2 2 2 2" xfId="41515" xr:uid="{00000000-0005-0000-0000-0000160F0000}"/>
    <cellStyle name="20% - Акцент2 3 9 2 2 3" xfId="33170" xr:uid="{00000000-0005-0000-0000-0000170F0000}"/>
    <cellStyle name="20% - Акцент2 3 9 2 3" xfId="20473" xr:uid="{00000000-0005-0000-0000-0000180F0000}"/>
    <cellStyle name="20% - Акцент2 3 9 2 3 2" xfId="38625" xr:uid="{00000000-0005-0000-0000-0000190F0000}"/>
    <cellStyle name="20% - Акцент2 3 9 2 4" xfId="30311" xr:uid="{00000000-0005-0000-0000-00001A0F0000}"/>
    <cellStyle name="20% - Акцент2 3 9 3" xfId="10938" xr:uid="{00000000-0005-0000-0000-00001B0F0000}"/>
    <cellStyle name="20% - Акцент2 3 9 3 2" xfId="14333" xr:uid="{00000000-0005-0000-0000-00001C0F0000}"/>
    <cellStyle name="20% - Акцент2 3 9 3 2 2" xfId="23516" xr:uid="{00000000-0005-0000-0000-00001D0F0000}"/>
    <cellStyle name="20% - Акцент2 3 9 3 2 2 2" xfId="41516" xr:uid="{00000000-0005-0000-0000-00001E0F0000}"/>
    <cellStyle name="20% - Акцент2 3 9 3 2 3" xfId="33171" xr:uid="{00000000-0005-0000-0000-00001F0F0000}"/>
    <cellStyle name="20% - Акцент2 3 9 3 3" xfId="20791" xr:uid="{00000000-0005-0000-0000-0000200F0000}"/>
    <cellStyle name="20% - Акцент2 3 9 3 3 2" xfId="38943" xr:uid="{00000000-0005-0000-0000-0000210F0000}"/>
    <cellStyle name="20% - Акцент2 3 9 3 4" xfId="30627" xr:uid="{00000000-0005-0000-0000-0000220F0000}"/>
    <cellStyle name="20% - Акцент2 3 9 4" xfId="14331" xr:uid="{00000000-0005-0000-0000-0000230F0000}"/>
    <cellStyle name="20% - Акцент2 3 9 4 2" xfId="23514" xr:uid="{00000000-0005-0000-0000-0000240F0000}"/>
    <cellStyle name="20% - Акцент2 3 9 4 2 2" xfId="41514" xr:uid="{00000000-0005-0000-0000-0000250F0000}"/>
    <cellStyle name="20% - Акцент2 3 9 4 3" xfId="33169" xr:uid="{00000000-0005-0000-0000-0000260F0000}"/>
    <cellStyle name="20% - Акцент2 3 9 5" xfId="19458" xr:uid="{00000000-0005-0000-0000-0000270F0000}"/>
    <cellStyle name="20% - Акцент2 3 9 5 2" xfId="37628" xr:uid="{00000000-0005-0000-0000-0000280F0000}"/>
    <cellStyle name="20% - Акцент2 3 9 6" xfId="29333" xr:uid="{00000000-0005-0000-0000-0000290F0000}"/>
    <cellStyle name="20% - Акцент2 3_Data_Resourses &amp; Reserves_Audit12_mod2011_f0112" xfId="636" xr:uid="{00000000-0005-0000-0000-00002A0F0000}"/>
    <cellStyle name="20% - Акцент2 4" xfId="637" xr:uid="{00000000-0005-0000-0000-00002B0F0000}"/>
    <cellStyle name="20% - Акцент2 4 2" xfId="638" xr:uid="{00000000-0005-0000-0000-00002C0F0000}"/>
    <cellStyle name="20% - Акцент2 4 2 2" xfId="9588" xr:uid="{00000000-0005-0000-0000-00002D0F0000}"/>
    <cellStyle name="20% - Акцент2 4 3" xfId="9589" xr:uid="{00000000-0005-0000-0000-00002E0F0000}"/>
    <cellStyle name="20% - Акцент2 4_Reconcilation" xfId="9203" xr:uid="{00000000-0005-0000-0000-00002F0F0000}"/>
    <cellStyle name="20% - Акцент2 5" xfId="639" xr:uid="{00000000-0005-0000-0000-0000300F0000}"/>
    <cellStyle name="20% - Акцент2 5 2" xfId="640" xr:uid="{00000000-0005-0000-0000-0000310F0000}"/>
    <cellStyle name="20% - Акцент2 5 2 2" xfId="9590" xr:uid="{00000000-0005-0000-0000-0000320F0000}"/>
    <cellStyle name="20% - Акцент2 5 3" xfId="641" xr:uid="{00000000-0005-0000-0000-0000330F0000}"/>
    <cellStyle name="20% - Акцент2 5 3 10" xfId="16101" xr:uid="{00000000-0005-0000-0000-0000340F0000}"/>
    <cellStyle name="20% - Акцент2 5 3 10 2" xfId="25055" xr:uid="{00000000-0005-0000-0000-0000350F0000}"/>
    <cellStyle name="20% - Акцент2 5 3 10 2 2" xfId="43052" xr:uid="{00000000-0005-0000-0000-0000360F0000}"/>
    <cellStyle name="20% - Акцент2 5 3 10 3" xfId="34699" xr:uid="{00000000-0005-0000-0000-0000370F0000}"/>
    <cellStyle name="20% - Акцент2 5 3 11" xfId="17004" xr:uid="{00000000-0005-0000-0000-0000380F0000}"/>
    <cellStyle name="20% - Акцент2 5 3 11 2" xfId="35365" xr:uid="{00000000-0005-0000-0000-0000390F0000}"/>
    <cellStyle name="20% - Акцент2 5 3 12" xfId="26399" xr:uid="{00000000-0005-0000-0000-00003A0F0000}"/>
    <cellStyle name="20% - Акцент2 5 3 12 2" xfId="44321" xr:uid="{00000000-0005-0000-0000-00003B0F0000}"/>
    <cellStyle name="20% - Акцент2 5 3 13" xfId="27316" xr:uid="{00000000-0005-0000-0000-00003C0F0000}"/>
    <cellStyle name="20% - Акцент2 5 3 14" xfId="45378" xr:uid="{00000000-0005-0000-0000-00003D0F0000}"/>
    <cellStyle name="20% - Акцент2 5 3 15" xfId="46472" xr:uid="{00000000-0005-0000-0000-00003E0F0000}"/>
    <cellStyle name="20% - Акцент2 5 3 2" xfId="5885" xr:uid="{00000000-0005-0000-0000-00003F0F0000}"/>
    <cellStyle name="20% - Акцент2 5 3 2 10" xfId="26911" xr:uid="{00000000-0005-0000-0000-0000400F0000}"/>
    <cellStyle name="20% - Акцент2 5 3 2 10 2" xfId="44826" xr:uid="{00000000-0005-0000-0000-0000410F0000}"/>
    <cellStyle name="20% - Акцент2 5 3 2 11" xfId="27931" xr:uid="{00000000-0005-0000-0000-0000420F0000}"/>
    <cellStyle name="20% - Акцент2 5 3 2 12" xfId="45873" xr:uid="{00000000-0005-0000-0000-0000430F0000}"/>
    <cellStyle name="20% - Акцент2 5 3 2 13" xfId="47062" xr:uid="{00000000-0005-0000-0000-0000440F0000}"/>
    <cellStyle name="20% - Акцент2 5 3 2 2" xfId="8910" xr:uid="{00000000-0005-0000-0000-0000450F0000}"/>
    <cellStyle name="20% - Акцент2 5 3 2 2 2" xfId="13969" xr:uid="{00000000-0005-0000-0000-0000460F0000}"/>
    <cellStyle name="20% - Акцент2 5 3 2 2 2 2" xfId="23180" xr:uid="{00000000-0005-0000-0000-0000470F0000}"/>
    <cellStyle name="20% - Акцент2 5 3 2 2 2 2 2" xfId="41180" xr:uid="{00000000-0005-0000-0000-0000480F0000}"/>
    <cellStyle name="20% - Акцент2 5 3 2 2 2 3" xfId="32837" xr:uid="{00000000-0005-0000-0000-0000490F0000}"/>
    <cellStyle name="20% - Акцент2 5 3 2 2 3" xfId="19476" xr:uid="{00000000-0005-0000-0000-00004A0F0000}"/>
    <cellStyle name="20% - Акцент2 5 3 2 2 3 2" xfId="37646" xr:uid="{00000000-0005-0000-0000-00004B0F0000}"/>
    <cellStyle name="20% - Акцент2 5 3 2 2 4" xfId="29351" xr:uid="{00000000-0005-0000-0000-00004C0F0000}"/>
    <cellStyle name="20% - Акцент2 5 3 2 3" xfId="9591" xr:uid="{00000000-0005-0000-0000-00004D0F0000}"/>
    <cellStyle name="20% - Акцент2 5 3 2 3 2" xfId="14334" xr:uid="{00000000-0005-0000-0000-00004E0F0000}"/>
    <cellStyle name="20% - Акцент2 5 3 2 3 2 2" xfId="23517" xr:uid="{00000000-0005-0000-0000-00004F0F0000}"/>
    <cellStyle name="20% - Акцент2 5 3 2 3 2 2 2" xfId="41517" xr:uid="{00000000-0005-0000-0000-0000500F0000}"/>
    <cellStyle name="20% - Акцент2 5 3 2 3 2 3" xfId="33172" xr:uid="{00000000-0005-0000-0000-0000510F0000}"/>
    <cellStyle name="20% - Акцент2 5 3 2 3 3" xfId="20006" xr:uid="{00000000-0005-0000-0000-0000520F0000}"/>
    <cellStyle name="20% - Акцент2 5 3 2 3 3 2" xfId="38171" xr:uid="{00000000-0005-0000-0000-0000530F0000}"/>
    <cellStyle name="20% - Акцент2 5 3 2 3 4" xfId="29871" xr:uid="{00000000-0005-0000-0000-0000540F0000}"/>
    <cellStyle name="20% - Акцент2 5 3 2 4" xfId="10939" xr:uid="{00000000-0005-0000-0000-0000550F0000}"/>
    <cellStyle name="20% - Акцент2 5 3 2 4 2" xfId="14335" xr:uid="{00000000-0005-0000-0000-0000560F0000}"/>
    <cellStyle name="20% - Акцент2 5 3 2 4 2 2" xfId="23518" xr:uid="{00000000-0005-0000-0000-0000570F0000}"/>
    <cellStyle name="20% - Акцент2 5 3 2 4 2 2 2" xfId="41518" xr:uid="{00000000-0005-0000-0000-0000580F0000}"/>
    <cellStyle name="20% - Акцент2 5 3 2 4 2 3" xfId="33173" xr:uid="{00000000-0005-0000-0000-0000590F0000}"/>
    <cellStyle name="20% - Акцент2 5 3 2 4 3" xfId="20792" xr:uid="{00000000-0005-0000-0000-00005A0F0000}"/>
    <cellStyle name="20% - Акцент2 5 3 2 4 3 2" xfId="38944" xr:uid="{00000000-0005-0000-0000-00005B0F0000}"/>
    <cellStyle name="20% - Акцент2 5 3 2 4 4" xfId="30628" xr:uid="{00000000-0005-0000-0000-00005C0F0000}"/>
    <cellStyle name="20% - Акцент2 5 3 2 5" xfId="11495" xr:uid="{00000000-0005-0000-0000-00005D0F0000}"/>
    <cellStyle name="20% - Акцент2 5 3 2 5 2" xfId="21340" xr:uid="{00000000-0005-0000-0000-00005E0F0000}"/>
    <cellStyle name="20% - Акцент2 5 3 2 5 2 2" xfId="39492" xr:uid="{00000000-0005-0000-0000-00005F0F0000}"/>
    <cellStyle name="20% - Акцент2 5 3 2 5 3" xfId="31176" xr:uid="{00000000-0005-0000-0000-0000600F0000}"/>
    <cellStyle name="20% - Акцент2 5 3 2 6" xfId="7437" xr:uid="{00000000-0005-0000-0000-0000610F0000}"/>
    <cellStyle name="20% - Акцент2 5 3 2 6 2" xfId="18850" xr:uid="{00000000-0005-0000-0000-0000620F0000}"/>
    <cellStyle name="20% - Акцент2 5 3 2 6 2 2" xfId="37070" xr:uid="{00000000-0005-0000-0000-0000630F0000}"/>
    <cellStyle name="20% - Акцент2 5 3 2 6 3" xfId="28817" xr:uid="{00000000-0005-0000-0000-0000640F0000}"/>
    <cellStyle name="20% - Акцент2 5 3 2 7" xfId="13018" xr:uid="{00000000-0005-0000-0000-0000650F0000}"/>
    <cellStyle name="20% - Акцент2 5 3 2 7 2" xfId="22422" xr:uid="{00000000-0005-0000-0000-0000660F0000}"/>
    <cellStyle name="20% - Акцент2 5 3 2 7 2 2" xfId="40442" xr:uid="{00000000-0005-0000-0000-0000670F0000}"/>
    <cellStyle name="20% - Акцент2 5 3 2 7 3" xfId="32104" xr:uid="{00000000-0005-0000-0000-0000680F0000}"/>
    <cellStyle name="20% - Акцент2 5 3 2 8" xfId="16723" xr:uid="{00000000-0005-0000-0000-0000690F0000}"/>
    <cellStyle name="20% - Акцент2 5 3 2 8 2" xfId="25488" xr:uid="{00000000-0005-0000-0000-00006A0F0000}"/>
    <cellStyle name="20% - Акцент2 5 3 2 8 2 2" xfId="43452" xr:uid="{00000000-0005-0000-0000-00006B0F0000}"/>
    <cellStyle name="20% - Акцент2 5 3 2 8 3" xfId="35144" xr:uid="{00000000-0005-0000-0000-00006C0F0000}"/>
    <cellStyle name="20% - Акцент2 5 3 2 9" xfId="17838" xr:uid="{00000000-0005-0000-0000-00006D0F0000}"/>
    <cellStyle name="20% - Акцент2 5 3 2 9 2" xfId="36148" xr:uid="{00000000-0005-0000-0000-00006E0F0000}"/>
    <cellStyle name="20% - Акцент2 5 3 3" xfId="8673" xr:uid="{00000000-0005-0000-0000-00006F0F0000}"/>
    <cellStyle name="20% - Акцент2 5 3 3 2" xfId="9592" xr:uid="{00000000-0005-0000-0000-0000700F0000}"/>
    <cellStyle name="20% - Акцент2 5 3 3 2 2" xfId="14336" xr:uid="{00000000-0005-0000-0000-0000710F0000}"/>
    <cellStyle name="20% - Акцент2 5 3 3 2 2 2" xfId="23519" xr:uid="{00000000-0005-0000-0000-0000720F0000}"/>
    <cellStyle name="20% - Акцент2 5 3 3 2 2 2 2" xfId="41519" xr:uid="{00000000-0005-0000-0000-0000730F0000}"/>
    <cellStyle name="20% - Акцент2 5 3 3 2 2 3" xfId="33174" xr:uid="{00000000-0005-0000-0000-0000740F0000}"/>
    <cellStyle name="20% - Акцент2 5 3 3 2 3" xfId="20007" xr:uid="{00000000-0005-0000-0000-0000750F0000}"/>
    <cellStyle name="20% - Акцент2 5 3 3 2 3 2" xfId="38172" xr:uid="{00000000-0005-0000-0000-0000760F0000}"/>
    <cellStyle name="20% - Акцент2 5 3 3 2 4" xfId="29872" xr:uid="{00000000-0005-0000-0000-0000770F0000}"/>
    <cellStyle name="20% - Акцент2 5 3 3 3" xfId="13518" xr:uid="{00000000-0005-0000-0000-0000780F0000}"/>
    <cellStyle name="20% - Акцент2 5 3 3 3 2" xfId="22753" xr:uid="{00000000-0005-0000-0000-0000790F0000}"/>
    <cellStyle name="20% - Акцент2 5 3 3 3 2 2" xfId="40754" xr:uid="{00000000-0005-0000-0000-00007A0F0000}"/>
    <cellStyle name="20% - Акцент2 5 3 3 3 3" xfId="32405" xr:uid="{00000000-0005-0000-0000-00007B0F0000}"/>
    <cellStyle name="20% - Акцент2 5 3 3 4" xfId="19344" xr:uid="{00000000-0005-0000-0000-00007C0F0000}"/>
    <cellStyle name="20% - Акцент2 5 3 3 4 2" xfId="37514" xr:uid="{00000000-0005-0000-0000-00007D0F0000}"/>
    <cellStyle name="20% - Акцент2 5 3 3 5" xfId="29224" xr:uid="{00000000-0005-0000-0000-00007E0F0000}"/>
    <cellStyle name="20% - Акцент2 5 3 4" xfId="9257" xr:uid="{00000000-0005-0000-0000-00007F0F0000}"/>
    <cellStyle name="20% - Акцент2 5 3 4 2" xfId="14337" xr:uid="{00000000-0005-0000-0000-0000800F0000}"/>
    <cellStyle name="20% - Акцент2 5 3 4 2 2" xfId="23520" xr:uid="{00000000-0005-0000-0000-0000810F0000}"/>
    <cellStyle name="20% - Акцент2 5 3 4 2 2 2" xfId="41520" xr:uid="{00000000-0005-0000-0000-0000820F0000}"/>
    <cellStyle name="20% - Акцент2 5 3 4 2 3" xfId="33175" xr:uid="{00000000-0005-0000-0000-0000830F0000}"/>
    <cellStyle name="20% - Акцент2 5 3 4 3" xfId="19740" xr:uid="{00000000-0005-0000-0000-0000840F0000}"/>
    <cellStyle name="20% - Акцент2 5 3 4 3 2" xfId="37906" xr:uid="{00000000-0005-0000-0000-0000850F0000}"/>
    <cellStyle name="20% - Акцент2 5 3 4 4" xfId="29609" xr:uid="{00000000-0005-0000-0000-0000860F0000}"/>
    <cellStyle name="20% - Акцент2 5 3 5" xfId="10681" xr:uid="{00000000-0005-0000-0000-0000870F0000}"/>
    <cellStyle name="20% - Акцент2 5 3 5 2" xfId="14338" xr:uid="{00000000-0005-0000-0000-0000880F0000}"/>
    <cellStyle name="20% - Акцент2 5 3 5 2 2" xfId="23521" xr:uid="{00000000-0005-0000-0000-0000890F0000}"/>
    <cellStyle name="20% - Акцент2 5 3 5 2 2 2" xfId="41521" xr:uid="{00000000-0005-0000-0000-00008A0F0000}"/>
    <cellStyle name="20% - Акцент2 5 3 5 2 3" xfId="33176" xr:uid="{00000000-0005-0000-0000-00008B0F0000}"/>
    <cellStyle name="20% - Акцент2 5 3 5 3" xfId="20536" xr:uid="{00000000-0005-0000-0000-00008C0F0000}"/>
    <cellStyle name="20% - Акцент2 5 3 5 3 2" xfId="38688" xr:uid="{00000000-0005-0000-0000-00008D0F0000}"/>
    <cellStyle name="20% - Акцент2 5 3 5 4" xfId="30372" xr:uid="{00000000-0005-0000-0000-00008E0F0000}"/>
    <cellStyle name="20% - Акцент2 5 3 6" xfId="11381" xr:uid="{00000000-0005-0000-0000-00008F0F0000}"/>
    <cellStyle name="20% - Акцент2 5 3 6 2" xfId="21226" xr:uid="{00000000-0005-0000-0000-0000900F0000}"/>
    <cellStyle name="20% - Акцент2 5 3 6 2 2" xfId="39378" xr:uid="{00000000-0005-0000-0000-0000910F0000}"/>
    <cellStyle name="20% - Акцент2 5 3 6 3" xfId="31062" xr:uid="{00000000-0005-0000-0000-0000920F0000}"/>
    <cellStyle name="20% - Акцент2 5 3 7" xfId="11926" xr:uid="{00000000-0005-0000-0000-0000930F0000}"/>
    <cellStyle name="20% - Акцент2 5 3 7 2" xfId="21675" xr:uid="{00000000-0005-0000-0000-0000940F0000}"/>
    <cellStyle name="20% - Акцент2 5 3 7 2 2" xfId="39824" xr:uid="{00000000-0005-0000-0000-0000950F0000}"/>
    <cellStyle name="20% - Акцент2 5 3 7 3" xfId="31503" xr:uid="{00000000-0005-0000-0000-0000960F0000}"/>
    <cellStyle name="20% - Акцент2 5 3 8" xfId="7066" xr:uid="{00000000-0005-0000-0000-0000970F0000}"/>
    <cellStyle name="20% - Акцент2 5 3 8 2" xfId="18707" xr:uid="{00000000-0005-0000-0000-0000980F0000}"/>
    <cellStyle name="20% - Акцент2 5 3 8 2 2" xfId="36940" xr:uid="{00000000-0005-0000-0000-0000990F0000}"/>
    <cellStyle name="20% - Акцент2 5 3 8 3" xfId="28699" xr:uid="{00000000-0005-0000-0000-00009A0F0000}"/>
    <cellStyle name="20% - Акцент2 5 3 9" xfId="12436" xr:uid="{00000000-0005-0000-0000-00009B0F0000}"/>
    <cellStyle name="20% - Акцент2 5 3 9 2" xfId="21887" xr:uid="{00000000-0005-0000-0000-00009C0F0000}"/>
    <cellStyle name="20% - Акцент2 5 3 9 2 2" xfId="40010" xr:uid="{00000000-0005-0000-0000-00009D0F0000}"/>
    <cellStyle name="20% - Акцент2 5 3 9 3" xfId="31675" xr:uid="{00000000-0005-0000-0000-00009E0F0000}"/>
    <cellStyle name="20% - Акцент2 5 4" xfId="8763" xr:uid="{00000000-0005-0000-0000-00009F0F0000}"/>
    <cellStyle name="20% - Акцент2 5 5" xfId="6870" xr:uid="{00000000-0005-0000-0000-0000A00F0000}"/>
    <cellStyle name="20% - Акцент2 5_Reconcilation" xfId="8299" xr:uid="{00000000-0005-0000-0000-0000A10F0000}"/>
    <cellStyle name="20% - Акцент2 6" xfId="642" xr:uid="{00000000-0005-0000-0000-0000A20F0000}"/>
    <cellStyle name="20% - Акцент2 6 2" xfId="7439" xr:uid="{00000000-0005-0000-0000-0000A30F0000}"/>
    <cellStyle name="20% - Акцент2 6 2 10" xfId="28818" xr:uid="{00000000-0005-0000-0000-0000A40F0000}"/>
    <cellStyle name="20% - Акцент2 6 2 2" xfId="8911" xr:uid="{00000000-0005-0000-0000-0000A50F0000}"/>
    <cellStyle name="20% - Акцент2 6 2 2 2" xfId="9593" xr:uid="{00000000-0005-0000-0000-0000A60F0000}"/>
    <cellStyle name="20% - Акцент2 6 2 2 2 2" xfId="14339" xr:uid="{00000000-0005-0000-0000-0000A70F0000}"/>
    <cellStyle name="20% - Акцент2 6 2 2 2 2 2" xfId="23522" xr:uid="{00000000-0005-0000-0000-0000A80F0000}"/>
    <cellStyle name="20% - Акцент2 6 2 2 2 2 2 2" xfId="41522" xr:uid="{00000000-0005-0000-0000-0000A90F0000}"/>
    <cellStyle name="20% - Акцент2 6 2 2 2 2 3" xfId="33177" xr:uid="{00000000-0005-0000-0000-0000AA0F0000}"/>
    <cellStyle name="20% - Акцент2 6 2 2 2 3" xfId="20008" xr:uid="{00000000-0005-0000-0000-0000AB0F0000}"/>
    <cellStyle name="20% - Акцент2 6 2 2 2 3 2" xfId="38173" xr:uid="{00000000-0005-0000-0000-0000AC0F0000}"/>
    <cellStyle name="20% - Акцент2 6 2 2 2 4" xfId="29873" xr:uid="{00000000-0005-0000-0000-0000AD0F0000}"/>
    <cellStyle name="20% - Акцент2 6 2 2 3" xfId="10940" xr:uid="{00000000-0005-0000-0000-0000AE0F0000}"/>
    <cellStyle name="20% - Акцент2 6 2 2 3 2" xfId="14340" xr:uid="{00000000-0005-0000-0000-0000AF0F0000}"/>
    <cellStyle name="20% - Акцент2 6 2 2 3 2 2" xfId="23523" xr:uid="{00000000-0005-0000-0000-0000B00F0000}"/>
    <cellStyle name="20% - Акцент2 6 2 2 3 2 2 2" xfId="41523" xr:uid="{00000000-0005-0000-0000-0000B10F0000}"/>
    <cellStyle name="20% - Акцент2 6 2 2 3 2 3" xfId="33178" xr:uid="{00000000-0005-0000-0000-0000B20F0000}"/>
    <cellStyle name="20% - Акцент2 6 2 2 3 3" xfId="20793" xr:uid="{00000000-0005-0000-0000-0000B30F0000}"/>
    <cellStyle name="20% - Акцент2 6 2 2 3 3 2" xfId="38945" xr:uid="{00000000-0005-0000-0000-0000B40F0000}"/>
    <cellStyle name="20% - Акцент2 6 2 2 3 4" xfId="30629" xr:uid="{00000000-0005-0000-0000-0000B50F0000}"/>
    <cellStyle name="20% - Акцент2 6 2 2 4" xfId="13263" xr:uid="{00000000-0005-0000-0000-0000B60F0000}"/>
    <cellStyle name="20% - Акцент2 6 2 2 5" xfId="19477" xr:uid="{00000000-0005-0000-0000-0000B70F0000}"/>
    <cellStyle name="20% - Акцент2 6 2 2 5 2" xfId="37647" xr:uid="{00000000-0005-0000-0000-0000B80F0000}"/>
    <cellStyle name="20% - Акцент2 6 2 2 6" xfId="29352" xr:uid="{00000000-0005-0000-0000-0000B90F0000}"/>
    <cellStyle name="20% - Акцент2 6 2 3" xfId="9202" xr:uid="{00000000-0005-0000-0000-0000BA0F0000}"/>
    <cellStyle name="20% - Акцент2 6 2 3 2" xfId="10605" xr:uid="{00000000-0005-0000-0000-0000BB0F0000}"/>
    <cellStyle name="20% - Акцент2 6 2 3 2 2" xfId="14341" xr:uid="{00000000-0005-0000-0000-0000BC0F0000}"/>
    <cellStyle name="20% - Акцент2 6 2 3 2 2 2" xfId="23524" xr:uid="{00000000-0005-0000-0000-0000BD0F0000}"/>
    <cellStyle name="20% - Акцент2 6 2 3 2 2 2 2" xfId="41524" xr:uid="{00000000-0005-0000-0000-0000BE0F0000}"/>
    <cellStyle name="20% - Акцент2 6 2 3 2 2 3" xfId="33179" xr:uid="{00000000-0005-0000-0000-0000BF0F0000}"/>
    <cellStyle name="20% - Акцент2 6 2 3 2 3" xfId="20474" xr:uid="{00000000-0005-0000-0000-0000C00F0000}"/>
    <cellStyle name="20% - Акцент2 6 2 3 2 3 2" xfId="38626" xr:uid="{00000000-0005-0000-0000-0000C10F0000}"/>
    <cellStyle name="20% - Акцент2 6 2 3 2 4" xfId="30312" xr:uid="{00000000-0005-0000-0000-0000C20F0000}"/>
    <cellStyle name="20% - Акцент2 6 2 3 3" xfId="10941" xr:uid="{00000000-0005-0000-0000-0000C30F0000}"/>
    <cellStyle name="20% - Акцент2 6 2 3 3 2" xfId="14342" xr:uid="{00000000-0005-0000-0000-0000C40F0000}"/>
    <cellStyle name="20% - Акцент2 6 2 3 3 2 2" xfId="23525" xr:uid="{00000000-0005-0000-0000-0000C50F0000}"/>
    <cellStyle name="20% - Акцент2 6 2 3 3 2 2 2" xfId="41525" xr:uid="{00000000-0005-0000-0000-0000C60F0000}"/>
    <cellStyle name="20% - Акцент2 6 2 3 3 2 3" xfId="33180" xr:uid="{00000000-0005-0000-0000-0000C70F0000}"/>
    <cellStyle name="20% - Акцент2 6 2 3 3 3" xfId="20794" xr:uid="{00000000-0005-0000-0000-0000C80F0000}"/>
    <cellStyle name="20% - Акцент2 6 2 3 3 3 2" xfId="38946" xr:uid="{00000000-0005-0000-0000-0000C90F0000}"/>
    <cellStyle name="20% - Акцент2 6 2 3 3 4" xfId="30630" xr:uid="{00000000-0005-0000-0000-0000CA0F0000}"/>
    <cellStyle name="20% - Акцент2 6 2 3 4" xfId="13970" xr:uid="{00000000-0005-0000-0000-0000CB0F0000}"/>
    <cellStyle name="20% - Акцент2 6 2 3 4 2" xfId="23181" xr:uid="{00000000-0005-0000-0000-0000CC0F0000}"/>
    <cellStyle name="20% - Акцент2 6 2 3 4 2 2" xfId="41181" xr:uid="{00000000-0005-0000-0000-0000CD0F0000}"/>
    <cellStyle name="20% - Акцент2 6 2 3 4 3" xfId="32838" xr:uid="{00000000-0005-0000-0000-0000CE0F0000}"/>
    <cellStyle name="20% - Акцент2 6 2 3 5" xfId="19716" xr:uid="{00000000-0005-0000-0000-0000CF0F0000}"/>
    <cellStyle name="20% - Акцент2 6 2 3 5 2" xfId="37882" xr:uid="{00000000-0005-0000-0000-0000D00F0000}"/>
    <cellStyle name="20% - Акцент2 6 2 3 6" xfId="29586" xr:uid="{00000000-0005-0000-0000-0000D10F0000}"/>
    <cellStyle name="20% - Акцент2 6 2 4" xfId="9259" xr:uid="{00000000-0005-0000-0000-0000D20F0000}"/>
    <cellStyle name="20% - Акцент2 6 2 4 2" xfId="14343" xr:uid="{00000000-0005-0000-0000-0000D30F0000}"/>
    <cellStyle name="20% - Акцент2 6 2 4 2 2" xfId="23526" xr:uid="{00000000-0005-0000-0000-0000D40F0000}"/>
    <cellStyle name="20% - Акцент2 6 2 4 2 2 2" xfId="41526" xr:uid="{00000000-0005-0000-0000-0000D50F0000}"/>
    <cellStyle name="20% - Акцент2 6 2 4 2 3" xfId="33181" xr:uid="{00000000-0005-0000-0000-0000D60F0000}"/>
    <cellStyle name="20% - Акцент2 6 2 4 3" xfId="19742" xr:uid="{00000000-0005-0000-0000-0000D70F0000}"/>
    <cellStyle name="20% - Акцент2 6 2 4 3 2" xfId="37908" xr:uid="{00000000-0005-0000-0000-0000D80F0000}"/>
    <cellStyle name="20% - Акцент2 6 2 4 4" xfId="29611" xr:uid="{00000000-0005-0000-0000-0000D90F0000}"/>
    <cellStyle name="20% - Акцент2 6 2 5" xfId="10682" xr:uid="{00000000-0005-0000-0000-0000DA0F0000}"/>
    <cellStyle name="20% - Акцент2 6 2 5 2" xfId="14344" xr:uid="{00000000-0005-0000-0000-0000DB0F0000}"/>
    <cellStyle name="20% - Акцент2 6 2 5 2 2" xfId="23527" xr:uid="{00000000-0005-0000-0000-0000DC0F0000}"/>
    <cellStyle name="20% - Акцент2 6 2 5 2 2 2" xfId="41527" xr:uid="{00000000-0005-0000-0000-0000DD0F0000}"/>
    <cellStyle name="20% - Акцент2 6 2 5 2 3" xfId="33182" xr:uid="{00000000-0005-0000-0000-0000DE0F0000}"/>
    <cellStyle name="20% - Акцент2 6 2 5 3" xfId="20537" xr:uid="{00000000-0005-0000-0000-0000DF0F0000}"/>
    <cellStyle name="20% - Акцент2 6 2 5 3 2" xfId="38689" xr:uid="{00000000-0005-0000-0000-0000E00F0000}"/>
    <cellStyle name="20% - Акцент2 6 2 5 4" xfId="30373" xr:uid="{00000000-0005-0000-0000-0000E10F0000}"/>
    <cellStyle name="20% - Акцент2 6 2 6" xfId="11496" xr:uid="{00000000-0005-0000-0000-0000E20F0000}"/>
    <cellStyle name="20% - Акцент2 6 2 6 2" xfId="21341" xr:uid="{00000000-0005-0000-0000-0000E30F0000}"/>
    <cellStyle name="20% - Акцент2 6 2 6 2 2" xfId="39493" xr:uid="{00000000-0005-0000-0000-0000E40F0000}"/>
    <cellStyle name="20% - Акцент2 6 2 6 3" xfId="31177" xr:uid="{00000000-0005-0000-0000-0000E50F0000}"/>
    <cellStyle name="20% - Акцент2 6 2 7" xfId="11928" xr:uid="{00000000-0005-0000-0000-0000E60F0000}"/>
    <cellStyle name="20% - Акцент2 6 2 8" xfId="13019" xr:uid="{00000000-0005-0000-0000-0000E70F0000}"/>
    <cellStyle name="20% - Акцент2 6 2 8 2" xfId="22423" xr:uid="{00000000-0005-0000-0000-0000E80F0000}"/>
    <cellStyle name="20% - Акцент2 6 2 8 2 2" xfId="40443" xr:uid="{00000000-0005-0000-0000-0000E90F0000}"/>
    <cellStyle name="20% - Акцент2 6 2 8 3" xfId="32105" xr:uid="{00000000-0005-0000-0000-0000EA0F0000}"/>
    <cellStyle name="20% - Акцент2 6 2 9" xfId="18851" xr:uid="{00000000-0005-0000-0000-0000EB0F0000}"/>
    <cellStyle name="20% - Акцент2 6 2 9 2" xfId="37071" xr:uid="{00000000-0005-0000-0000-0000EC0F0000}"/>
    <cellStyle name="20% - Акцент2 6 3" xfId="7438" xr:uid="{00000000-0005-0000-0000-0000ED0F0000}"/>
    <cellStyle name="20% - Акцент2 6 3 2" xfId="9594" xr:uid="{00000000-0005-0000-0000-0000EE0F0000}"/>
    <cellStyle name="20% - Акцент2 6 3 2 2" xfId="14345" xr:uid="{00000000-0005-0000-0000-0000EF0F0000}"/>
    <cellStyle name="20% - Акцент2 6 3 2 2 2" xfId="23528" xr:uid="{00000000-0005-0000-0000-0000F00F0000}"/>
    <cellStyle name="20% - Акцент2 6 3 2 2 2 2" xfId="41528" xr:uid="{00000000-0005-0000-0000-0000F10F0000}"/>
    <cellStyle name="20% - Акцент2 6 3 2 2 3" xfId="33183" xr:uid="{00000000-0005-0000-0000-0000F20F0000}"/>
    <cellStyle name="20% - Акцент2 6 3 2 3" xfId="20009" xr:uid="{00000000-0005-0000-0000-0000F30F0000}"/>
    <cellStyle name="20% - Акцент2 6 3 2 3 2" xfId="38174" xr:uid="{00000000-0005-0000-0000-0000F40F0000}"/>
    <cellStyle name="20% - Акцент2 6 3 2 4" xfId="29874" xr:uid="{00000000-0005-0000-0000-0000F50F0000}"/>
    <cellStyle name="20% - Акцент2 6 3 3" xfId="10942" xr:uid="{00000000-0005-0000-0000-0000F60F0000}"/>
    <cellStyle name="20% - Акцент2 6 3 3 2" xfId="14346" xr:uid="{00000000-0005-0000-0000-0000F70F0000}"/>
    <cellStyle name="20% - Акцент2 6 3 3 2 2" xfId="23529" xr:uid="{00000000-0005-0000-0000-0000F80F0000}"/>
    <cellStyle name="20% - Акцент2 6 3 3 2 2 2" xfId="41529" xr:uid="{00000000-0005-0000-0000-0000F90F0000}"/>
    <cellStyle name="20% - Акцент2 6 3 3 2 3" xfId="33184" xr:uid="{00000000-0005-0000-0000-0000FA0F0000}"/>
    <cellStyle name="20% - Акцент2 6 3 3 3" xfId="20795" xr:uid="{00000000-0005-0000-0000-0000FB0F0000}"/>
    <cellStyle name="20% - Акцент2 6 3 3 3 2" xfId="38947" xr:uid="{00000000-0005-0000-0000-0000FC0F0000}"/>
    <cellStyle name="20% - Акцент2 6 3 3 4" xfId="30631" xr:uid="{00000000-0005-0000-0000-0000FD0F0000}"/>
    <cellStyle name="20% - Акцент2 6 4" xfId="8830" xr:uid="{00000000-0005-0000-0000-0000FE0F0000}"/>
    <cellStyle name="20% - Акцент2 6 4 2" xfId="9595" xr:uid="{00000000-0005-0000-0000-0000FF0F0000}"/>
    <cellStyle name="20% - Акцент2 6 4 3" xfId="13519" xr:uid="{00000000-0005-0000-0000-000000100000}"/>
    <cellStyle name="20% - Акцент2 6 4 3 2" xfId="22754" xr:uid="{00000000-0005-0000-0000-000001100000}"/>
    <cellStyle name="20% - Акцент2 6 4 3 2 2" xfId="40755" xr:uid="{00000000-0005-0000-0000-000002100000}"/>
    <cellStyle name="20% - Акцент2 6 4 3 3" xfId="32406" xr:uid="{00000000-0005-0000-0000-000003100000}"/>
    <cellStyle name="20% - Акцент2 6 4 4" xfId="19427" xr:uid="{00000000-0005-0000-0000-000004100000}"/>
    <cellStyle name="20% - Акцент2 6 4 4 2" xfId="37597" xr:uid="{00000000-0005-0000-0000-000005100000}"/>
    <cellStyle name="20% - Акцент2 6 4 5" xfId="29305" xr:uid="{00000000-0005-0000-0000-000006100000}"/>
    <cellStyle name="20% - Акцент2 6 5" xfId="9258" xr:uid="{00000000-0005-0000-0000-000007100000}"/>
    <cellStyle name="20% - Акцент2 6 5 2" xfId="14347" xr:uid="{00000000-0005-0000-0000-000008100000}"/>
    <cellStyle name="20% - Акцент2 6 5 2 2" xfId="23530" xr:uid="{00000000-0005-0000-0000-000009100000}"/>
    <cellStyle name="20% - Акцент2 6 5 2 2 2" xfId="41530" xr:uid="{00000000-0005-0000-0000-00000A100000}"/>
    <cellStyle name="20% - Акцент2 6 5 2 3" xfId="33185" xr:uid="{00000000-0005-0000-0000-00000B100000}"/>
    <cellStyle name="20% - Акцент2 6 5 3" xfId="19741" xr:uid="{00000000-0005-0000-0000-00000C100000}"/>
    <cellStyle name="20% - Акцент2 6 5 3 2" xfId="37907" xr:uid="{00000000-0005-0000-0000-00000D100000}"/>
    <cellStyle name="20% - Акцент2 6 5 4" xfId="29610" xr:uid="{00000000-0005-0000-0000-00000E100000}"/>
    <cellStyle name="20% - Акцент2 6 6" xfId="11452" xr:uid="{00000000-0005-0000-0000-00000F100000}"/>
    <cellStyle name="20% - Акцент2 6 6 2" xfId="21297" xr:uid="{00000000-0005-0000-0000-000010100000}"/>
    <cellStyle name="20% - Акцент2 6 6 2 2" xfId="39449" xr:uid="{00000000-0005-0000-0000-000011100000}"/>
    <cellStyle name="20% - Акцент2 6 6 3" xfId="31133" xr:uid="{00000000-0005-0000-0000-000012100000}"/>
    <cellStyle name="20% - Акцент2 6 7" xfId="11927" xr:uid="{00000000-0005-0000-0000-000013100000}"/>
    <cellStyle name="20% - Акцент2 6 7 2" xfId="21676" xr:uid="{00000000-0005-0000-0000-000014100000}"/>
    <cellStyle name="20% - Акцент2 6 7 2 2" xfId="39825" xr:uid="{00000000-0005-0000-0000-000015100000}"/>
    <cellStyle name="20% - Акцент2 6 7 3" xfId="31504" xr:uid="{00000000-0005-0000-0000-000016100000}"/>
    <cellStyle name="20% - Акцент2 6 8" xfId="7224" xr:uid="{00000000-0005-0000-0000-000017100000}"/>
    <cellStyle name="20% - Акцент2 6 8 2" xfId="18802" xr:uid="{00000000-0005-0000-0000-000018100000}"/>
    <cellStyle name="20% - Акцент2 6 8 2 2" xfId="37022" xr:uid="{00000000-0005-0000-0000-000019100000}"/>
    <cellStyle name="20% - Акцент2 6 8 3" xfId="28772" xr:uid="{00000000-0005-0000-0000-00001A100000}"/>
    <cellStyle name="20% - Акцент2 6 9" xfId="12437" xr:uid="{00000000-0005-0000-0000-00001B100000}"/>
    <cellStyle name="20% - Акцент2 6 9 2" xfId="21888" xr:uid="{00000000-0005-0000-0000-00001C100000}"/>
    <cellStyle name="20% - Акцент2 6 9 2 2" xfId="40011" xr:uid="{00000000-0005-0000-0000-00001D100000}"/>
    <cellStyle name="20% - Акцент2 6 9 3" xfId="31676" xr:uid="{00000000-0005-0000-0000-00001E100000}"/>
    <cellStyle name="20% - Акцент2 6_Reconcilation" xfId="8868" xr:uid="{00000000-0005-0000-0000-00001F100000}"/>
    <cellStyle name="20% - Акцент2 7" xfId="643" xr:uid="{00000000-0005-0000-0000-000020100000}"/>
    <cellStyle name="20% - Акцент2 7 2" xfId="7440" xr:uid="{00000000-0005-0000-0000-000021100000}"/>
    <cellStyle name="20% - Акцент2 7 2 2" xfId="8912" xr:uid="{00000000-0005-0000-0000-000022100000}"/>
    <cellStyle name="20% - Акцент2 7 2 2 2" xfId="13971" xr:uid="{00000000-0005-0000-0000-000023100000}"/>
    <cellStyle name="20% - Акцент2 7 2 2 2 2" xfId="23182" xr:uid="{00000000-0005-0000-0000-000024100000}"/>
    <cellStyle name="20% - Акцент2 7 2 2 2 2 2" xfId="41182" xr:uid="{00000000-0005-0000-0000-000025100000}"/>
    <cellStyle name="20% - Акцент2 7 2 2 2 3" xfId="32839" xr:uid="{00000000-0005-0000-0000-000026100000}"/>
    <cellStyle name="20% - Акцент2 7 2 2 3" xfId="19478" xr:uid="{00000000-0005-0000-0000-000027100000}"/>
    <cellStyle name="20% - Акцент2 7 2 2 3 2" xfId="37648" xr:uid="{00000000-0005-0000-0000-000028100000}"/>
    <cellStyle name="20% - Акцент2 7 2 2 4" xfId="29353" xr:uid="{00000000-0005-0000-0000-000029100000}"/>
    <cellStyle name="20% - Акцент2 7 2 3" xfId="9596" xr:uid="{00000000-0005-0000-0000-00002A100000}"/>
    <cellStyle name="20% - Акцент2 7 2 4" xfId="11497" xr:uid="{00000000-0005-0000-0000-00002B100000}"/>
    <cellStyle name="20% - Акцент2 7 2 4 2" xfId="21342" xr:uid="{00000000-0005-0000-0000-00002C100000}"/>
    <cellStyle name="20% - Акцент2 7 2 4 2 2" xfId="39494" xr:uid="{00000000-0005-0000-0000-00002D100000}"/>
    <cellStyle name="20% - Акцент2 7 2 4 3" xfId="31178" xr:uid="{00000000-0005-0000-0000-00002E100000}"/>
    <cellStyle name="20% - Акцент2 7 2 5" xfId="13020" xr:uid="{00000000-0005-0000-0000-00002F100000}"/>
    <cellStyle name="20% - Акцент2 7 2 5 2" xfId="22424" xr:uid="{00000000-0005-0000-0000-000030100000}"/>
    <cellStyle name="20% - Акцент2 7 2 5 2 2" xfId="40444" xr:uid="{00000000-0005-0000-0000-000031100000}"/>
    <cellStyle name="20% - Акцент2 7 2 5 3" xfId="32106" xr:uid="{00000000-0005-0000-0000-000032100000}"/>
    <cellStyle name="20% - Акцент2 7 2 6" xfId="18852" xr:uid="{00000000-0005-0000-0000-000033100000}"/>
    <cellStyle name="20% - Акцент2 7 2 6 2" xfId="37072" xr:uid="{00000000-0005-0000-0000-000034100000}"/>
    <cellStyle name="20% - Акцент2 7 2 7" xfId="28819" xr:uid="{00000000-0005-0000-0000-000035100000}"/>
    <cellStyle name="20% - Акцент2 7 3" xfId="8839" xr:uid="{00000000-0005-0000-0000-000036100000}"/>
    <cellStyle name="20% - Акцент2 7 3 2" xfId="9597" xr:uid="{00000000-0005-0000-0000-000037100000}"/>
    <cellStyle name="20% - Акцент2 7 3 2 2" xfId="14349" xr:uid="{00000000-0005-0000-0000-000038100000}"/>
    <cellStyle name="20% - Акцент2 7 3 2 2 2" xfId="23532" xr:uid="{00000000-0005-0000-0000-000039100000}"/>
    <cellStyle name="20% - Акцент2 7 3 2 2 2 2" xfId="41532" xr:uid="{00000000-0005-0000-0000-00003A100000}"/>
    <cellStyle name="20% - Акцент2 7 3 2 2 3" xfId="33187" xr:uid="{00000000-0005-0000-0000-00003B100000}"/>
    <cellStyle name="20% - Акцент2 7 3 2 3" xfId="20010" xr:uid="{00000000-0005-0000-0000-00003C100000}"/>
    <cellStyle name="20% - Акцент2 7 3 2 3 2" xfId="38175" xr:uid="{00000000-0005-0000-0000-00003D100000}"/>
    <cellStyle name="20% - Акцент2 7 3 2 4" xfId="29875" xr:uid="{00000000-0005-0000-0000-00003E100000}"/>
    <cellStyle name="20% - Акцент2 7 3 3" xfId="10943" xr:uid="{00000000-0005-0000-0000-00003F100000}"/>
    <cellStyle name="20% - Акцент2 7 3 3 2" xfId="14350" xr:uid="{00000000-0005-0000-0000-000040100000}"/>
    <cellStyle name="20% - Акцент2 7 3 3 2 2" xfId="23533" xr:uid="{00000000-0005-0000-0000-000041100000}"/>
    <cellStyle name="20% - Акцент2 7 3 3 2 2 2" xfId="41533" xr:uid="{00000000-0005-0000-0000-000042100000}"/>
    <cellStyle name="20% - Акцент2 7 3 3 2 3" xfId="33188" xr:uid="{00000000-0005-0000-0000-000043100000}"/>
    <cellStyle name="20% - Акцент2 7 3 3 3" xfId="20796" xr:uid="{00000000-0005-0000-0000-000044100000}"/>
    <cellStyle name="20% - Акцент2 7 3 3 3 2" xfId="38948" xr:uid="{00000000-0005-0000-0000-000045100000}"/>
    <cellStyle name="20% - Акцент2 7 3 3 4" xfId="30632" xr:uid="{00000000-0005-0000-0000-000046100000}"/>
    <cellStyle name="20% - Акцент2 7 3 4" xfId="14348" xr:uid="{00000000-0005-0000-0000-000047100000}"/>
    <cellStyle name="20% - Акцент2 7 3 4 2" xfId="23531" xr:uid="{00000000-0005-0000-0000-000048100000}"/>
    <cellStyle name="20% - Акцент2 7 3 4 2 2" xfId="41531" xr:uid="{00000000-0005-0000-0000-000049100000}"/>
    <cellStyle name="20% - Акцент2 7 3 4 3" xfId="33186" xr:uid="{00000000-0005-0000-0000-00004A100000}"/>
    <cellStyle name="20% - Акцент2 7 3 5" xfId="19436" xr:uid="{00000000-0005-0000-0000-00004B100000}"/>
    <cellStyle name="20% - Акцент2 7 3 5 2" xfId="37606" xr:uid="{00000000-0005-0000-0000-00004C100000}"/>
    <cellStyle name="20% - Акцент2 7 3 6" xfId="29314" xr:uid="{00000000-0005-0000-0000-00004D100000}"/>
    <cellStyle name="20% - Акцент2 7 4" xfId="10683" xr:uid="{00000000-0005-0000-0000-00004E100000}"/>
    <cellStyle name="20% - Акцент2 7 4 2" xfId="14351" xr:uid="{00000000-0005-0000-0000-00004F100000}"/>
    <cellStyle name="20% - Акцент2 7 4 2 2" xfId="23534" xr:uid="{00000000-0005-0000-0000-000050100000}"/>
    <cellStyle name="20% - Акцент2 7 4 2 2 2" xfId="41534" xr:uid="{00000000-0005-0000-0000-000051100000}"/>
    <cellStyle name="20% - Акцент2 7 4 2 3" xfId="33189" xr:uid="{00000000-0005-0000-0000-000052100000}"/>
    <cellStyle name="20% - Акцент2 7 4 3" xfId="20538" xr:uid="{00000000-0005-0000-0000-000053100000}"/>
    <cellStyle name="20% - Акцент2 7 4 3 2" xfId="38690" xr:uid="{00000000-0005-0000-0000-000054100000}"/>
    <cellStyle name="20% - Акцент2 7 4 4" xfId="30374" xr:uid="{00000000-0005-0000-0000-000055100000}"/>
    <cellStyle name="20% - Акцент2 7 5" xfId="7257" xr:uid="{00000000-0005-0000-0000-000056100000}"/>
    <cellStyle name="20% - Акцент2 8" xfId="644" xr:uid="{00000000-0005-0000-0000-000057100000}"/>
    <cellStyle name="20% - Акцент2 8 2" xfId="7279" xr:uid="{00000000-0005-0000-0000-000058100000}"/>
    <cellStyle name="20% - Акцент2 9" xfId="645" xr:uid="{00000000-0005-0000-0000-000059100000}"/>
    <cellStyle name="20% - Акцент2 9 2" xfId="8874" xr:uid="{00000000-0005-0000-0000-00005A100000}"/>
    <cellStyle name="20% - Акцент2 9 2 2" xfId="14352" xr:uid="{00000000-0005-0000-0000-00005B100000}"/>
    <cellStyle name="20% - Акцент2 9 2 2 2" xfId="23535" xr:uid="{00000000-0005-0000-0000-00005C100000}"/>
    <cellStyle name="20% - Акцент2 9 2 2 2 2" xfId="41535" xr:uid="{00000000-0005-0000-0000-00005D100000}"/>
    <cellStyle name="20% - Акцент2 9 2 2 3" xfId="33190" xr:uid="{00000000-0005-0000-0000-00005E100000}"/>
    <cellStyle name="20% - Акцент2 9 2 3" xfId="19446" xr:uid="{00000000-0005-0000-0000-00005F100000}"/>
    <cellStyle name="20% - Акцент2 9 2 3 2" xfId="37616" xr:uid="{00000000-0005-0000-0000-000060100000}"/>
    <cellStyle name="20% - Акцент2 9 2 4" xfId="29321" xr:uid="{00000000-0005-0000-0000-000061100000}"/>
    <cellStyle name="20% - Акцент2 9 3" xfId="10606" xr:uid="{00000000-0005-0000-0000-000062100000}"/>
    <cellStyle name="20% - Акцент2 9 3 2" xfId="14353" xr:uid="{00000000-0005-0000-0000-000063100000}"/>
    <cellStyle name="20% - Акцент2 9 3 2 2" xfId="23536" xr:uid="{00000000-0005-0000-0000-000064100000}"/>
    <cellStyle name="20% - Акцент2 9 3 2 2 2" xfId="41536" xr:uid="{00000000-0005-0000-0000-000065100000}"/>
    <cellStyle name="20% - Акцент2 9 3 2 3" xfId="33191" xr:uid="{00000000-0005-0000-0000-000066100000}"/>
    <cellStyle name="20% - Акцент2 9 3 3" xfId="20475" xr:uid="{00000000-0005-0000-0000-000067100000}"/>
    <cellStyle name="20% - Акцент2 9 3 3 2" xfId="38627" xr:uid="{00000000-0005-0000-0000-000068100000}"/>
    <cellStyle name="20% - Акцент2 9 3 4" xfId="30313" xr:uid="{00000000-0005-0000-0000-000069100000}"/>
    <cellStyle name="20% - Акцент2 9 4" xfId="10944" xr:uid="{00000000-0005-0000-0000-00006A100000}"/>
    <cellStyle name="20% - Акцент2 9 4 2" xfId="14354" xr:uid="{00000000-0005-0000-0000-00006B100000}"/>
    <cellStyle name="20% - Акцент2 9 4 2 2" xfId="23537" xr:uid="{00000000-0005-0000-0000-00006C100000}"/>
    <cellStyle name="20% - Акцент2 9 4 2 2 2" xfId="41537" xr:uid="{00000000-0005-0000-0000-00006D100000}"/>
    <cellStyle name="20% - Акцент2 9 4 2 3" xfId="33192" xr:uid="{00000000-0005-0000-0000-00006E100000}"/>
    <cellStyle name="20% - Акцент2 9 4 3" xfId="20797" xr:uid="{00000000-0005-0000-0000-00006F100000}"/>
    <cellStyle name="20% - Акцент2 9 4 3 2" xfId="38949" xr:uid="{00000000-0005-0000-0000-000070100000}"/>
    <cellStyle name="20% - Акцент2 9 4 4" xfId="30633" xr:uid="{00000000-0005-0000-0000-000071100000}"/>
    <cellStyle name="20% - Акцент2 9 5" xfId="11466" xr:uid="{00000000-0005-0000-0000-000072100000}"/>
    <cellStyle name="20% - Акцент2 9 5 2" xfId="21311" xr:uid="{00000000-0005-0000-0000-000073100000}"/>
    <cellStyle name="20% - Акцент2 9 5 2 2" xfId="39463" xr:uid="{00000000-0005-0000-0000-000074100000}"/>
    <cellStyle name="20% - Акцент2 9 5 3" xfId="31147" xr:uid="{00000000-0005-0000-0000-000075100000}"/>
    <cellStyle name="20% - Акцент2 9 6" xfId="7351" xr:uid="{00000000-0005-0000-0000-000076100000}"/>
    <cellStyle name="20% - Акцент2 9 6 2" xfId="18817" xr:uid="{00000000-0005-0000-0000-000077100000}"/>
    <cellStyle name="20% - Акцент2 9 6 2 2" xfId="37037" xr:uid="{00000000-0005-0000-0000-000078100000}"/>
    <cellStyle name="20% - Акцент2 9 6 3" xfId="28786" xr:uid="{00000000-0005-0000-0000-000079100000}"/>
    <cellStyle name="20% - Акцент3 10" xfId="646" xr:uid="{00000000-0005-0000-0000-00007A100000}"/>
    <cellStyle name="20% - Акцент3 10 2" xfId="9156" xr:uid="{00000000-0005-0000-0000-00007B100000}"/>
    <cellStyle name="20% - Акцент3 10 2 2" xfId="14355" xr:uid="{00000000-0005-0000-0000-00007C100000}"/>
    <cellStyle name="20% - Акцент3 10 2 2 2" xfId="23538" xr:uid="{00000000-0005-0000-0000-00007D100000}"/>
    <cellStyle name="20% - Акцент3 10 2 2 2 2" xfId="41538" xr:uid="{00000000-0005-0000-0000-00007E100000}"/>
    <cellStyle name="20% - Акцент3 10 2 2 3" xfId="33193" xr:uid="{00000000-0005-0000-0000-00007F100000}"/>
    <cellStyle name="20% - Акцент3 10 2 3" xfId="19699" xr:uid="{00000000-0005-0000-0000-000080100000}"/>
    <cellStyle name="20% - Акцент3 10 2 3 2" xfId="37868" xr:uid="{00000000-0005-0000-0000-000081100000}"/>
    <cellStyle name="20% - Акцент3 10 2 4" xfId="29573" xr:uid="{00000000-0005-0000-0000-000082100000}"/>
    <cellStyle name="20% - Акцент3 10 3" xfId="10607" xr:uid="{00000000-0005-0000-0000-000083100000}"/>
    <cellStyle name="20% - Акцент3 10 3 2" xfId="14356" xr:uid="{00000000-0005-0000-0000-000084100000}"/>
    <cellStyle name="20% - Акцент3 10 3 2 2" xfId="23539" xr:uid="{00000000-0005-0000-0000-000085100000}"/>
    <cellStyle name="20% - Акцент3 10 3 2 2 2" xfId="41539" xr:uid="{00000000-0005-0000-0000-000086100000}"/>
    <cellStyle name="20% - Акцент3 10 3 2 3" xfId="33194" xr:uid="{00000000-0005-0000-0000-000087100000}"/>
    <cellStyle name="20% - Акцент3 10 3 3" xfId="20476" xr:uid="{00000000-0005-0000-0000-000088100000}"/>
    <cellStyle name="20% - Акцент3 10 3 3 2" xfId="38628" xr:uid="{00000000-0005-0000-0000-000089100000}"/>
    <cellStyle name="20% - Акцент3 10 3 4" xfId="30314" xr:uid="{00000000-0005-0000-0000-00008A100000}"/>
    <cellStyle name="20% - Акцент3 10 4" xfId="10945" xr:uid="{00000000-0005-0000-0000-00008B100000}"/>
    <cellStyle name="20% - Акцент3 10 4 2" xfId="14357" xr:uid="{00000000-0005-0000-0000-00008C100000}"/>
    <cellStyle name="20% - Акцент3 10 4 2 2" xfId="23540" xr:uid="{00000000-0005-0000-0000-00008D100000}"/>
    <cellStyle name="20% - Акцент3 10 4 2 2 2" xfId="41540" xr:uid="{00000000-0005-0000-0000-00008E100000}"/>
    <cellStyle name="20% - Акцент3 10 4 2 3" xfId="33195" xr:uid="{00000000-0005-0000-0000-00008F100000}"/>
    <cellStyle name="20% - Акцент3 10 4 3" xfId="20798" xr:uid="{00000000-0005-0000-0000-000090100000}"/>
    <cellStyle name="20% - Акцент3 10 4 3 2" xfId="38950" xr:uid="{00000000-0005-0000-0000-000091100000}"/>
    <cellStyle name="20% - Акцент3 10 4 4" xfId="30634" xr:uid="{00000000-0005-0000-0000-000092100000}"/>
    <cellStyle name="20% - Акцент3 10 5" xfId="11713" xr:uid="{00000000-0005-0000-0000-000093100000}"/>
    <cellStyle name="20% - Акцент3 10 5 2" xfId="21558" xr:uid="{00000000-0005-0000-0000-000094100000}"/>
    <cellStyle name="20% - Акцент3 10 5 2 2" xfId="39710" xr:uid="{00000000-0005-0000-0000-000095100000}"/>
    <cellStyle name="20% - Акцент3 10 5 3" xfId="31394" xr:uid="{00000000-0005-0000-0000-000096100000}"/>
    <cellStyle name="20% - Акцент3 10 6" xfId="7725" xr:uid="{00000000-0005-0000-0000-000097100000}"/>
    <cellStyle name="20% - Акцент3 10 6 2" xfId="19072" xr:uid="{00000000-0005-0000-0000-000098100000}"/>
    <cellStyle name="20% - Акцент3 10 6 2 2" xfId="37292" xr:uid="{00000000-0005-0000-0000-000099100000}"/>
    <cellStyle name="20% - Акцент3 10 6 3" xfId="29037" xr:uid="{00000000-0005-0000-0000-00009A100000}"/>
    <cellStyle name="20% - Акцент3 11" xfId="647" xr:uid="{00000000-0005-0000-0000-00009B100000}"/>
    <cellStyle name="20% - Акцент3 11 2" xfId="9230" xr:uid="{00000000-0005-0000-0000-00009C100000}"/>
    <cellStyle name="20% - Акцент3 12" xfId="648" xr:uid="{00000000-0005-0000-0000-00009D100000}"/>
    <cellStyle name="20% - Акцент3 13" xfId="649" xr:uid="{00000000-0005-0000-0000-00009E100000}"/>
    <cellStyle name="20% - Акцент3 14" xfId="650" xr:uid="{00000000-0005-0000-0000-00009F100000}"/>
    <cellStyle name="20% - Акцент3 15" xfId="651" xr:uid="{00000000-0005-0000-0000-0000A0100000}"/>
    <cellStyle name="20% - Акцент3 16" xfId="652" xr:uid="{00000000-0005-0000-0000-0000A1100000}"/>
    <cellStyle name="20% - Акцент3 17" xfId="653" xr:uid="{00000000-0005-0000-0000-0000A2100000}"/>
    <cellStyle name="20% - Акцент3 18" xfId="654" xr:uid="{00000000-0005-0000-0000-0000A3100000}"/>
    <cellStyle name="20% - Акцент3 19" xfId="655" xr:uid="{00000000-0005-0000-0000-0000A4100000}"/>
    <cellStyle name="20% - Акцент3 2" xfId="656" xr:uid="{00000000-0005-0000-0000-0000A5100000}"/>
    <cellStyle name="20% — акцент3 2" xfId="12104" xr:uid="{00000000-0005-0000-0000-0000A6100000}"/>
    <cellStyle name="20% - Акцент3 2 10" xfId="12205" xr:uid="{00000000-0005-0000-0000-0000A7100000}"/>
    <cellStyle name="20% — акцент3 2 10" xfId="17103" xr:uid="{00000000-0005-0000-0000-0000A8100000}"/>
    <cellStyle name="20% - Акцент3 2 10 2" xfId="13264" xr:uid="{00000000-0005-0000-0000-0000A9100000}"/>
    <cellStyle name="20% — акцент3 2 10 2" xfId="35463" xr:uid="{00000000-0005-0000-0000-0000AA100000}"/>
    <cellStyle name="20% - Акцент3 2 11" xfId="12172" xr:uid="{00000000-0005-0000-0000-0000AB100000}"/>
    <cellStyle name="20% — акцент3 2 11" xfId="25927" xr:uid="{00000000-0005-0000-0000-0000AC100000}"/>
    <cellStyle name="20% — акцент3 2 11 2" xfId="43872" xr:uid="{00000000-0005-0000-0000-0000AD100000}"/>
    <cellStyle name="20% - Акцент3 2 12" xfId="6581" xr:uid="{00000000-0005-0000-0000-0000AE100000}"/>
    <cellStyle name="20% — акцент3 2 12" xfId="25840" xr:uid="{00000000-0005-0000-0000-0000AF100000}"/>
    <cellStyle name="20% — акцент3 2 12 2" xfId="43792" xr:uid="{00000000-0005-0000-0000-0000B0100000}"/>
    <cellStyle name="20% - Акцент3 2 13" xfId="12295" xr:uid="{00000000-0005-0000-0000-0000B1100000}"/>
    <cellStyle name="20% — акцент3 2 13" xfId="19226" xr:uid="{00000000-0005-0000-0000-0000B2100000}"/>
    <cellStyle name="20% — акцент3 2 13 2" xfId="37404" xr:uid="{00000000-0005-0000-0000-0000B3100000}"/>
    <cellStyle name="20% - Акцент3 2 14" xfId="12174" xr:uid="{00000000-0005-0000-0000-0000B4100000}"/>
    <cellStyle name="20% — акцент3 2 14" xfId="25686" xr:uid="{00000000-0005-0000-0000-0000B5100000}"/>
    <cellStyle name="20% — акцент3 2 14 2" xfId="43647" xr:uid="{00000000-0005-0000-0000-0000B6100000}"/>
    <cellStyle name="20% - Акцент3 2 15" xfId="7055" xr:uid="{00000000-0005-0000-0000-0000B7100000}"/>
    <cellStyle name="20% — акцент3 2 15" xfId="17325" xr:uid="{00000000-0005-0000-0000-0000B8100000}"/>
    <cellStyle name="20% — акцент3 2 15 2" xfId="35680" xr:uid="{00000000-0005-0000-0000-0000B9100000}"/>
    <cellStyle name="20% - Акцент3 2 16" xfId="12337" xr:uid="{00000000-0005-0000-0000-0000BA100000}"/>
    <cellStyle name="20% — акцент3 2 16" xfId="21799" xr:uid="{00000000-0005-0000-0000-0000BB100000}"/>
    <cellStyle name="20% — акцент3 2 16 2" xfId="39947" xr:uid="{00000000-0005-0000-0000-0000BC100000}"/>
    <cellStyle name="20% - Акцент3 2 17" xfId="12235" xr:uid="{00000000-0005-0000-0000-0000BD100000}"/>
    <cellStyle name="20% — акцент3 2 17" xfId="25731" xr:uid="{00000000-0005-0000-0000-0000BE100000}"/>
    <cellStyle name="20% — акцент3 2 17 2" xfId="43691" xr:uid="{00000000-0005-0000-0000-0000BF100000}"/>
    <cellStyle name="20% - Акцент3 2 18" xfId="7096" xr:uid="{00000000-0005-0000-0000-0000C0100000}"/>
    <cellStyle name="20% — акцент3 2 18" xfId="21777" xr:uid="{00000000-0005-0000-0000-0000C1100000}"/>
    <cellStyle name="20% — акцент3 2 18 2" xfId="39925" xr:uid="{00000000-0005-0000-0000-0000C2100000}"/>
    <cellStyle name="20% - Акцент3 2 19" xfId="12275" xr:uid="{00000000-0005-0000-0000-0000C3100000}"/>
    <cellStyle name="20% — акцент3 2 19" xfId="18467" xr:uid="{00000000-0005-0000-0000-0000C4100000}"/>
    <cellStyle name="20% — акцент3 2 19 2" xfId="36767" xr:uid="{00000000-0005-0000-0000-0000C5100000}"/>
    <cellStyle name="20% - Акцент3 2 2" xfId="657" xr:uid="{00000000-0005-0000-0000-0000C6100000}"/>
    <cellStyle name="20% — акцент3 2 2" xfId="16947" xr:uid="{00000000-0005-0000-0000-0000C7100000}"/>
    <cellStyle name="20% - Акцент3 2 2 2" xfId="658" xr:uid="{00000000-0005-0000-0000-0000C8100000}"/>
    <cellStyle name="20% - Акцент3 2 2 2 10" xfId="16102" xr:uid="{00000000-0005-0000-0000-0000C9100000}"/>
    <cellStyle name="20% - Акцент3 2 2 2 10 2" xfId="25056" xr:uid="{00000000-0005-0000-0000-0000CA100000}"/>
    <cellStyle name="20% - Акцент3 2 2 2 10 2 2" xfId="43053" xr:uid="{00000000-0005-0000-0000-0000CB100000}"/>
    <cellStyle name="20% - Акцент3 2 2 2 10 3" xfId="34700" xr:uid="{00000000-0005-0000-0000-0000CC100000}"/>
    <cellStyle name="20% - Акцент3 2 2 2 11" xfId="17006" xr:uid="{00000000-0005-0000-0000-0000CD100000}"/>
    <cellStyle name="20% - Акцент3 2 2 2 11 2" xfId="35366" xr:uid="{00000000-0005-0000-0000-0000CE100000}"/>
    <cellStyle name="20% - Акцент3 2 2 2 12" xfId="26400" xr:uid="{00000000-0005-0000-0000-0000CF100000}"/>
    <cellStyle name="20% - Акцент3 2 2 2 12 2" xfId="44322" xr:uid="{00000000-0005-0000-0000-0000D0100000}"/>
    <cellStyle name="20% - Акцент3 2 2 2 13" xfId="27317" xr:uid="{00000000-0005-0000-0000-0000D1100000}"/>
    <cellStyle name="20% - Акцент3 2 2 2 14" xfId="45379" xr:uid="{00000000-0005-0000-0000-0000D2100000}"/>
    <cellStyle name="20% - Акцент3 2 2 2 15" xfId="46473" xr:uid="{00000000-0005-0000-0000-0000D3100000}"/>
    <cellStyle name="20% - Акцент3 2 2 2 2" xfId="5886" xr:uid="{00000000-0005-0000-0000-0000D4100000}"/>
    <cellStyle name="20% - Акцент3 2 2 2 2 10" xfId="26912" xr:uid="{00000000-0005-0000-0000-0000D5100000}"/>
    <cellStyle name="20% - Акцент3 2 2 2 2 10 2" xfId="44827" xr:uid="{00000000-0005-0000-0000-0000D6100000}"/>
    <cellStyle name="20% - Акцент3 2 2 2 2 11" xfId="27932" xr:uid="{00000000-0005-0000-0000-0000D7100000}"/>
    <cellStyle name="20% - Акцент3 2 2 2 2 12" xfId="45874" xr:uid="{00000000-0005-0000-0000-0000D8100000}"/>
    <cellStyle name="20% - Акцент3 2 2 2 2 13" xfId="47063" xr:uid="{00000000-0005-0000-0000-0000D9100000}"/>
    <cellStyle name="20% - Акцент3 2 2 2 2 2" xfId="8913" xr:uid="{00000000-0005-0000-0000-0000DA100000}"/>
    <cellStyle name="20% - Акцент3 2 2 2 2 2 2" xfId="13972" xr:uid="{00000000-0005-0000-0000-0000DB100000}"/>
    <cellStyle name="20% - Акцент3 2 2 2 2 2 2 2" xfId="23183" xr:uid="{00000000-0005-0000-0000-0000DC100000}"/>
    <cellStyle name="20% - Акцент3 2 2 2 2 2 2 2 2" xfId="41183" xr:uid="{00000000-0005-0000-0000-0000DD100000}"/>
    <cellStyle name="20% - Акцент3 2 2 2 2 2 2 3" xfId="32840" xr:uid="{00000000-0005-0000-0000-0000DE100000}"/>
    <cellStyle name="20% - Акцент3 2 2 2 2 2 3" xfId="19479" xr:uid="{00000000-0005-0000-0000-0000DF100000}"/>
    <cellStyle name="20% - Акцент3 2 2 2 2 2 3 2" xfId="37649" xr:uid="{00000000-0005-0000-0000-0000E0100000}"/>
    <cellStyle name="20% - Акцент3 2 2 2 2 2 4" xfId="29354" xr:uid="{00000000-0005-0000-0000-0000E1100000}"/>
    <cellStyle name="20% - Акцент3 2 2 2 2 3" xfId="9598" xr:uid="{00000000-0005-0000-0000-0000E2100000}"/>
    <cellStyle name="20% - Акцент3 2 2 2 2 3 2" xfId="14358" xr:uid="{00000000-0005-0000-0000-0000E3100000}"/>
    <cellStyle name="20% - Акцент3 2 2 2 2 3 2 2" xfId="23541" xr:uid="{00000000-0005-0000-0000-0000E4100000}"/>
    <cellStyle name="20% - Акцент3 2 2 2 2 3 2 2 2" xfId="41541" xr:uid="{00000000-0005-0000-0000-0000E5100000}"/>
    <cellStyle name="20% - Акцент3 2 2 2 2 3 2 3" xfId="33196" xr:uid="{00000000-0005-0000-0000-0000E6100000}"/>
    <cellStyle name="20% - Акцент3 2 2 2 2 3 3" xfId="20011" xr:uid="{00000000-0005-0000-0000-0000E7100000}"/>
    <cellStyle name="20% - Акцент3 2 2 2 2 3 3 2" xfId="38176" xr:uid="{00000000-0005-0000-0000-0000E8100000}"/>
    <cellStyle name="20% - Акцент3 2 2 2 2 3 4" xfId="29876" xr:uid="{00000000-0005-0000-0000-0000E9100000}"/>
    <cellStyle name="20% - Акцент3 2 2 2 2 4" xfId="10946" xr:uid="{00000000-0005-0000-0000-0000EA100000}"/>
    <cellStyle name="20% - Акцент3 2 2 2 2 4 2" xfId="14359" xr:uid="{00000000-0005-0000-0000-0000EB100000}"/>
    <cellStyle name="20% - Акцент3 2 2 2 2 4 2 2" xfId="23542" xr:uid="{00000000-0005-0000-0000-0000EC100000}"/>
    <cellStyle name="20% - Акцент3 2 2 2 2 4 2 2 2" xfId="41542" xr:uid="{00000000-0005-0000-0000-0000ED100000}"/>
    <cellStyle name="20% - Акцент3 2 2 2 2 4 2 3" xfId="33197" xr:uid="{00000000-0005-0000-0000-0000EE100000}"/>
    <cellStyle name="20% - Акцент3 2 2 2 2 4 3" xfId="20799" xr:uid="{00000000-0005-0000-0000-0000EF100000}"/>
    <cellStyle name="20% - Акцент3 2 2 2 2 4 3 2" xfId="38951" xr:uid="{00000000-0005-0000-0000-0000F0100000}"/>
    <cellStyle name="20% - Акцент3 2 2 2 2 4 4" xfId="30635" xr:uid="{00000000-0005-0000-0000-0000F1100000}"/>
    <cellStyle name="20% - Акцент3 2 2 2 2 5" xfId="11498" xr:uid="{00000000-0005-0000-0000-0000F2100000}"/>
    <cellStyle name="20% - Акцент3 2 2 2 2 5 2" xfId="21343" xr:uid="{00000000-0005-0000-0000-0000F3100000}"/>
    <cellStyle name="20% - Акцент3 2 2 2 2 5 2 2" xfId="39495" xr:uid="{00000000-0005-0000-0000-0000F4100000}"/>
    <cellStyle name="20% - Акцент3 2 2 2 2 5 3" xfId="31179" xr:uid="{00000000-0005-0000-0000-0000F5100000}"/>
    <cellStyle name="20% - Акцент3 2 2 2 2 6" xfId="7441" xr:uid="{00000000-0005-0000-0000-0000F6100000}"/>
    <cellStyle name="20% - Акцент3 2 2 2 2 6 2" xfId="18853" xr:uid="{00000000-0005-0000-0000-0000F7100000}"/>
    <cellStyle name="20% - Акцент3 2 2 2 2 6 2 2" xfId="37073" xr:uid="{00000000-0005-0000-0000-0000F8100000}"/>
    <cellStyle name="20% - Акцент3 2 2 2 2 6 3" xfId="28820" xr:uid="{00000000-0005-0000-0000-0000F9100000}"/>
    <cellStyle name="20% - Акцент3 2 2 2 2 7" xfId="13021" xr:uid="{00000000-0005-0000-0000-0000FA100000}"/>
    <cellStyle name="20% - Акцент3 2 2 2 2 7 2" xfId="22425" xr:uid="{00000000-0005-0000-0000-0000FB100000}"/>
    <cellStyle name="20% - Акцент3 2 2 2 2 7 2 2" xfId="40445" xr:uid="{00000000-0005-0000-0000-0000FC100000}"/>
    <cellStyle name="20% - Акцент3 2 2 2 2 7 3" xfId="32107" xr:uid="{00000000-0005-0000-0000-0000FD100000}"/>
    <cellStyle name="20% - Акцент3 2 2 2 2 8" xfId="16724" xr:uid="{00000000-0005-0000-0000-0000FE100000}"/>
    <cellStyle name="20% - Акцент3 2 2 2 2 8 2" xfId="25489" xr:uid="{00000000-0005-0000-0000-0000FF100000}"/>
    <cellStyle name="20% - Акцент3 2 2 2 2 8 2 2" xfId="43453" xr:uid="{00000000-0005-0000-0000-000000110000}"/>
    <cellStyle name="20% - Акцент3 2 2 2 2 8 3" xfId="35145" xr:uid="{00000000-0005-0000-0000-000001110000}"/>
    <cellStyle name="20% - Акцент3 2 2 2 2 9" xfId="17839" xr:uid="{00000000-0005-0000-0000-000002110000}"/>
    <cellStyle name="20% - Акцент3 2 2 2 2 9 2" xfId="36149" xr:uid="{00000000-0005-0000-0000-000003110000}"/>
    <cellStyle name="20% - Акцент3 2 2 2 3" xfId="8676" xr:uid="{00000000-0005-0000-0000-000004110000}"/>
    <cellStyle name="20% - Акцент3 2 2 2 3 2" xfId="9599" xr:uid="{00000000-0005-0000-0000-000005110000}"/>
    <cellStyle name="20% - Акцент3 2 2 2 3 2 2" xfId="14360" xr:uid="{00000000-0005-0000-0000-000006110000}"/>
    <cellStyle name="20% - Акцент3 2 2 2 3 2 2 2" xfId="23543" xr:uid="{00000000-0005-0000-0000-000007110000}"/>
    <cellStyle name="20% - Акцент3 2 2 2 3 2 2 2 2" xfId="41543" xr:uid="{00000000-0005-0000-0000-000008110000}"/>
    <cellStyle name="20% - Акцент3 2 2 2 3 2 2 3" xfId="33198" xr:uid="{00000000-0005-0000-0000-000009110000}"/>
    <cellStyle name="20% - Акцент3 2 2 2 3 2 3" xfId="20012" xr:uid="{00000000-0005-0000-0000-00000A110000}"/>
    <cellStyle name="20% - Акцент3 2 2 2 3 2 3 2" xfId="38177" xr:uid="{00000000-0005-0000-0000-00000B110000}"/>
    <cellStyle name="20% - Акцент3 2 2 2 3 2 4" xfId="29877" xr:uid="{00000000-0005-0000-0000-00000C110000}"/>
    <cellStyle name="20% - Акцент3 2 2 2 3 3" xfId="13520" xr:uid="{00000000-0005-0000-0000-00000D110000}"/>
    <cellStyle name="20% - Акцент3 2 2 2 3 3 2" xfId="22755" xr:uid="{00000000-0005-0000-0000-00000E110000}"/>
    <cellStyle name="20% - Акцент3 2 2 2 3 3 2 2" xfId="40756" xr:uid="{00000000-0005-0000-0000-00000F110000}"/>
    <cellStyle name="20% - Акцент3 2 2 2 3 3 3" xfId="32407" xr:uid="{00000000-0005-0000-0000-000010110000}"/>
    <cellStyle name="20% - Акцент3 2 2 2 3 4" xfId="19347" xr:uid="{00000000-0005-0000-0000-000011110000}"/>
    <cellStyle name="20% - Акцент3 2 2 2 3 4 2" xfId="37517" xr:uid="{00000000-0005-0000-0000-000012110000}"/>
    <cellStyle name="20% - Акцент3 2 2 2 3 5" xfId="29227" xr:uid="{00000000-0005-0000-0000-000013110000}"/>
    <cellStyle name="20% - Акцент3 2 2 2 4" xfId="9260" xr:uid="{00000000-0005-0000-0000-000014110000}"/>
    <cellStyle name="20% - Акцент3 2 2 2 4 2" xfId="14361" xr:uid="{00000000-0005-0000-0000-000015110000}"/>
    <cellStyle name="20% - Акцент3 2 2 2 4 2 2" xfId="23544" xr:uid="{00000000-0005-0000-0000-000016110000}"/>
    <cellStyle name="20% - Акцент3 2 2 2 4 2 2 2" xfId="41544" xr:uid="{00000000-0005-0000-0000-000017110000}"/>
    <cellStyle name="20% - Акцент3 2 2 2 4 2 3" xfId="33199" xr:uid="{00000000-0005-0000-0000-000018110000}"/>
    <cellStyle name="20% - Акцент3 2 2 2 4 3" xfId="19743" xr:uid="{00000000-0005-0000-0000-000019110000}"/>
    <cellStyle name="20% - Акцент3 2 2 2 4 3 2" xfId="37909" xr:uid="{00000000-0005-0000-0000-00001A110000}"/>
    <cellStyle name="20% - Акцент3 2 2 2 4 4" xfId="29612" xr:uid="{00000000-0005-0000-0000-00001B110000}"/>
    <cellStyle name="20% - Акцент3 2 2 2 5" xfId="10684" xr:uid="{00000000-0005-0000-0000-00001C110000}"/>
    <cellStyle name="20% - Акцент3 2 2 2 5 2" xfId="14362" xr:uid="{00000000-0005-0000-0000-00001D110000}"/>
    <cellStyle name="20% - Акцент3 2 2 2 5 2 2" xfId="23545" xr:uid="{00000000-0005-0000-0000-00001E110000}"/>
    <cellStyle name="20% - Акцент3 2 2 2 5 2 2 2" xfId="41545" xr:uid="{00000000-0005-0000-0000-00001F110000}"/>
    <cellStyle name="20% - Акцент3 2 2 2 5 2 3" xfId="33200" xr:uid="{00000000-0005-0000-0000-000020110000}"/>
    <cellStyle name="20% - Акцент3 2 2 2 5 3" xfId="20539" xr:uid="{00000000-0005-0000-0000-000021110000}"/>
    <cellStyle name="20% - Акцент3 2 2 2 5 3 2" xfId="38691" xr:uid="{00000000-0005-0000-0000-000022110000}"/>
    <cellStyle name="20% - Акцент3 2 2 2 5 4" xfId="30375" xr:uid="{00000000-0005-0000-0000-000023110000}"/>
    <cellStyle name="20% - Акцент3 2 2 2 6" xfId="11384" xr:uid="{00000000-0005-0000-0000-000024110000}"/>
    <cellStyle name="20% - Акцент3 2 2 2 6 2" xfId="21229" xr:uid="{00000000-0005-0000-0000-000025110000}"/>
    <cellStyle name="20% - Акцент3 2 2 2 6 2 2" xfId="39381" xr:uid="{00000000-0005-0000-0000-000026110000}"/>
    <cellStyle name="20% - Акцент3 2 2 2 6 3" xfId="31065" xr:uid="{00000000-0005-0000-0000-000027110000}"/>
    <cellStyle name="20% - Акцент3 2 2 2 7" xfId="11929" xr:uid="{00000000-0005-0000-0000-000028110000}"/>
    <cellStyle name="20% - Акцент3 2 2 2 7 2" xfId="21677" xr:uid="{00000000-0005-0000-0000-000029110000}"/>
    <cellStyle name="20% - Акцент3 2 2 2 7 2 2" xfId="39826" xr:uid="{00000000-0005-0000-0000-00002A110000}"/>
    <cellStyle name="20% - Акцент3 2 2 2 7 3" xfId="31505" xr:uid="{00000000-0005-0000-0000-00002B110000}"/>
    <cellStyle name="20% - Акцент3 2 2 2 8" xfId="7069" xr:uid="{00000000-0005-0000-0000-00002C110000}"/>
    <cellStyle name="20% - Акцент3 2 2 2 8 2" xfId="18710" xr:uid="{00000000-0005-0000-0000-00002D110000}"/>
    <cellStyle name="20% - Акцент3 2 2 2 8 2 2" xfId="36943" xr:uid="{00000000-0005-0000-0000-00002E110000}"/>
    <cellStyle name="20% - Акцент3 2 2 2 8 3" xfId="28702" xr:uid="{00000000-0005-0000-0000-00002F110000}"/>
    <cellStyle name="20% - Акцент3 2 2 2 9" xfId="12439" xr:uid="{00000000-0005-0000-0000-000030110000}"/>
    <cellStyle name="20% - Акцент3 2 2 2 9 2" xfId="21889" xr:uid="{00000000-0005-0000-0000-000031110000}"/>
    <cellStyle name="20% - Акцент3 2 2 2 9 2 2" xfId="40012" xr:uid="{00000000-0005-0000-0000-000032110000}"/>
    <cellStyle name="20% - Акцент3 2 2 2 9 3" xfId="31677" xr:uid="{00000000-0005-0000-0000-000033110000}"/>
    <cellStyle name="20% - Акцент3 2 2 3" xfId="9600" xr:uid="{00000000-0005-0000-0000-000034110000}"/>
    <cellStyle name="20% - Акцент3 2 2 4" xfId="6729" xr:uid="{00000000-0005-0000-0000-000035110000}"/>
    <cellStyle name="20% - Акцент3 2 2_Reconcilation" xfId="8848" xr:uid="{00000000-0005-0000-0000-000036110000}"/>
    <cellStyle name="20% - Акцент3 2 20" xfId="12271" xr:uid="{00000000-0005-0000-0000-000037110000}"/>
    <cellStyle name="20% — акцент3 2 20" xfId="21808" xr:uid="{00000000-0005-0000-0000-000038110000}"/>
    <cellStyle name="20% — акцент3 2 20 2" xfId="39951" xr:uid="{00000000-0005-0000-0000-000039110000}"/>
    <cellStyle name="20% - Акцент3 2 21" xfId="12252" xr:uid="{00000000-0005-0000-0000-00003A110000}"/>
    <cellStyle name="20% — акцент3 2 21" xfId="25747" xr:uid="{00000000-0005-0000-0000-00003B110000}"/>
    <cellStyle name="20% — акцент3 2 21 2" xfId="43705" xr:uid="{00000000-0005-0000-0000-00003C110000}"/>
    <cellStyle name="20% - Акцент3 2 22" xfId="12260" xr:uid="{00000000-0005-0000-0000-00003D110000}"/>
    <cellStyle name="20% — акцент3 2 22" xfId="27099" xr:uid="{00000000-0005-0000-0000-00003E110000}"/>
    <cellStyle name="20% - Акцент3 2 23" xfId="6700" xr:uid="{00000000-0005-0000-0000-00003F110000}"/>
    <cellStyle name="20% — акцент3 2 23" xfId="27293" xr:uid="{00000000-0005-0000-0000-000040110000}"/>
    <cellStyle name="20% - Акцент3 2 24" xfId="12164" xr:uid="{00000000-0005-0000-0000-000041110000}"/>
    <cellStyle name="20% — акцент3 2 24" xfId="31607" xr:uid="{00000000-0005-0000-0000-000042110000}"/>
    <cellStyle name="20% - Акцент3 2 25" xfId="12239" xr:uid="{00000000-0005-0000-0000-000043110000}"/>
    <cellStyle name="20% — акцент3 2 25" xfId="46069" xr:uid="{00000000-0005-0000-0000-000044110000}"/>
    <cellStyle name="20% - Акцент3 2 26" xfId="12438" xr:uid="{00000000-0005-0000-0000-000045110000}"/>
    <cellStyle name="20% — акцент3 2 26" xfId="47266" xr:uid="{00000000-0005-0000-0000-000046110000}"/>
    <cellStyle name="20% - Акцент3 2 27" xfId="12977" xr:uid="{00000000-0005-0000-0000-000047110000}"/>
    <cellStyle name="20% - Акцент3 2 28" xfId="15640" xr:uid="{00000000-0005-0000-0000-000048110000}"/>
    <cellStyle name="20% - Акцент3 2 29" xfId="12980" xr:uid="{00000000-0005-0000-0000-000049110000}"/>
    <cellStyle name="20% - Акцент3 2 3" xfId="659" xr:uid="{00000000-0005-0000-0000-00004A110000}"/>
    <cellStyle name="20% — акцент3 2 3" xfId="21782" xr:uid="{00000000-0005-0000-0000-00004B110000}"/>
    <cellStyle name="20% - Акцент3 2 3 2" xfId="9601" xr:uid="{00000000-0005-0000-0000-00004C110000}"/>
    <cellStyle name="20% — акцент3 2 3 2" xfId="39930" xr:uid="{00000000-0005-0000-0000-00004D110000}"/>
    <cellStyle name="20% - Акцент3 2 4" xfId="660" xr:uid="{00000000-0005-0000-0000-00004E110000}"/>
    <cellStyle name="20% — акцент3 2 4" xfId="25794" xr:uid="{00000000-0005-0000-0000-00004F110000}"/>
    <cellStyle name="20% - Акцент3 2 4 10" xfId="16103" xr:uid="{00000000-0005-0000-0000-000050110000}"/>
    <cellStyle name="20% - Акцент3 2 4 10 2" xfId="25057" xr:uid="{00000000-0005-0000-0000-000051110000}"/>
    <cellStyle name="20% - Акцент3 2 4 10 2 2" xfId="43054" xr:uid="{00000000-0005-0000-0000-000052110000}"/>
    <cellStyle name="20% - Акцент3 2 4 10 3" xfId="34701" xr:uid="{00000000-0005-0000-0000-000053110000}"/>
    <cellStyle name="20% - Акцент3 2 4 11" xfId="17007" xr:uid="{00000000-0005-0000-0000-000054110000}"/>
    <cellStyle name="20% - Акцент3 2 4 11 2" xfId="35367" xr:uid="{00000000-0005-0000-0000-000055110000}"/>
    <cellStyle name="20% - Акцент3 2 4 12" xfId="17136" xr:uid="{00000000-0005-0000-0000-000056110000}"/>
    <cellStyle name="20% - Акцент3 2 4 12 2" xfId="35492" xr:uid="{00000000-0005-0000-0000-000057110000}"/>
    <cellStyle name="20% - Акцент3 2 4 13" xfId="25823" xr:uid="{00000000-0005-0000-0000-000058110000}"/>
    <cellStyle name="20% - Акцент3 2 4 13 2" xfId="43776" xr:uid="{00000000-0005-0000-0000-000059110000}"/>
    <cellStyle name="20% - Акцент3 2 4 14" xfId="25785" xr:uid="{00000000-0005-0000-0000-00005A110000}"/>
    <cellStyle name="20% - Акцент3 2 4 14 2" xfId="43739" xr:uid="{00000000-0005-0000-0000-00005B110000}"/>
    <cellStyle name="20% - Акцент3 2 4 15" xfId="17476" xr:uid="{00000000-0005-0000-0000-00005C110000}"/>
    <cellStyle name="20% - Акцент3 2 4 15 2" xfId="35830" xr:uid="{00000000-0005-0000-0000-00005D110000}"/>
    <cellStyle name="20% - Акцент3 2 4 16" xfId="17120" xr:uid="{00000000-0005-0000-0000-00005E110000}"/>
    <cellStyle name="20% - Акцент3 2 4 16 2" xfId="35479" xr:uid="{00000000-0005-0000-0000-00005F110000}"/>
    <cellStyle name="20% - Акцент3 2 4 17" xfId="25726" xr:uid="{00000000-0005-0000-0000-000060110000}"/>
    <cellStyle name="20% - Акцент3 2 4 17 2" xfId="43687" xr:uid="{00000000-0005-0000-0000-000061110000}"/>
    <cellStyle name="20% - Акцент3 2 4 18" xfId="20440" xr:uid="{00000000-0005-0000-0000-000062110000}"/>
    <cellStyle name="20% - Акцент3 2 4 18 2" xfId="38598" xr:uid="{00000000-0005-0000-0000-000063110000}"/>
    <cellStyle name="20% - Акцент3 2 4 19" xfId="18505" xr:uid="{00000000-0005-0000-0000-000064110000}"/>
    <cellStyle name="20% - Акцент3 2 4 19 2" xfId="36782" xr:uid="{00000000-0005-0000-0000-000065110000}"/>
    <cellStyle name="20% - Акцент3 2 4 2" xfId="5887" xr:uid="{00000000-0005-0000-0000-000066110000}"/>
    <cellStyle name="20% — акцент3 2 4 2" xfId="43748" xr:uid="{00000000-0005-0000-0000-000067110000}"/>
    <cellStyle name="20% - Акцент3 2 4 2 10" xfId="26913" xr:uid="{00000000-0005-0000-0000-000068110000}"/>
    <cellStyle name="20% - Акцент3 2 4 2 10 2" xfId="44828" xr:uid="{00000000-0005-0000-0000-000069110000}"/>
    <cellStyle name="20% - Акцент3 2 4 2 11" xfId="27933" xr:uid="{00000000-0005-0000-0000-00006A110000}"/>
    <cellStyle name="20% - Акцент3 2 4 2 12" xfId="45875" xr:uid="{00000000-0005-0000-0000-00006B110000}"/>
    <cellStyle name="20% - Акцент3 2 4 2 13" xfId="47064" xr:uid="{00000000-0005-0000-0000-00006C110000}"/>
    <cellStyle name="20% - Акцент3 2 4 2 2" xfId="8914" xr:uid="{00000000-0005-0000-0000-00006D110000}"/>
    <cellStyle name="20% - Акцент3 2 4 2 2 2" xfId="13973" xr:uid="{00000000-0005-0000-0000-00006E110000}"/>
    <cellStyle name="20% - Акцент3 2 4 2 2 2 2" xfId="23184" xr:uid="{00000000-0005-0000-0000-00006F110000}"/>
    <cellStyle name="20% - Акцент3 2 4 2 2 2 2 2" xfId="41184" xr:uid="{00000000-0005-0000-0000-000070110000}"/>
    <cellStyle name="20% - Акцент3 2 4 2 2 2 3" xfId="32841" xr:uid="{00000000-0005-0000-0000-000071110000}"/>
    <cellStyle name="20% - Акцент3 2 4 2 2 3" xfId="19480" xr:uid="{00000000-0005-0000-0000-000072110000}"/>
    <cellStyle name="20% - Акцент3 2 4 2 2 3 2" xfId="37650" xr:uid="{00000000-0005-0000-0000-000073110000}"/>
    <cellStyle name="20% - Акцент3 2 4 2 2 4" xfId="29355" xr:uid="{00000000-0005-0000-0000-000074110000}"/>
    <cellStyle name="20% - Акцент3 2 4 2 3" xfId="9602" xr:uid="{00000000-0005-0000-0000-000075110000}"/>
    <cellStyle name="20% - Акцент3 2 4 2 3 2" xfId="14363" xr:uid="{00000000-0005-0000-0000-000076110000}"/>
    <cellStyle name="20% - Акцент3 2 4 2 3 2 2" xfId="23546" xr:uid="{00000000-0005-0000-0000-000077110000}"/>
    <cellStyle name="20% - Акцент3 2 4 2 3 2 2 2" xfId="41546" xr:uid="{00000000-0005-0000-0000-000078110000}"/>
    <cellStyle name="20% - Акцент3 2 4 2 3 2 3" xfId="33201" xr:uid="{00000000-0005-0000-0000-000079110000}"/>
    <cellStyle name="20% - Акцент3 2 4 2 3 3" xfId="20013" xr:uid="{00000000-0005-0000-0000-00007A110000}"/>
    <cellStyle name="20% - Акцент3 2 4 2 3 3 2" xfId="38178" xr:uid="{00000000-0005-0000-0000-00007B110000}"/>
    <cellStyle name="20% - Акцент3 2 4 2 3 4" xfId="29878" xr:uid="{00000000-0005-0000-0000-00007C110000}"/>
    <cellStyle name="20% - Акцент3 2 4 2 4" xfId="10947" xr:uid="{00000000-0005-0000-0000-00007D110000}"/>
    <cellStyle name="20% - Акцент3 2 4 2 4 2" xfId="14364" xr:uid="{00000000-0005-0000-0000-00007E110000}"/>
    <cellStyle name="20% - Акцент3 2 4 2 4 2 2" xfId="23547" xr:uid="{00000000-0005-0000-0000-00007F110000}"/>
    <cellStyle name="20% - Акцент3 2 4 2 4 2 2 2" xfId="41547" xr:uid="{00000000-0005-0000-0000-000080110000}"/>
    <cellStyle name="20% - Акцент3 2 4 2 4 2 3" xfId="33202" xr:uid="{00000000-0005-0000-0000-000081110000}"/>
    <cellStyle name="20% - Акцент3 2 4 2 4 3" xfId="20800" xr:uid="{00000000-0005-0000-0000-000082110000}"/>
    <cellStyle name="20% - Акцент3 2 4 2 4 3 2" xfId="38952" xr:uid="{00000000-0005-0000-0000-000083110000}"/>
    <cellStyle name="20% - Акцент3 2 4 2 4 4" xfId="30636" xr:uid="{00000000-0005-0000-0000-000084110000}"/>
    <cellStyle name="20% - Акцент3 2 4 2 5" xfId="11499" xr:uid="{00000000-0005-0000-0000-000085110000}"/>
    <cellStyle name="20% - Акцент3 2 4 2 5 2" xfId="21344" xr:uid="{00000000-0005-0000-0000-000086110000}"/>
    <cellStyle name="20% - Акцент3 2 4 2 5 2 2" xfId="39496" xr:uid="{00000000-0005-0000-0000-000087110000}"/>
    <cellStyle name="20% - Акцент3 2 4 2 5 3" xfId="31180" xr:uid="{00000000-0005-0000-0000-000088110000}"/>
    <cellStyle name="20% - Акцент3 2 4 2 6" xfId="7442" xr:uid="{00000000-0005-0000-0000-000089110000}"/>
    <cellStyle name="20% - Акцент3 2 4 2 6 2" xfId="18854" xr:uid="{00000000-0005-0000-0000-00008A110000}"/>
    <cellStyle name="20% - Акцент3 2 4 2 6 2 2" xfId="37074" xr:uid="{00000000-0005-0000-0000-00008B110000}"/>
    <cellStyle name="20% - Акцент3 2 4 2 6 3" xfId="28821" xr:uid="{00000000-0005-0000-0000-00008C110000}"/>
    <cellStyle name="20% - Акцент3 2 4 2 7" xfId="13022" xr:uid="{00000000-0005-0000-0000-00008D110000}"/>
    <cellStyle name="20% - Акцент3 2 4 2 7 2" xfId="22426" xr:uid="{00000000-0005-0000-0000-00008E110000}"/>
    <cellStyle name="20% - Акцент3 2 4 2 7 2 2" xfId="40446" xr:uid="{00000000-0005-0000-0000-00008F110000}"/>
    <cellStyle name="20% - Акцент3 2 4 2 7 3" xfId="32108" xr:uid="{00000000-0005-0000-0000-000090110000}"/>
    <cellStyle name="20% - Акцент3 2 4 2 8" xfId="16725" xr:uid="{00000000-0005-0000-0000-000091110000}"/>
    <cellStyle name="20% - Акцент3 2 4 2 8 2" xfId="25490" xr:uid="{00000000-0005-0000-0000-000092110000}"/>
    <cellStyle name="20% - Акцент3 2 4 2 8 2 2" xfId="43454" xr:uid="{00000000-0005-0000-0000-000093110000}"/>
    <cellStyle name="20% - Акцент3 2 4 2 8 3" xfId="35146" xr:uid="{00000000-0005-0000-0000-000094110000}"/>
    <cellStyle name="20% - Акцент3 2 4 2 9" xfId="17840" xr:uid="{00000000-0005-0000-0000-000095110000}"/>
    <cellStyle name="20% - Акцент3 2 4 2 9 2" xfId="36150" xr:uid="{00000000-0005-0000-0000-000096110000}"/>
    <cellStyle name="20% - Акцент3 2 4 20" xfId="25713" xr:uid="{00000000-0005-0000-0000-000097110000}"/>
    <cellStyle name="20% - Акцент3 2 4 20 2" xfId="43674" xr:uid="{00000000-0005-0000-0000-000098110000}"/>
    <cellStyle name="20% - Акцент3 2 4 21" xfId="18658" xr:uid="{00000000-0005-0000-0000-000099110000}"/>
    <cellStyle name="20% - Акцент3 2 4 21 2" xfId="36915" xr:uid="{00000000-0005-0000-0000-00009A110000}"/>
    <cellStyle name="20% - Акцент3 2 4 22" xfId="17791" xr:uid="{00000000-0005-0000-0000-00009B110000}"/>
    <cellStyle name="20% - Акцент3 2 4 22 2" xfId="36113" xr:uid="{00000000-0005-0000-0000-00009C110000}"/>
    <cellStyle name="20% - Акцент3 2 4 23" xfId="17311" xr:uid="{00000000-0005-0000-0000-00009D110000}"/>
    <cellStyle name="20% - Акцент3 2 4 23 2" xfId="35667" xr:uid="{00000000-0005-0000-0000-00009E110000}"/>
    <cellStyle name="20% - Акцент3 2 4 24" xfId="25967" xr:uid="{00000000-0005-0000-0000-00009F110000}"/>
    <cellStyle name="20% - Акцент3 2 4 24 2" xfId="43911" xr:uid="{00000000-0005-0000-0000-0000A0110000}"/>
    <cellStyle name="20% - Акцент3 2 4 25" xfId="25756" xr:uid="{00000000-0005-0000-0000-0000A1110000}"/>
    <cellStyle name="20% - Акцент3 2 4 25 2" xfId="43712" xr:uid="{00000000-0005-0000-0000-0000A2110000}"/>
    <cellStyle name="20% - Акцент3 2 4 26" xfId="19163" xr:uid="{00000000-0005-0000-0000-0000A3110000}"/>
    <cellStyle name="20% - Акцент3 2 4 26 2" xfId="37342" xr:uid="{00000000-0005-0000-0000-0000A4110000}"/>
    <cellStyle name="20% - Акцент3 2 4 27" xfId="25831" xr:uid="{00000000-0005-0000-0000-0000A5110000}"/>
    <cellStyle name="20% - Акцент3 2 4 27 2" xfId="43783" xr:uid="{00000000-0005-0000-0000-0000A6110000}"/>
    <cellStyle name="20% - Акцент3 2 4 28" xfId="25806" xr:uid="{00000000-0005-0000-0000-0000A7110000}"/>
    <cellStyle name="20% - Акцент3 2 4 28 2" xfId="43760" xr:uid="{00000000-0005-0000-0000-0000A8110000}"/>
    <cellStyle name="20% - Акцент3 2 4 29" xfId="26401" xr:uid="{00000000-0005-0000-0000-0000A9110000}"/>
    <cellStyle name="20% - Акцент3 2 4 29 2" xfId="44323" xr:uid="{00000000-0005-0000-0000-0000AA110000}"/>
    <cellStyle name="20% - Акцент3 2 4 3" xfId="8478" xr:uid="{00000000-0005-0000-0000-0000AB110000}"/>
    <cellStyle name="20% - Акцент3 2 4 3 2" xfId="9603" xr:uid="{00000000-0005-0000-0000-0000AC110000}"/>
    <cellStyle name="20% - Акцент3 2 4 3 2 2" xfId="14365" xr:uid="{00000000-0005-0000-0000-0000AD110000}"/>
    <cellStyle name="20% - Акцент3 2 4 3 2 2 2" xfId="23548" xr:uid="{00000000-0005-0000-0000-0000AE110000}"/>
    <cellStyle name="20% - Акцент3 2 4 3 2 2 2 2" xfId="41548" xr:uid="{00000000-0005-0000-0000-0000AF110000}"/>
    <cellStyle name="20% - Акцент3 2 4 3 2 2 3" xfId="33203" xr:uid="{00000000-0005-0000-0000-0000B0110000}"/>
    <cellStyle name="20% - Акцент3 2 4 3 2 3" xfId="20014" xr:uid="{00000000-0005-0000-0000-0000B1110000}"/>
    <cellStyle name="20% - Акцент3 2 4 3 2 3 2" xfId="38179" xr:uid="{00000000-0005-0000-0000-0000B2110000}"/>
    <cellStyle name="20% - Акцент3 2 4 3 2 4" xfId="29879" xr:uid="{00000000-0005-0000-0000-0000B3110000}"/>
    <cellStyle name="20% - Акцент3 2 4 3 3" xfId="13521" xr:uid="{00000000-0005-0000-0000-0000B4110000}"/>
    <cellStyle name="20% - Акцент3 2 4 3 3 2" xfId="22756" xr:uid="{00000000-0005-0000-0000-0000B5110000}"/>
    <cellStyle name="20% - Акцент3 2 4 3 3 2 2" xfId="40757" xr:uid="{00000000-0005-0000-0000-0000B6110000}"/>
    <cellStyle name="20% - Акцент3 2 4 3 3 3" xfId="32408" xr:uid="{00000000-0005-0000-0000-0000B7110000}"/>
    <cellStyle name="20% - Акцент3 2 4 3 4" xfId="19236" xr:uid="{00000000-0005-0000-0000-0000B8110000}"/>
    <cellStyle name="20% - Акцент3 2 4 3 4 2" xfId="37410" xr:uid="{00000000-0005-0000-0000-0000B9110000}"/>
    <cellStyle name="20% - Акцент3 2 4 3 5" xfId="29121" xr:uid="{00000000-0005-0000-0000-0000BA110000}"/>
    <cellStyle name="20% - Акцент3 2 4 30" xfId="26461" xr:uid="{00000000-0005-0000-0000-0000BB110000}"/>
    <cellStyle name="20% - Акцент3 2 4 30 2" xfId="44383" xr:uid="{00000000-0005-0000-0000-0000BC110000}"/>
    <cellStyle name="20% - Акцент3 2 4 31" xfId="27318" xr:uid="{00000000-0005-0000-0000-0000BD110000}"/>
    <cellStyle name="20% - Акцент3 2 4 32" xfId="45380" xr:uid="{00000000-0005-0000-0000-0000BE110000}"/>
    <cellStyle name="20% - Акцент3 2 4 33" xfId="46474" xr:uid="{00000000-0005-0000-0000-0000BF110000}"/>
    <cellStyle name="20% - Акцент3 2 4 4" xfId="9261" xr:uid="{00000000-0005-0000-0000-0000C0110000}"/>
    <cellStyle name="20% - Акцент3 2 4 4 2" xfId="14366" xr:uid="{00000000-0005-0000-0000-0000C1110000}"/>
    <cellStyle name="20% - Акцент3 2 4 4 2 2" xfId="23549" xr:uid="{00000000-0005-0000-0000-0000C2110000}"/>
    <cellStyle name="20% - Акцент3 2 4 4 2 2 2" xfId="41549" xr:uid="{00000000-0005-0000-0000-0000C3110000}"/>
    <cellStyle name="20% - Акцент3 2 4 4 2 3" xfId="33204" xr:uid="{00000000-0005-0000-0000-0000C4110000}"/>
    <cellStyle name="20% - Акцент3 2 4 4 3" xfId="19744" xr:uid="{00000000-0005-0000-0000-0000C5110000}"/>
    <cellStyle name="20% - Акцент3 2 4 4 3 2" xfId="37910" xr:uid="{00000000-0005-0000-0000-0000C6110000}"/>
    <cellStyle name="20% - Акцент3 2 4 4 4" xfId="29613" xr:uid="{00000000-0005-0000-0000-0000C7110000}"/>
    <cellStyle name="20% - Акцент3 2 4 5" xfId="10685" xr:uid="{00000000-0005-0000-0000-0000C8110000}"/>
    <cellStyle name="20% - Акцент3 2 4 5 2" xfId="14367" xr:uid="{00000000-0005-0000-0000-0000C9110000}"/>
    <cellStyle name="20% - Акцент3 2 4 5 2 2" xfId="23550" xr:uid="{00000000-0005-0000-0000-0000CA110000}"/>
    <cellStyle name="20% - Акцент3 2 4 5 2 2 2" xfId="41550" xr:uid="{00000000-0005-0000-0000-0000CB110000}"/>
    <cellStyle name="20% - Акцент3 2 4 5 2 3" xfId="33205" xr:uid="{00000000-0005-0000-0000-0000CC110000}"/>
    <cellStyle name="20% - Акцент3 2 4 5 3" xfId="20540" xr:uid="{00000000-0005-0000-0000-0000CD110000}"/>
    <cellStyle name="20% - Акцент3 2 4 5 3 2" xfId="38692" xr:uid="{00000000-0005-0000-0000-0000CE110000}"/>
    <cellStyle name="20% - Акцент3 2 4 5 4" xfId="30376" xr:uid="{00000000-0005-0000-0000-0000CF110000}"/>
    <cellStyle name="20% - Акцент3 2 4 6" xfId="11284" xr:uid="{00000000-0005-0000-0000-0000D0110000}"/>
    <cellStyle name="20% - Акцент3 2 4 6 2" xfId="21129" xr:uid="{00000000-0005-0000-0000-0000D1110000}"/>
    <cellStyle name="20% - Акцент3 2 4 6 2 2" xfId="39281" xr:uid="{00000000-0005-0000-0000-0000D2110000}"/>
    <cellStyle name="20% - Акцент3 2 4 6 3" xfId="30965" xr:uid="{00000000-0005-0000-0000-0000D3110000}"/>
    <cellStyle name="20% - Акцент3 2 4 7" xfId="11930" xr:uid="{00000000-0005-0000-0000-0000D4110000}"/>
    <cellStyle name="20% - Акцент3 2 4 7 2" xfId="21678" xr:uid="{00000000-0005-0000-0000-0000D5110000}"/>
    <cellStyle name="20% - Акцент3 2 4 7 2 2" xfId="39827" xr:uid="{00000000-0005-0000-0000-0000D6110000}"/>
    <cellStyle name="20% - Акцент3 2 4 7 3" xfId="31506" xr:uid="{00000000-0005-0000-0000-0000D7110000}"/>
    <cellStyle name="20% - Акцент3 2 4 8" xfId="6762" xr:uid="{00000000-0005-0000-0000-0000D8110000}"/>
    <cellStyle name="20% - Акцент3 2 4 8 2" xfId="18566" xr:uid="{00000000-0005-0000-0000-0000D9110000}"/>
    <cellStyle name="20% - Акцент3 2 4 8 2 2" xfId="36832" xr:uid="{00000000-0005-0000-0000-0000DA110000}"/>
    <cellStyle name="20% - Акцент3 2 4 8 3" xfId="28602" xr:uid="{00000000-0005-0000-0000-0000DB110000}"/>
    <cellStyle name="20% - Акцент3 2 4 9" xfId="12440" xr:uid="{00000000-0005-0000-0000-0000DC110000}"/>
    <cellStyle name="20% - Акцент3 2 4 9 2" xfId="21890" xr:uid="{00000000-0005-0000-0000-0000DD110000}"/>
    <cellStyle name="20% - Акцент3 2 4 9 2 2" xfId="40013" xr:uid="{00000000-0005-0000-0000-0000DE110000}"/>
    <cellStyle name="20% - Акцент3 2 4 9 3" xfId="31678" xr:uid="{00000000-0005-0000-0000-0000DF110000}"/>
    <cellStyle name="20% - Акцент3 2 5" xfId="7396" xr:uid="{00000000-0005-0000-0000-0000E0110000}"/>
    <cellStyle name="20% — акцент3 2 5" xfId="16973" xr:uid="{00000000-0005-0000-0000-0000E1110000}"/>
    <cellStyle name="20% - Акцент3 2 5 2" xfId="9604" xr:uid="{00000000-0005-0000-0000-0000E2110000}"/>
    <cellStyle name="20% — акцент3 2 5 2" xfId="35335" xr:uid="{00000000-0005-0000-0000-0000E3110000}"/>
    <cellStyle name="20% - Акцент3 2 5 2 2" xfId="13974" xr:uid="{00000000-0005-0000-0000-0000E4110000}"/>
    <cellStyle name="20% - Акцент3 2 6" xfId="7703" xr:uid="{00000000-0005-0000-0000-0000E5110000}"/>
    <cellStyle name="20% — акцент3 2 6" xfId="17320" xr:uid="{00000000-0005-0000-0000-0000E6110000}"/>
    <cellStyle name="20% - Акцент3 2 6 2" xfId="13975" xr:uid="{00000000-0005-0000-0000-0000E7110000}"/>
    <cellStyle name="20% — акцент3 2 6 2" xfId="35675" xr:uid="{00000000-0005-0000-0000-0000E8110000}"/>
    <cellStyle name="20% - Акцент3 2 7" xfId="8052" xr:uid="{00000000-0005-0000-0000-0000E9110000}"/>
    <cellStyle name="20% — акцент3 2 7" xfId="25688" xr:uid="{00000000-0005-0000-0000-0000EA110000}"/>
    <cellStyle name="20% - Акцент3 2 7 2" xfId="13976" xr:uid="{00000000-0005-0000-0000-0000EB110000}"/>
    <cellStyle name="20% — акцент3 2 7 2" xfId="43649" xr:uid="{00000000-0005-0000-0000-0000EC110000}"/>
    <cellStyle name="20% - Акцент3 2 8" xfId="11735" xr:uid="{00000000-0005-0000-0000-0000ED110000}"/>
    <cellStyle name="20% — акцент3 2 8" xfId="25805" xr:uid="{00000000-0005-0000-0000-0000EE110000}"/>
    <cellStyle name="20% - Акцент3 2 8 10" xfId="25914" xr:uid="{00000000-0005-0000-0000-0000EF110000}"/>
    <cellStyle name="20% - Акцент3 2 8 10 2" xfId="43861" xr:uid="{00000000-0005-0000-0000-0000F0110000}"/>
    <cellStyle name="20% - Акцент3 2 8 11" xfId="18811" xr:uid="{00000000-0005-0000-0000-0000F1110000}"/>
    <cellStyle name="20% - Акцент3 2 8 11 2" xfId="37031" xr:uid="{00000000-0005-0000-0000-0000F2110000}"/>
    <cellStyle name="20% - Акцент3 2 8 12" xfId="19079" xr:uid="{00000000-0005-0000-0000-0000F3110000}"/>
    <cellStyle name="20% - Акцент3 2 8 12 2" xfId="37299" xr:uid="{00000000-0005-0000-0000-0000F4110000}"/>
    <cellStyle name="20% - Акцент3 2 8 13" xfId="20453" xr:uid="{00000000-0005-0000-0000-0000F5110000}"/>
    <cellStyle name="20% - Акцент3 2 8 13 2" xfId="38606" xr:uid="{00000000-0005-0000-0000-0000F6110000}"/>
    <cellStyle name="20% - Акцент3 2 8 14" xfId="25741" xr:uid="{00000000-0005-0000-0000-0000F7110000}"/>
    <cellStyle name="20% - Акцент3 2 8 14 2" xfId="43700" xr:uid="{00000000-0005-0000-0000-0000F8110000}"/>
    <cellStyle name="20% - Акцент3 2 8 15" xfId="25977" xr:uid="{00000000-0005-0000-0000-0000F9110000}"/>
    <cellStyle name="20% - Акцент3 2 8 15 2" xfId="43921" xr:uid="{00000000-0005-0000-0000-0000FA110000}"/>
    <cellStyle name="20% - Акцент3 2 8 16" xfId="25955" xr:uid="{00000000-0005-0000-0000-0000FB110000}"/>
    <cellStyle name="20% - Акцент3 2 8 16 2" xfId="43899" xr:uid="{00000000-0005-0000-0000-0000FC110000}"/>
    <cellStyle name="20% - Акцент3 2 8 17" xfId="31416" xr:uid="{00000000-0005-0000-0000-0000FD110000}"/>
    <cellStyle name="20% - Акцент3 2 8 2" xfId="13265" xr:uid="{00000000-0005-0000-0000-0000FE110000}"/>
    <cellStyle name="20% — акцент3 2 8 2" xfId="43759" xr:uid="{00000000-0005-0000-0000-0000FF110000}"/>
    <cellStyle name="20% - Акцент3 2 8 3" xfId="21580" xr:uid="{00000000-0005-0000-0000-000000120000}"/>
    <cellStyle name="20% - Акцент3 2 8 3 2" xfId="39732" xr:uid="{00000000-0005-0000-0000-000001120000}"/>
    <cellStyle name="20% - Акцент3 2 8 4" xfId="25996" xr:uid="{00000000-0005-0000-0000-000002120000}"/>
    <cellStyle name="20% - Акцент3 2 8 4 2" xfId="43939" xr:uid="{00000000-0005-0000-0000-000003120000}"/>
    <cellStyle name="20% - Акцент3 2 8 5" xfId="19093" xr:uid="{00000000-0005-0000-0000-000004120000}"/>
    <cellStyle name="20% - Акцент3 2 8 5 2" xfId="37309" xr:uid="{00000000-0005-0000-0000-000005120000}"/>
    <cellStyle name="20% - Акцент3 2 8 6" xfId="17787" xr:uid="{00000000-0005-0000-0000-000006120000}"/>
    <cellStyle name="20% - Акцент3 2 8 6 2" xfId="36109" xr:uid="{00000000-0005-0000-0000-000007120000}"/>
    <cellStyle name="20% - Акцент3 2 8 7" xfId="25679" xr:uid="{00000000-0005-0000-0000-000008120000}"/>
    <cellStyle name="20% - Акцент3 2 8 7 2" xfId="43640" xr:uid="{00000000-0005-0000-0000-000009120000}"/>
    <cellStyle name="20% - Акцент3 2 8 8" xfId="17123" xr:uid="{00000000-0005-0000-0000-00000A120000}"/>
    <cellStyle name="20% - Акцент3 2 8 8 2" xfId="35482" xr:uid="{00000000-0005-0000-0000-00000B120000}"/>
    <cellStyle name="20% - Акцент3 2 8 9" xfId="20218" xr:uid="{00000000-0005-0000-0000-00000C120000}"/>
    <cellStyle name="20% - Акцент3 2 8 9 2" xfId="38377" xr:uid="{00000000-0005-0000-0000-00000D120000}"/>
    <cellStyle name="20% - Акцент3 2 9" xfId="7194" xr:uid="{00000000-0005-0000-0000-00000E120000}"/>
    <cellStyle name="20% — акцент3 2 9" xfId="25911" xr:uid="{00000000-0005-0000-0000-00000F120000}"/>
    <cellStyle name="20% - Акцент3 2 9 2" xfId="13266" xr:uid="{00000000-0005-0000-0000-000010120000}"/>
    <cellStyle name="20% — акцент3 2 9 2" xfId="43858" xr:uid="{00000000-0005-0000-0000-000011120000}"/>
    <cellStyle name="20% - Акцент3 2_(DELOITTE) январь 2011" xfId="5281" xr:uid="{00000000-0005-0000-0000-000012120000}"/>
    <cellStyle name="20% - Акцент3 20" xfId="661" xr:uid="{00000000-0005-0000-0000-000013120000}"/>
    <cellStyle name="20% - Акцент3 21" xfId="662" xr:uid="{00000000-0005-0000-0000-000014120000}"/>
    <cellStyle name="20% - Акцент3 22" xfId="663" xr:uid="{00000000-0005-0000-0000-000015120000}"/>
    <cellStyle name="20% - Акцент3 23" xfId="664" xr:uid="{00000000-0005-0000-0000-000016120000}"/>
    <cellStyle name="20% - Акцент3 3" xfId="665" xr:uid="{00000000-0005-0000-0000-000017120000}"/>
    <cellStyle name="20% - Акцент3 3 10" xfId="9262" xr:uid="{00000000-0005-0000-0000-000018120000}"/>
    <cellStyle name="20% - Акцент3 3 10 2" xfId="14368" xr:uid="{00000000-0005-0000-0000-000019120000}"/>
    <cellStyle name="20% - Акцент3 3 10 2 2" xfId="23551" xr:uid="{00000000-0005-0000-0000-00001A120000}"/>
    <cellStyle name="20% - Акцент3 3 10 2 2 2" xfId="41551" xr:uid="{00000000-0005-0000-0000-00001B120000}"/>
    <cellStyle name="20% - Акцент3 3 10 2 3" xfId="33206" xr:uid="{00000000-0005-0000-0000-00001C120000}"/>
    <cellStyle name="20% - Акцент3 3 10 3" xfId="19745" xr:uid="{00000000-0005-0000-0000-00001D120000}"/>
    <cellStyle name="20% - Акцент3 3 10 3 2" xfId="37911" xr:uid="{00000000-0005-0000-0000-00001E120000}"/>
    <cellStyle name="20% - Акцент3 3 10 4" xfId="29614" xr:uid="{00000000-0005-0000-0000-00001F120000}"/>
    <cellStyle name="20% - Акцент3 3 11" xfId="10686" xr:uid="{00000000-0005-0000-0000-000020120000}"/>
    <cellStyle name="20% - Акцент3 3 11 2" xfId="14369" xr:uid="{00000000-0005-0000-0000-000021120000}"/>
    <cellStyle name="20% - Акцент3 3 11 2 2" xfId="23552" xr:uid="{00000000-0005-0000-0000-000022120000}"/>
    <cellStyle name="20% - Акцент3 3 11 2 2 2" xfId="41552" xr:uid="{00000000-0005-0000-0000-000023120000}"/>
    <cellStyle name="20% - Акцент3 3 11 2 3" xfId="33207" xr:uid="{00000000-0005-0000-0000-000024120000}"/>
    <cellStyle name="20% - Акцент3 3 11 3" xfId="20541" xr:uid="{00000000-0005-0000-0000-000025120000}"/>
    <cellStyle name="20% - Акцент3 3 11 3 2" xfId="38693" xr:uid="{00000000-0005-0000-0000-000026120000}"/>
    <cellStyle name="20% - Акцент3 3 11 4" xfId="30377" xr:uid="{00000000-0005-0000-0000-000027120000}"/>
    <cellStyle name="20% - Акцент3 3 12" xfId="11235" xr:uid="{00000000-0005-0000-0000-000028120000}"/>
    <cellStyle name="20% - Акцент3 3 12 2" xfId="21080" xr:uid="{00000000-0005-0000-0000-000029120000}"/>
    <cellStyle name="20% - Акцент3 3 12 2 2" xfId="39232" xr:uid="{00000000-0005-0000-0000-00002A120000}"/>
    <cellStyle name="20% - Акцент3 3 12 3" xfId="30916" xr:uid="{00000000-0005-0000-0000-00002B120000}"/>
    <cellStyle name="20% - Акцент3 3 13" xfId="11736" xr:uid="{00000000-0005-0000-0000-00002C120000}"/>
    <cellStyle name="20% - Акцент3 3 13 2" xfId="21581" xr:uid="{00000000-0005-0000-0000-00002D120000}"/>
    <cellStyle name="20% - Акцент3 3 13 2 2" xfId="39733" xr:uid="{00000000-0005-0000-0000-00002E120000}"/>
    <cellStyle name="20% - Акцент3 3 13 3" xfId="31417" xr:uid="{00000000-0005-0000-0000-00002F120000}"/>
    <cellStyle name="20% - Акцент3 3 14" xfId="6543" xr:uid="{00000000-0005-0000-0000-000030120000}"/>
    <cellStyle name="20% - Акцент3 3 14 2" xfId="18470" xr:uid="{00000000-0005-0000-0000-000031120000}"/>
    <cellStyle name="20% - Акцент3 3 14 2 2" xfId="36770" xr:uid="{00000000-0005-0000-0000-000032120000}"/>
    <cellStyle name="20% - Акцент3 3 14 3" xfId="28550" xr:uid="{00000000-0005-0000-0000-000033120000}"/>
    <cellStyle name="20% - Акцент3 3 15" xfId="12441" xr:uid="{00000000-0005-0000-0000-000034120000}"/>
    <cellStyle name="20% - Акцент3 3 15 2" xfId="21891" xr:uid="{00000000-0005-0000-0000-000035120000}"/>
    <cellStyle name="20% - Акцент3 3 15 2 2" xfId="40014" xr:uid="{00000000-0005-0000-0000-000036120000}"/>
    <cellStyle name="20% - Акцент3 3 15 3" xfId="31679" xr:uid="{00000000-0005-0000-0000-000037120000}"/>
    <cellStyle name="20% - Акцент3 3 2" xfId="666" xr:uid="{00000000-0005-0000-0000-000038120000}"/>
    <cellStyle name="20% - Акцент3 3 2 10" xfId="12442" xr:uid="{00000000-0005-0000-0000-000039120000}"/>
    <cellStyle name="20% - Акцент3 3 2 10 2" xfId="21892" xr:uid="{00000000-0005-0000-0000-00003A120000}"/>
    <cellStyle name="20% - Акцент3 3 2 10 2 2" xfId="40015" xr:uid="{00000000-0005-0000-0000-00003B120000}"/>
    <cellStyle name="20% - Акцент3 3 2 10 3" xfId="31680" xr:uid="{00000000-0005-0000-0000-00003C120000}"/>
    <cellStyle name="20% - Акцент3 3 2 11" xfId="16104" xr:uid="{00000000-0005-0000-0000-00003D120000}"/>
    <cellStyle name="20% - Акцент3 3 2 11 2" xfId="25058" xr:uid="{00000000-0005-0000-0000-00003E120000}"/>
    <cellStyle name="20% - Акцент3 3 2 11 2 2" xfId="43055" xr:uid="{00000000-0005-0000-0000-00003F120000}"/>
    <cellStyle name="20% - Акцент3 3 2 11 3" xfId="34702" xr:uid="{00000000-0005-0000-0000-000040120000}"/>
    <cellStyle name="20% - Акцент3 3 2 12" xfId="17008" xr:uid="{00000000-0005-0000-0000-000041120000}"/>
    <cellStyle name="20% - Акцент3 3 2 12 2" xfId="35368" xr:uid="{00000000-0005-0000-0000-000042120000}"/>
    <cellStyle name="20% - Акцент3 3 2 13" xfId="26402" xr:uid="{00000000-0005-0000-0000-000043120000}"/>
    <cellStyle name="20% - Акцент3 3 2 13 2" xfId="44324" xr:uid="{00000000-0005-0000-0000-000044120000}"/>
    <cellStyle name="20% - Акцент3 3 2 14" xfId="27319" xr:uid="{00000000-0005-0000-0000-000045120000}"/>
    <cellStyle name="20% - Акцент3 3 2 15" xfId="45381" xr:uid="{00000000-0005-0000-0000-000046120000}"/>
    <cellStyle name="20% - Акцент3 3 2 16" xfId="46475" xr:uid="{00000000-0005-0000-0000-000047120000}"/>
    <cellStyle name="20% - Акцент3 3 2 2" xfId="667" xr:uid="{00000000-0005-0000-0000-000048120000}"/>
    <cellStyle name="20% - Акцент3 3 2 2 2" xfId="9605" xr:uid="{00000000-0005-0000-0000-000049120000}"/>
    <cellStyle name="20% - Акцент3 3 2 3" xfId="5888" xr:uid="{00000000-0005-0000-0000-00004A120000}"/>
    <cellStyle name="20% - Акцент3 3 2 3 10" xfId="26914" xr:uid="{00000000-0005-0000-0000-00004B120000}"/>
    <cellStyle name="20% - Акцент3 3 2 3 10 2" xfId="44829" xr:uid="{00000000-0005-0000-0000-00004C120000}"/>
    <cellStyle name="20% - Акцент3 3 2 3 11" xfId="27934" xr:uid="{00000000-0005-0000-0000-00004D120000}"/>
    <cellStyle name="20% - Акцент3 3 2 3 12" xfId="45876" xr:uid="{00000000-0005-0000-0000-00004E120000}"/>
    <cellStyle name="20% - Акцент3 3 2 3 13" xfId="47065" xr:uid="{00000000-0005-0000-0000-00004F120000}"/>
    <cellStyle name="20% - Акцент3 3 2 3 2" xfId="8916" xr:uid="{00000000-0005-0000-0000-000050120000}"/>
    <cellStyle name="20% - Акцент3 3 2 3 2 2" xfId="13977" xr:uid="{00000000-0005-0000-0000-000051120000}"/>
    <cellStyle name="20% - Акцент3 3 2 3 2 2 2" xfId="23185" xr:uid="{00000000-0005-0000-0000-000052120000}"/>
    <cellStyle name="20% - Акцент3 3 2 3 2 2 2 2" xfId="41185" xr:uid="{00000000-0005-0000-0000-000053120000}"/>
    <cellStyle name="20% - Акцент3 3 2 3 2 2 3" xfId="32842" xr:uid="{00000000-0005-0000-0000-000054120000}"/>
    <cellStyle name="20% - Акцент3 3 2 3 2 3" xfId="19482" xr:uid="{00000000-0005-0000-0000-000055120000}"/>
    <cellStyle name="20% - Акцент3 3 2 3 2 3 2" xfId="37652" xr:uid="{00000000-0005-0000-0000-000056120000}"/>
    <cellStyle name="20% - Акцент3 3 2 3 2 4" xfId="29357" xr:uid="{00000000-0005-0000-0000-000057120000}"/>
    <cellStyle name="20% - Акцент3 3 2 3 3" xfId="9606" xr:uid="{00000000-0005-0000-0000-000058120000}"/>
    <cellStyle name="20% - Акцент3 3 2 3 3 2" xfId="14370" xr:uid="{00000000-0005-0000-0000-000059120000}"/>
    <cellStyle name="20% - Акцент3 3 2 3 3 2 2" xfId="23553" xr:uid="{00000000-0005-0000-0000-00005A120000}"/>
    <cellStyle name="20% - Акцент3 3 2 3 3 2 2 2" xfId="41553" xr:uid="{00000000-0005-0000-0000-00005B120000}"/>
    <cellStyle name="20% - Акцент3 3 2 3 3 2 3" xfId="33208" xr:uid="{00000000-0005-0000-0000-00005C120000}"/>
    <cellStyle name="20% - Акцент3 3 2 3 3 3" xfId="20015" xr:uid="{00000000-0005-0000-0000-00005D120000}"/>
    <cellStyle name="20% - Акцент3 3 2 3 3 3 2" xfId="38180" xr:uid="{00000000-0005-0000-0000-00005E120000}"/>
    <cellStyle name="20% - Акцент3 3 2 3 3 4" xfId="29880" xr:uid="{00000000-0005-0000-0000-00005F120000}"/>
    <cellStyle name="20% - Акцент3 3 2 3 4" xfId="10948" xr:uid="{00000000-0005-0000-0000-000060120000}"/>
    <cellStyle name="20% - Акцент3 3 2 3 4 2" xfId="14371" xr:uid="{00000000-0005-0000-0000-000061120000}"/>
    <cellStyle name="20% - Акцент3 3 2 3 4 2 2" xfId="23554" xr:uid="{00000000-0005-0000-0000-000062120000}"/>
    <cellStyle name="20% - Акцент3 3 2 3 4 2 2 2" xfId="41554" xr:uid="{00000000-0005-0000-0000-000063120000}"/>
    <cellStyle name="20% - Акцент3 3 2 3 4 2 3" xfId="33209" xr:uid="{00000000-0005-0000-0000-000064120000}"/>
    <cellStyle name="20% - Акцент3 3 2 3 4 3" xfId="20801" xr:uid="{00000000-0005-0000-0000-000065120000}"/>
    <cellStyle name="20% - Акцент3 3 2 3 4 3 2" xfId="38953" xr:uid="{00000000-0005-0000-0000-000066120000}"/>
    <cellStyle name="20% - Акцент3 3 2 3 4 4" xfId="30637" xr:uid="{00000000-0005-0000-0000-000067120000}"/>
    <cellStyle name="20% - Акцент3 3 2 3 5" xfId="11501" xr:uid="{00000000-0005-0000-0000-000068120000}"/>
    <cellStyle name="20% - Акцент3 3 2 3 5 2" xfId="21346" xr:uid="{00000000-0005-0000-0000-000069120000}"/>
    <cellStyle name="20% - Акцент3 3 2 3 5 2 2" xfId="39498" xr:uid="{00000000-0005-0000-0000-00006A120000}"/>
    <cellStyle name="20% - Акцент3 3 2 3 5 3" xfId="31182" xr:uid="{00000000-0005-0000-0000-00006B120000}"/>
    <cellStyle name="20% - Акцент3 3 2 3 6" xfId="7444" xr:uid="{00000000-0005-0000-0000-00006C120000}"/>
    <cellStyle name="20% - Акцент3 3 2 3 6 2" xfId="18856" xr:uid="{00000000-0005-0000-0000-00006D120000}"/>
    <cellStyle name="20% - Акцент3 3 2 3 6 2 2" xfId="37076" xr:uid="{00000000-0005-0000-0000-00006E120000}"/>
    <cellStyle name="20% - Акцент3 3 2 3 6 3" xfId="28823" xr:uid="{00000000-0005-0000-0000-00006F120000}"/>
    <cellStyle name="20% - Акцент3 3 2 3 7" xfId="13023" xr:uid="{00000000-0005-0000-0000-000070120000}"/>
    <cellStyle name="20% - Акцент3 3 2 3 7 2" xfId="22427" xr:uid="{00000000-0005-0000-0000-000071120000}"/>
    <cellStyle name="20% - Акцент3 3 2 3 7 2 2" xfId="40447" xr:uid="{00000000-0005-0000-0000-000072120000}"/>
    <cellStyle name="20% - Акцент3 3 2 3 7 3" xfId="32109" xr:uid="{00000000-0005-0000-0000-000073120000}"/>
    <cellStyle name="20% - Акцент3 3 2 3 8" xfId="16726" xr:uid="{00000000-0005-0000-0000-000074120000}"/>
    <cellStyle name="20% - Акцент3 3 2 3 8 2" xfId="25491" xr:uid="{00000000-0005-0000-0000-000075120000}"/>
    <cellStyle name="20% - Акцент3 3 2 3 8 2 2" xfId="43455" xr:uid="{00000000-0005-0000-0000-000076120000}"/>
    <cellStyle name="20% - Акцент3 3 2 3 8 3" xfId="35147" xr:uid="{00000000-0005-0000-0000-000077120000}"/>
    <cellStyle name="20% - Акцент3 3 2 3 9" xfId="17841" xr:uid="{00000000-0005-0000-0000-000078120000}"/>
    <cellStyle name="20% - Акцент3 3 2 3 9 2" xfId="36151" xr:uid="{00000000-0005-0000-0000-000079120000}"/>
    <cellStyle name="20% - Акцент3 3 2 4" xfId="8487" xr:uid="{00000000-0005-0000-0000-00007A120000}"/>
    <cellStyle name="20% - Акцент3 3 2 4 2" xfId="9607" xr:uid="{00000000-0005-0000-0000-00007B120000}"/>
    <cellStyle name="20% - Акцент3 3 2 4 2 2" xfId="14372" xr:uid="{00000000-0005-0000-0000-00007C120000}"/>
    <cellStyle name="20% - Акцент3 3 2 4 2 2 2" xfId="23555" xr:uid="{00000000-0005-0000-0000-00007D120000}"/>
    <cellStyle name="20% - Акцент3 3 2 4 2 2 2 2" xfId="41555" xr:uid="{00000000-0005-0000-0000-00007E120000}"/>
    <cellStyle name="20% - Акцент3 3 2 4 2 2 3" xfId="33210" xr:uid="{00000000-0005-0000-0000-00007F120000}"/>
    <cellStyle name="20% - Акцент3 3 2 4 2 3" xfId="20016" xr:uid="{00000000-0005-0000-0000-000080120000}"/>
    <cellStyle name="20% - Акцент3 3 2 4 2 3 2" xfId="38181" xr:uid="{00000000-0005-0000-0000-000081120000}"/>
    <cellStyle name="20% - Акцент3 3 2 4 2 4" xfId="29881" xr:uid="{00000000-0005-0000-0000-000082120000}"/>
    <cellStyle name="20% - Акцент3 3 2 4 3" xfId="10949" xr:uid="{00000000-0005-0000-0000-000083120000}"/>
    <cellStyle name="20% - Акцент3 3 2 4 3 2" xfId="14373" xr:uid="{00000000-0005-0000-0000-000084120000}"/>
    <cellStyle name="20% - Акцент3 3 2 4 3 2 2" xfId="23556" xr:uid="{00000000-0005-0000-0000-000085120000}"/>
    <cellStyle name="20% - Акцент3 3 2 4 3 2 2 2" xfId="41556" xr:uid="{00000000-0005-0000-0000-000086120000}"/>
    <cellStyle name="20% - Акцент3 3 2 4 3 2 3" xfId="33211" xr:uid="{00000000-0005-0000-0000-000087120000}"/>
    <cellStyle name="20% - Акцент3 3 2 4 3 3" xfId="20802" xr:uid="{00000000-0005-0000-0000-000088120000}"/>
    <cellStyle name="20% - Акцент3 3 2 4 3 3 2" xfId="38954" xr:uid="{00000000-0005-0000-0000-000089120000}"/>
    <cellStyle name="20% - Акцент3 3 2 4 3 4" xfId="30638" xr:uid="{00000000-0005-0000-0000-00008A120000}"/>
    <cellStyle name="20% - Акцент3 3 2 4 4" xfId="13523" xr:uid="{00000000-0005-0000-0000-00008B120000}"/>
    <cellStyle name="20% - Акцент3 3 2 4 4 2" xfId="22758" xr:uid="{00000000-0005-0000-0000-00008C120000}"/>
    <cellStyle name="20% - Акцент3 3 2 4 4 2 2" xfId="40759" xr:uid="{00000000-0005-0000-0000-00008D120000}"/>
    <cellStyle name="20% - Акцент3 3 2 4 4 3" xfId="32410" xr:uid="{00000000-0005-0000-0000-00008E120000}"/>
    <cellStyle name="20% - Акцент3 3 2 4 5" xfId="19245" xr:uid="{00000000-0005-0000-0000-00008F120000}"/>
    <cellStyle name="20% - Акцент3 3 2 4 5 2" xfId="37419" xr:uid="{00000000-0005-0000-0000-000090120000}"/>
    <cellStyle name="20% - Акцент3 3 2 4 6" xfId="29130" xr:uid="{00000000-0005-0000-0000-000091120000}"/>
    <cellStyle name="20% - Акцент3 3 2 5" xfId="9263" xr:uid="{00000000-0005-0000-0000-000092120000}"/>
    <cellStyle name="20% - Акцент3 3 2 5 2" xfId="14374" xr:uid="{00000000-0005-0000-0000-000093120000}"/>
    <cellStyle name="20% - Акцент3 3 2 5 2 2" xfId="23557" xr:uid="{00000000-0005-0000-0000-000094120000}"/>
    <cellStyle name="20% - Акцент3 3 2 5 2 2 2" xfId="41557" xr:uid="{00000000-0005-0000-0000-000095120000}"/>
    <cellStyle name="20% - Акцент3 3 2 5 2 3" xfId="33212" xr:uid="{00000000-0005-0000-0000-000096120000}"/>
    <cellStyle name="20% - Акцент3 3 2 5 3" xfId="19746" xr:uid="{00000000-0005-0000-0000-000097120000}"/>
    <cellStyle name="20% - Акцент3 3 2 5 3 2" xfId="37912" xr:uid="{00000000-0005-0000-0000-000098120000}"/>
    <cellStyle name="20% - Акцент3 3 2 5 4" xfId="29615" xr:uid="{00000000-0005-0000-0000-000099120000}"/>
    <cellStyle name="20% - Акцент3 3 2 6" xfId="10687" xr:uid="{00000000-0005-0000-0000-00009A120000}"/>
    <cellStyle name="20% - Акцент3 3 2 6 2" xfId="14375" xr:uid="{00000000-0005-0000-0000-00009B120000}"/>
    <cellStyle name="20% - Акцент3 3 2 6 2 2" xfId="23558" xr:uid="{00000000-0005-0000-0000-00009C120000}"/>
    <cellStyle name="20% - Акцент3 3 2 6 2 2 2" xfId="41558" xr:uid="{00000000-0005-0000-0000-00009D120000}"/>
    <cellStyle name="20% - Акцент3 3 2 6 2 3" xfId="33213" xr:uid="{00000000-0005-0000-0000-00009E120000}"/>
    <cellStyle name="20% - Акцент3 3 2 6 3" xfId="20542" xr:uid="{00000000-0005-0000-0000-00009F120000}"/>
    <cellStyle name="20% - Акцент3 3 2 6 3 2" xfId="38694" xr:uid="{00000000-0005-0000-0000-0000A0120000}"/>
    <cellStyle name="20% - Акцент3 3 2 6 4" xfId="30378" xr:uid="{00000000-0005-0000-0000-0000A1120000}"/>
    <cellStyle name="20% - Акцент3 3 2 7" xfId="11293" xr:uid="{00000000-0005-0000-0000-0000A2120000}"/>
    <cellStyle name="20% - Акцент3 3 2 7 2" xfId="21138" xr:uid="{00000000-0005-0000-0000-0000A3120000}"/>
    <cellStyle name="20% - Акцент3 3 2 7 2 2" xfId="39290" xr:uid="{00000000-0005-0000-0000-0000A4120000}"/>
    <cellStyle name="20% - Акцент3 3 2 7 3" xfId="30974" xr:uid="{00000000-0005-0000-0000-0000A5120000}"/>
    <cellStyle name="20% - Акцент3 3 2 8" xfId="11859" xr:uid="{00000000-0005-0000-0000-0000A6120000}"/>
    <cellStyle name="20% - Акцент3 3 2 8 2" xfId="21610" xr:uid="{00000000-0005-0000-0000-0000A7120000}"/>
    <cellStyle name="20% - Акцент3 3 2 8 2 2" xfId="39759" xr:uid="{00000000-0005-0000-0000-0000A8120000}"/>
    <cellStyle name="20% - Акцент3 3 2 8 3" xfId="31438" xr:uid="{00000000-0005-0000-0000-0000A9120000}"/>
    <cellStyle name="20% - Акцент3 3 2 9" xfId="6772" xr:uid="{00000000-0005-0000-0000-0000AA120000}"/>
    <cellStyle name="20% - Акцент3 3 2 9 2" xfId="18576" xr:uid="{00000000-0005-0000-0000-0000AB120000}"/>
    <cellStyle name="20% - Акцент3 3 2 9 2 2" xfId="36842" xr:uid="{00000000-0005-0000-0000-0000AC120000}"/>
    <cellStyle name="20% - Акцент3 3 2 9 3" xfId="28611" xr:uid="{00000000-0005-0000-0000-0000AD120000}"/>
    <cellStyle name="20% - Акцент3 3 2_RecoursesReserves_Hak_OP" xfId="7445" xr:uid="{00000000-0005-0000-0000-0000AE120000}"/>
    <cellStyle name="20% - Акцент3 3 3" xfId="668" xr:uid="{00000000-0005-0000-0000-0000AF120000}"/>
    <cellStyle name="20% - Акцент3 3 3 10" xfId="16105" xr:uid="{00000000-0005-0000-0000-0000B0120000}"/>
    <cellStyle name="20% - Акцент3 3 3 10 2" xfId="25059" xr:uid="{00000000-0005-0000-0000-0000B1120000}"/>
    <cellStyle name="20% - Акцент3 3 3 10 2 2" xfId="43056" xr:uid="{00000000-0005-0000-0000-0000B2120000}"/>
    <cellStyle name="20% - Акцент3 3 3 10 3" xfId="34703" xr:uid="{00000000-0005-0000-0000-0000B3120000}"/>
    <cellStyle name="20% - Акцент3 3 3 11" xfId="17009" xr:uid="{00000000-0005-0000-0000-0000B4120000}"/>
    <cellStyle name="20% - Акцент3 3 3 11 2" xfId="35369" xr:uid="{00000000-0005-0000-0000-0000B5120000}"/>
    <cellStyle name="20% - Акцент3 3 3 12" xfId="26403" xr:uid="{00000000-0005-0000-0000-0000B6120000}"/>
    <cellStyle name="20% - Акцент3 3 3 12 2" xfId="44325" xr:uid="{00000000-0005-0000-0000-0000B7120000}"/>
    <cellStyle name="20% - Акцент3 3 3 13" xfId="27320" xr:uid="{00000000-0005-0000-0000-0000B8120000}"/>
    <cellStyle name="20% - Акцент3 3 3 14" xfId="45382" xr:uid="{00000000-0005-0000-0000-0000B9120000}"/>
    <cellStyle name="20% - Акцент3 3 3 15" xfId="46476" xr:uid="{00000000-0005-0000-0000-0000BA120000}"/>
    <cellStyle name="20% - Акцент3 3 3 2" xfId="5889" xr:uid="{00000000-0005-0000-0000-0000BB120000}"/>
    <cellStyle name="20% - Акцент3 3 3 2 10" xfId="26915" xr:uid="{00000000-0005-0000-0000-0000BC120000}"/>
    <cellStyle name="20% - Акцент3 3 3 2 10 2" xfId="44830" xr:uid="{00000000-0005-0000-0000-0000BD120000}"/>
    <cellStyle name="20% - Акцент3 3 3 2 11" xfId="27935" xr:uid="{00000000-0005-0000-0000-0000BE120000}"/>
    <cellStyle name="20% - Акцент3 3 3 2 12" xfId="45877" xr:uid="{00000000-0005-0000-0000-0000BF120000}"/>
    <cellStyle name="20% - Акцент3 3 3 2 13" xfId="47066" xr:uid="{00000000-0005-0000-0000-0000C0120000}"/>
    <cellStyle name="20% - Акцент3 3 3 2 2" xfId="8917" xr:uid="{00000000-0005-0000-0000-0000C1120000}"/>
    <cellStyle name="20% - Акцент3 3 3 2 2 2" xfId="13978" xr:uid="{00000000-0005-0000-0000-0000C2120000}"/>
    <cellStyle name="20% - Акцент3 3 3 2 2 2 2" xfId="23186" xr:uid="{00000000-0005-0000-0000-0000C3120000}"/>
    <cellStyle name="20% - Акцент3 3 3 2 2 2 2 2" xfId="41186" xr:uid="{00000000-0005-0000-0000-0000C4120000}"/>
    <cellStyle name="20% - Акцент3 3 3 2 2 2 3" xfId="32843" xr:uid="{00000000-0005-0000-0000-0000C5120000}"/>
    <cellStyle name="20% - Акцент3 3 3 2 2 3" xfId="19483" xr:uid="{00000000-0005-0000-0000-0000C6120000}"/>
    <cellStyle name="20% - Акцент3 3 3 2 2 3 2" xfId="37653" xr:uid="{00000000-0005-0000-0000-0000C7120000}"/>
    <cellStyle name="20% - Акцент3 3 3 2 2 4" xfId="29358" xr:uid="{00000000-0005-0000-0000-0000C8120000}"/>
    <cellStyle name="20% - Акцент3 3 3 2 3" xfId="9608" xr:uid="{00000000-0005-0000-0000-0000C9120000}"/>
    <cellStyle name="20% - Акцент3 3 3 2 3 2" xfId="14376" xr:uid="{00000000-0005-0000-0000-0000CA120000}"/>
    <cellStyle name="20% - Акцент3 3 3 2 3 2 2" xfId="23559" xr:uid="{00000000-0005-0000-0000-0000CB120000}"/>
    <cellStyle name="20% - Акцент3 3 3 2 3 2 2 2" xfId="41559" xr:uid="{00000000-0005-0000-0000-0000CC120000}"/>
    <cellStyle name="20% - Акцент3 3 3 2 3 2 3" xfId="33214" xr:uid="{00000000-0005-0000-0000-0000CD120000}"/>
    <cellStyle name="20% - Акцент3 3 3 2 3 3" xfId="20017" xr:uid="{00000000-0005-0000-0000-0000CE120000}"/>
    <cellStyle name="20% - Акцент3 3 3 2 3 3 2" xfId="38182" xr:uid="{00000000-0005-0000-0000-0000CF120000}"/>
    <cellStyle name="20% - Акцент3 3 3 2 3 4" xfId="29882" xr:uid="{00000000-0005-0000-0000-0000D0120000}"/>
    <cellStyle name="20% - Акцент3 3 3 2 4" xfId="10950" xr:uid="{00000000-0005-0000-0000-0000D1120000}"/>
    <cellStyle name="20% - Акцент3 3 3 2 4 2" xfId="14377" xr:uid="{00000000-0005-0000-0000-0000D2120000}"/>
    <cellStyle name="20% - Акцент3 3 3 2 4 2 2" xfId="23560" xr:uid="{00000000-0005-0000-0000-0000D3120000}"/>
    <cellStyle name="20% - Акцент3 3 3 2 4 2 2 2" xfId="41560" xr:uid="{00000000-0005-0000-0000-0000D4120000}"/>
    <cellStyle name="20% - Акцент3 3 3 2 4 2 3" xfId="33215" xr:uid="{00000000-0005-0000-0000-0000D5120000}"/>
    <cellStyle name="20% - Акцент3 3 3 2 4 3" xfId="20803" xr:uid="{00000000-0005-0000-0000-0000D6120000}"/>
    <cellStyle name="20% - Акцент3 3 3 2 4 3 2" xfId="38955" xr:uid="{00000000-0005-0000-0000-0000D7120000}"/>
    <cellStyle name="20% - Акцент3 3 3 2 4 4" xfId="30639" xr:uid="{00000000-0005-0000-0000-0000D8120000}"/>
    <cellStyle name="20% - Акцент3 3 3 2 5" xfId="11502" xr:uid="{00000000-0005-0000-0000-0000D9120000}"/>
    <cellStyle name="20% - Акцент3 3 3 2 5 2" xfId="21347" xr:uid="{00000000-0005-0000-0000-0000DA120000}"/>
    <cellStyle name="20% - Акцент3 3 3 2 5 2 2" xfId="39499" xr:uid="{00000000-0005-0000-0000-0000DB120000}"/>
    <cellStyle name="20% - Акцент3 3 3 2 5 3" xfId="31183" xr:uid="{00000000-0005-0000-0000-0000DC120000}"/>
    <cellStyle name="20% - Акцент3 3 3 2 6" xfId="7446" xr:uid="{00000000-0005-0000-0000-0000DD120000}"/>
    <cellStyle name="20% - Акцент3 3 3 2 6 2" xfId="18857" xr:uid="{00000000-0005-0000-0000-0000DE120000}"/>
    <cellStyle name="20% - Акцент3 3 3 2 6 2 2" xfId="37077" xr:uid="{00000000-0005-0000-0000-0000DF120000}"/>
    <cellStyle name="20% - Акцент3 3 3 2 6 3" xfId="28824" xr:uid="{00000000-0005-0000-0000-0000E0120000}"/>
    <cellStyle name="20% - Акцент3 3 3 2 7" xfId="13024" xr:uid="{00000000-0005-0000-0000-0000E1120000}"/>
    <cellStyle name="20% - Акцент3 3 3 2 7 2" xfId="22428" xr:uid="{00000000-0005-0000-0000-0000E2120000}"/>
    <cellStyle name="20% - Акцент3 3 3 2 7 2 2" xfId="40448" xr:uid="{00000000-0005-0000-0000-0000E3120000}"/>
    <cellStyle name="20% - Акцент3 3 3 2 7 3" xfId="32110" xr:uid="{00000000-0005-0000-0000-0000E4120000}"/>
    <cellStyle name="20% - Акцент3 3 3 2 8" xfId="16727" xr:uid="{00000000-0005-0000-0000-0000E5120000}"/>
    <cellStyle name="20% - Акцент3 3 3 2 8 2" xfId="25492" xr:uid="{00000000-0005-0000-0000-0000E6120000}"/>
    <cellStyle name="20% - Акцент3 3 3 2 8 2 2" xfId="43456" xr:uid="{00000000-0005-0000-0000-0000E7120000}"/>
    <cellStyle name="20% - Акцент3 3 3 2 8 3" xfId="35148" xr:uid="{00000000-0005-0000-0000-0000E8120000}"/>
    <cellStyle name="20% - Акцент3 3 3 2 9" xfId="17842" xr:uid="{00000000-0005-0000-0000-0000E9120000}"/>
    <cellStyle name="20% - Акцент3 3 3 2 9 2" xfId="36152" xr:uid="{00000000-0005-0000-0000-0000EA120000}"/>
    <cellStyle name="20% - Акцент3 3 3 3" xfId="8565" xr:uid="{00000000-0005-0000-0000-0000EB120000}"/>
    <cellStyle name="20% - Акцент3 3 3 3 2" xfId="9609" xr:uid="{00000000-0005-0000-0000-0000EC120000}"/>
    <cellStyle name="20% - Акцент3 3 3 3 2 2" xfId="14378" xr:uid="{00000000-0005-0000-0000-0000ED120000}"/>
    <cellStyle name="20% - Акцент3 3 3 3 2 2 2" xfId="23561" xr:uid="{00000000-0005-0000-0000-0000EE120000}"/>
    <cellStyle name="20% - Акцент3 3 3 3 2 2 2 2" xfId="41561" xr:uid="{00000000-0005-0000-0000-0000EF120000}"/>
    <cellStyle name="20% - Акцент3 3 3 3 2 2 3" xfId="33216" xr:uid="{00000000-0005-0000-0000-0000F0120000}"/>
    <cellStyle name="20% - Акцент3 3 3 3 2 3" xfId="20018" xr:uid="{00000000-0005-0000-0000-0000F1120000}"/>
    <cellStyle name="20% - Акцент3 3 3 3 2 3 2" xfId="38183" xr:uid="{00000000-0005-0000-0000-0000F2120000}"/>
    <cellStyle name="20% - Акцент3 3 3 3 2 4" xfId="29883" xr:uid="{00000000-0005-0000-0000-0000F3120000}"/>
    <cellStyle name="20% - Акцент3 3 3 3 3" xfId="13524" xr:uid="{00000000-0005-0000-0000-0000F4120000}"/>
    <cellStyle name="20% - Акцент3 3 3 3 3 2" xfId="22759" xr:uid="{00000000-0005-0000-0000-0000F5120000}"/>
    <cellStyle name="20% - Акцент3 3 3 3 3 2 2" xfId="40760" xr:uid="{00000000-0005-0000-0000-0000F6120000}"/>
    <cellStyle name="20% - Акцент3 3 3 3 3 3" xfId="32411" xr:uid="{00000000-0005-0000-0000-0000F7120000}"/>
    <cellStyle name="20% - Акцент3 3 3 3 4" xfId="19310" xr:uid="{00000000-0005-0000-0000-0000F8120000}"/>
    <cellStyle name="20% - Акцент3 3 3 3 4 2" xfId="37484" xr:uid="{00000000-0005-0000-0000-0000F9120000}"/>
    <cellStyle name="20% - Акцент3 3 3 3 5" xfId="29195" xr:uid="{00000000-0005-0000-0000-0000FA120000}"/>
    <cellStyle name="20% - Акцент3 3 3 4" xfId="9264" xr:uid="{00000000-0005-0000-0000-0000FB120000}"/>
    <cellStyle name="20% - Акцент3 3 3 4 2" xfId="14379" xr:uid="{00000000-0005-0000-0000-0000FC120000}"/>
    <cellStyle name="20% - Акцент3 3 3 4 2 2" xfId="23562" xr:uid="{00000000-0005-0000-0000-0000FD120000}"/>
    <cellStyle name="20% - Акцент3 3 3 4 2 2 2" xfId="41562" xr:uid="{00000000-0005-0000-0000-0000FE120000}"/>
    <cellStyle name="20% - Акцент3 3 3 4 2 3" xfId="33217" xr:uid="{00000000-0005-0000-0000-0000FF120000}"/>
    <cellStyle name="20% - Акцент3 3 3 4 3" xfId="19747" xr:uid="{00000000-0005-0000-0000-000000130000}"/>
    <cellStyle name="20% - Акцент3 3 3 4 3 2" xfId="37913" xr:uid="{00000000-0005-0000-0000-000001130000}"/>
    <cellStyle name="20% - Акцент3 3 3 4 4" xfId="29616" xr:uid="{00000000-0005-0000-0000-000002130000}"/>
    <cellStyle name="20% - Акцент3 3 3 5" xfId="10688" xr:uid="{00000000-0005-0000-0000-000003130000}"/>
    <cellStyle name="20% - Акцент3 3 3 5 2" xfId="14380" xr:uid="{00000000-0005-0000-0000-000004130000}"/>
    <cellStyle name="20% - Акцент3 3 3 5 2 2" xfId="23563" xr:uid="{00000000-0005-0000-0000-000005130000}"/>
    <cellStyle name="20% - Акцент3 3 3 5 2 2 2" xfId="41563" xr:uid="{00000000-0005-0000-0000-000006130000}"/>
    <cellStyle name="20% - Акцент3 3 3 5 2 3" xfId="33218" xr:uid="{00000000-0005-0000-0000-000007130000}"/>
    <cellStyle name="20% - Акцент3 3 3 5 3" xfId="20543" xr:uid="{00000000-0005-0000-0000-000008130000}"/>
    <cellStyle name="20% - Акцент3 3 3 5 3 2" xfId="38695" xr:uid="{00000000-0005-0000-0000-000009130000}"/>
    <cellStyle name="20% - Акцент3 3 3 5 4" xfId="30379" xr:uid="{00000000-0005-0000-0000-00000A130000}"/>
    <cellStyle name="20% - Акцент3 3 3 6" xfId="11355" xr:uid="{00000000-0005-0000-0000-00000B130000}"/>
    <cellStyle name="20% - Акцент3 3 3 6 2" xfId="21200" xr:uid="{00000000-0005-0000-0000-00000C130000}"/>
    <cellStyle name="20% - Акцент3 3 3 6 2 2" xfId="39352" xr:uid="{00000000-0005-0000-0000-00000D130000}"/>
    <cellStyle name="20% - Акцент3 3 3 6 3" xfId="31036" xr:uid="{00000000-0005-0000-0000-00000E130000}"/>
    <cellStyle name="20% - Акцент3 3 3 7" xfId="11931" xr:uid="{00000000-0005-0000-0000-00000F130000}"/>
    <cellStyle name="20% - Акцент3 3 3 7 2" xfId="21679" xr:uid="{00000000-0005-0000-0000-000010130000}"/>
    <cellStyle name="20% - Акцент3 3 3 7 2 2" xfId="39828" xr:uid="{00000000-0005-0000-0000-000011130000}"/>
    <cellStyle name="20% - Акцент3 3 3 7 3" xfId="31507" xr:uid="{00000000-0005-0000-0000-000012130000}"/>
    <cellStyle name="20% - Акцент3 3 3 8" xfId="6871" xr:uid="{00000000-0005-0000-0000-000013130000}"/>
    <cellStyle name="20% - Акцент3 3 3 8 2" xfId="18649" xr:uid="{00000000-0005-0000-0000-000014130000}"/>
    <cellStyle name="20% - Акцент3 3 3 8 2 2" xfId="36908" xr:uid="{00000000-0005-0000-0000-000015130000}"/>
    <cellStyle name="20% - Акцент3 3 3 8 3" xfId="28673" xr:uid="{00000000-0005-0000-0000-000016130000}"/>
    <cellStyle name="20% - Акцент3 3 3 9" xfId="12443" xr:uid="{00000000-0005-0000-0000-000017130000}"/>
    <cellStyle name="20% - Акцент3 3 3 9 2" xfId="21893" xr:uid="{00000000-0005-0000-0000-000018130000}"/>
    <cellStyle name="20% - Акцент3 3 3 9 2 2" xfId="40016" xr:uid="{00000000-0005-0000-0000-000019130000}"/>
    <cellStyle name="20% - Акцент3 3 3 9 3" xfId="31681" xr:uid="{00000000-0005-0000-0000-00001A130000}"/>
    <cellStyle name="20% - Акцент3 3 4" xfId="669" xr:uid="{00000000-0005-0000-0000-00001B130000}"/>
    <cellStyle name="20% - Акцент3 3 4 10" xfId="16106" xr:uid="{00000000-0005-0000-0000-00001C130000}"/>
    <cellStyle name="20% - Акцент3 3 4 10 2" xfId="25060" xr:uid="{00000000-0005-0000-0000-00001D130000}"/>
    <cellStyle name="20% - Акцент3 3 4 10 2 2" xfId="43057" xr:uid="{00000000-0005-0000-0000-00001E130000}"/>
    <cellStyle name="20% - Акцент3 3 4 10 3" xfId="34704" xr:uid="{00000000-0005-0000-0000-00001F130000}"/>
    <cellStyle name="20% - Акцент3 3 4 11" xfId="17010" xr:uid="{00000000-0005-0000-0000-000020130000}"/>
    <cellStyle name="20% - Акцент3 3 4 11 2" xfId="35370" xr:uid="{00000000-0005-0000-0000-000021130000}"/>
    <cellStyle name="20% - Акцент3 3 4 12" xfId="26404" xr:uid="{00000000-0005-0000-0000-000022130000}"/>
    <cellStyle name="20% - Акцент3 3 4 12 2" xfId="44326" xr:uid="{00000000-0005-0000-0000-000023130000}"/>
    <cellStyle name="20% - Акцент3 3 4 13" xfId="27321" xr:uid="{00000000-0005-0000-0000-000024130000}"/>
    <cellStyle name="20% - Акцент3 3 4 14" xfId="45383" xr:uid="{00000000-0005-0000-0000-000025130000}"/>
    <cellStyle name="20% - Акцент3 3 4 15" xfId="46477" xr:uid="{00000000-0005-0000-0000-000026130000}"/>
    <cellStyle name="20% - Акцент3 3 4 2" xfId="5890" xr:uid="{00000000-0005-0000-0000-000027130000}"/>
    <cellStyle name="20% - Акцент3 3 4 2 10" xfId="26916" xr:uid="{00000000-0005-0000-0000-000028130000}"/>
    <cellStyle name="20% - Акцент3 3 4 2 10 2" xfId="44831" xr:uid="{00000000-0005-0000-0000-000029130000}"/>
    <cellStyle name="20% - Акцент3 3 4 2 11" xfId="27936" xr:uid="{00000000-0005-0000-0000-00002A130000}"/>
    <cellStyle name="20% - Акцент3 3 4 2 12" xfId="45878" xr:uid="{00000000-0005-0000-0000-00002B130000}"/>
    <cellStyle name="20% - Акцент3 3 4 2 13" xfId="47067" xr:uid="{00000000-0005-0000-0000-00002C130000}"/>
    <cellStyle name="20% - Акцент3 3 4 2 2" xfId="8918" xr:uid="{00000000-0005-0000-0000-00002D130000}"/>
    <cellStyle name="20% - Акцент3 3 4 2 2 2" xfId="13979" xr:uid="{00000000-0005-0000-0000-00002E130000}"/>
    <cellStyle name="20% - Акцент3 3 4 2 2 2 2" xfId="23187" xr:uid="{00000000-0005-0000-0000-00002F130000}"/>
    <cellStyle name="20% - Акцент3 3 4 2 2 2 2 2" xfId="41187" xr:uid="{00000000-0005-0000-0000-000030130000}"/>
    <cellStyle name="20% - Акцент3 3 4 2 2 2 3" xfId="32844" xr:uid="{00000000-0005-0000-0000-000031130000}"/>
    <cellStyle name="20% - Акцент3 3 4 2 2 3" xfId="19484" xr:uid="{00000000-0005-0000-0000-000032130000}"/>
    <cellStyle name="20% - Акцент3 3 4 2 2 3 2" xfId="37654" xr:uid="{00000000-0005-0000-0000-000033130000}"/>
    <cellStyle name="20% - Акцент3 3 4 2 2 4" xfId="29359" xr:uid="{00000000-0005-0000-0000-000034130000}"/>
    <cellStyle name="20% - Акцент3 3 4 2 3" xfId="9610" xr:uid="{00000000-0005-0000-0000-000035130000}"/>
    <cellStyle name="20% - Акцент3 3 4 2 3 2" xfId="14381" xr:uid="{00000000-0005-0000-0000-000036130000}"/>
    <cellStyle name="20% - Акцент3 3 4 2 3 2 2" xfId="23564" xr:uid="{00000000-0005-0000-0000-000037130000}"/>
    <cellStyle name="20% - Акцент3 3 4 2 3 2 2 2" xfId="41564" xr:uid="{00000000-0005-0000-0000-000038130000}"/>
    <cellStyle name="20% - Акцент3 3 4 2 3 2 3" xfId="33219" xr:uid="{00000000-0005-0000-0000-000039130000}"/>
    <cellStyle name="20% - Акцент3 3 4 2 3 3" xfId="20019" xr:uid="{00000000-0005-0000-0000-00003A130000}"/>
    <cellStyle name="20% - Акцент3 3 4 2 3 3 2" xfId="38184" xr:uid="{00000000-0005-0000-0000-00003B130000}"/>
    <cellStyle name="20% - Акцент3 3 4 2 3 4" xfId="29884" xr:uid="{00000000-0005-0000-0000-00003C130000}"/>
    <cellStyle name="20% - Акцент3 3 4 2 4" xfId="10951" xr:uid="{00000000-0005-0000-0000-00003D130000}"/>
    <cellStyle name="20% - Акцент3 3 4 2 4 2" xfId="14382" xr:uid="{00000000-0005-0000-0000-00003E130000}"/>
    <cellStyle name="20% - Акцент3 3 4 2 4 2 2" xfId="23565" xr:uid="{00000000-0005-0000-0000-00003F130000}"/>
    <cellStyle name="20% - Акцент3 3 4 2 4 2 2 2" xfId="41565" xr:uid="{00000000-0005-0000-0000-000040130000}"/>
    <cellStyle name="20% - Акцент3 3 4 2 4 2 3" xfId="33220" xr:uid="{00000000-0005-0000-0000-000041130000}"/>
    <cellStyle name="20% - Акцент3 3 4 2 4 3" xfId="20804" xr:uid="{00000000-0005-0000-0000-000042130000}"/>
    <cellStyle name="20% - Акцент3 3 4 2 4 3 2" xfId="38956" xr:uid="{00000000-0005-0000-0000-000043130000}"/>
    <cellStyle name="20% - Акцент3 3 4 2 4 4" xfId="30640" xr:uid="{00000000-0005-0000-0000-000044130000}"/>
    <cellStyle name="20% - Акцент3 3 4 2 5" xfId="11503" xr:uid="{00000000-0005-0000-0000-000045130000}"/>
    <cellStyle name="20% - Акцент3 3 4 2 5 2" xfId="21348" xr:uid="{00000000-0005-0000-0000-000046130000}"/>
    <cellStyle name="20% - Акцент3 3 4 2 5 2 2" xfId="39500" xr:uid="{00000000-0005-0000-0000-000047130000}"/>
    <cellStyle name="20% - Акцент3 3 4 2 5 3" xfId="31184" xr:uid="{00000000-0005-0000-0000-000048130000}"/>
    <cellStyle name="20% - Акцент3 3 4 2 6" xfId="7447" xr:uid="{00000000-0005-0000-0000-000049130000}"/>
    <cellStyle name="20% - Акцент3 3 4 2 6 2" xfId="18858" xr:uid="{00000000-0005-0000-0000-00004A130000}"/>
    <cellStyle name="20% - Акцент3 3 4 2 6 2 2" xfId="37078" xr:uid="{00000000-0005-0000-0000-00004B130000}"/>
    <cellStyle name="20% - Акцент3 3 4 2 6 3" xfId="28825" xr:uid="{00000000-0005-0000-0000-00004C130000}"/>
    <cellStyle name="20% - Акцент3 3 4 2 7" xfId="13025" xr:uid="{00000000-0005-0000-0000-00004D130000}"/>
    <cellStyle name="20% - Акцент3 3 4 2 7 2" xfId="22429" xr:uid="{00000000-0005-0000-0000-00004E130000}"/>
    <cellStyle name="20% - Акцент3 3 4 2 7 2 2" xfId="40449" xr:uid="{00000000-0005-0000-0000-00004F130000}"/>
    <cellStyle name="20% - Акцент3 3 4 2 7 3" xfId="32111" xr:uid="{00000000-0005-0000-0000-000050130000}"/>
    <cellStyle name="20% - Акцент3 3 4 2 8" xfId="16728" xr:uid="{00000000-0005-0000-0000-000051130000}"/>
    <cellStyle name="20% - Акцент3 3 4 2 8 2" xfId="25493" xr:uid="{00000000-0005-0000-0000-000052130000}"/>
    <cellStyle name="20% - Акцент3 3 4 2 8 2 2" xfId="43457" xr:uid="{00000000-0005-0000-0000-000053130000}"/>
    <cellStyle name="20% - Акцент3 3 4 2 8 3" xfId="35149" xr:uid="{00000000-0005-0000-0000-000054130000}"/>
    <cellStyle name="20% - Акцент3 3 4 2 9" xfId="17843" xr:uid="{00000000-0005-0000-0000-000055130000}"/>
    <cellStyle name="20% - Акцент3 3 4 2 9 2" xfId="36153" xr:uid="{00000000-0005-0000-0000-000056130000}"/>
    <cellStyle name="20% - Акцент3 3 4 3" xfId="8566" xr:uid="{00000000-0005-0000-0000-000057130000}"/>
    <cellStyle name="20% - Акцент3 3 4 3 2" xfId="9611" xr:uid="{00000000-0005-0000-0000-000058130000}"/>
    <cellStyle name="20% - Акцент3 3 4 3 2 2" xfId="14383" xr:uid="{00000000-0005-0000-0000-000059130000}"/>
    <cellStyle name="20% - Акцент3 3 4 3 2 2 2" xfId="23566" xr:uid="{00000000-0005-0000-0000-00005A130000}"/>
    <cellStyle name="20% - Акцент3 3 4 3 2 2 2 2" xfId="41566" xr:uid="{00000000-0005-0000-0000-00005B130000}"/>
    <cellStyle name="20% - Акцент3 3 4 3 2 2 3" xfId="33221" xr:uid="{00000000-0005-0000-0000-00005C130000}"/>
    <cellStyle name="20% - Акцент3 3 4 3 2 3" xfId="20020" xr:uid="{00000000-0005-0000-0000-00005D130000}"/>
    <cellStyle name="20% - Акцент3 3 4 3 2 3 2" xfId="38185" xr:uid="{00000000-0005-0000-0000-00005E130000}"/>
    <cellStyle name="20% - Акцент3 3 4 3 2 4" xfId="29885" xr:uid="{00000000-0005-0000-0000-00005F130000}"/>
    <cellStyle name="20% - Акцент3 3 4 3 3" xfId="10952" xr:uid="{00000000-0005-0000-0000-000060130000}"/>
    <cellStyle name="20% - Акцент3 3 4 3 3 2" xfId="14384" xr:uid="{00000000-0005-0000-0000-000061130000}"/>
    <cellStyle name="20% - Акцент3 3 4 3 3 2 2" xfId="23567" xr:uid="{00000000-0005-0000-0000-000062130000}"/>
    <cellStyle name="20% - Акцент3 3 4 3 3 2 2 2" xfId="41567" xr:uid="{00000000-0005-0000-0000-000063130000}"/>
    <cellStyle name="20% - Акцент3 3 4 3 3 2 3" xfId="33222" xr:uid="{00000000-0005-0000-0000-000064130000}"/>
    <cellStyle name="20% - Акцент3 3 4 3 3 3" xfId="20805" xr:uid="{00000000-0005-0000-0000-000065130000}"/>
    <cellStyle name="20% - Акцент3 3 4 3 3 3 2" xfId="38957" xr:uid="{00000000-0005-0000-0000-000066130000}"/>
    <cellStyle name="20% - Акцент3 3 4 3 3 4" xfId="30641" xr:uid="{00000000-0005-0000-0000-000067130000}"/>
    <cellStyle name="20% - Акцент3 3 4 3 4" xfId="13525" xr:uid="{00000000-0005-0000-0000-000068130000}"/>
    <cellStyle name="20% - Акцент3 3 4 3 4 2" xfId="22760" xr:uid="{00000000-0005-0000-0000-000069130000}"/>
    <cellStyle name="20% - Акцент3 3 4 3 4 2 2" xfId="40761" xr:uid="{00000000-0005-0000-0000-00006A130000}"/>
    <cellStyle name="20% - Акцент3 3 4 3 4 3" xfId="32412" xr:uid="{00000000-0005-0000-0000-00006B130000}"/>
    <cellStyle name="20% - Акцент3 3 4 3 5" xfId="19311" xr:uid="{00000000-0005-0000-0000-00006C130000}"/>
    <cellStyle name="20% - Акцент3 3 4 3 5 2" xfId="37485" xr:uid="{00000000-0005-0000-0000-00006D130000}"/>
    <cellStyle name="20% - Акцент3 3 4 3 6" xfId="29196" xr:uid="{00000000-0005-0000-0000-00006E130000}"/>
    <cellStyle name="20% - Акцент3 3 4 4" xfId="9265" xr:uid="{00000000-0005-0000-0000-00006F130000}"/>
    <cellStyle name="20% - Акцент3 3 4 4 2" xfId="14385" xr:uid="{00000000-0005-0000-0000-000070130000}"/>
    <cellStyle name="20% - Акцент3 3 4 4 2 2" xfId="23568" xr:uid="{00000000-0005-0000-0000-000071130000}"/>
    <cellStyle name="20% - Акцент3 3 4 4 2 2 2" xfId="41568" xr:uid="{00000000-0005-0000-0000-000072130000}"/>
    <cellStyle name="20% - Акцент3 3 4 4 2 3" xfId="33223" xr:uid="{00000000-0005-0000-0000-000073130000}"/>
    <cellStyle name="20% - Акцент3 3 4 4 3" xfId="19748" xr:uid="{00000000-0005-0000-0000-000074130000}"/>
    <cellStyle name="20% - Акцент3 3 4 4 3 2" xfId="37914" xr:uid="{00000000-0005-0000-0000-000075130000}"/>
    <cellStyle name="20% - Акцент3 3 4 4 4" xfId="29617" xr:uid="{00000000-0005-0000-0000-000076130000}"/>
    <cellStyle name="20% - Акцент3 3 4 5" xfId="10689" xr:uid="{00000000-0005-0000-0000-000077130000}"/>
    <cellStyle name="20% - Акцент3 3 4 5 2" xfId="14386" xr:uid="{00000000-0005-0000-0000-000078130000}"/>
    <cellStyle name="20% - Акцент3 3 4 5 2 2" xfId="23569" xr:uid="{00000000-0005-0000-0000-000079130000}"/>
    <cellStyle name="20% - Акцент3 3 4 5 2 2 2" xfId="41569" xr:uid="{00000000-0005-0000-0000-00007A130000}"/>
    <cellStyle name="20% - Акцент3 3 4 5 2 3" xfId="33224" xr:uid="{00000000-0005-0000-0000-00007B130000}"/>
    <cellStyle name="20% - Акцент3 3 4 5 3" xfId="20544" xr:uid="{00000000-0005-0000-0000-00007C130000}"/>
    <cellStyle name="20% - Акцент3 3 4 5 3 2" xfId="38696" xr:uid="{00000000-0005-0000-0000-00007D130000}"/>
    <cellStyle name="20% - Акцент3 3 4 5 4" xfId="30380" xr:uid="{00000000-0005-0000-0000-00007E130000}"/>
    <cellStyle name="20% - Акцент3 3 4 6" xfId="11356" xr:uid="{00000000-0005-0000-0000-00007F130000}"/>
    <cellStyle name="20% - Акцент3 3 4 6 2" xfId="21201" xr:uid="{00000000-0005-0000-0000-000080130000}"/>
    <cellStyle name="20% - Акцент3 3 4 6 2 2" xfId="39353" xr:uid="{00000000-0005-0000-0000-000081130000}"/>
    <cellStyle name="20% - Акцент3 3 4 6 3" xfId="31037" xr:uid="{00000000-0005-0000-0000-000082130000}"/>
    <cellStyle name="20% - Акцент3 3 4 7" xfId="11932" xr:uid="{00000000-0005-0000-0000-000083130000}"/>
    <cellStyle name="20% - Акцент3 3 4 7 2" xfId="21680" xr:uid="{00000000-0005-0000-0000-000084130000}"/>
    <cellStyle name="20% - Акцент3 3 4 7 2 2" xfId="39829" xr:uid="{00000000-0005-0000-0000-000085130000}"/>
    <cellStyle name="20% - Акцент3 3 4 7 3" xfId="31508" xr:uid="{00000000-0005-0000-0000-000086130000}"/>
    <cellStyle name="20% - Акцент3 3 4 8" xfId="6872" xr:uid="{00000000-0005-0000-0000-000087130000}"/>
    <cellStyle name="20% - Акцент3 3 4 8 2" xfId="18650" xr:uid="{00000000-0005-0000-0000-000088130000}"/>
    <cellStyle name="20% - Акцент3 3 4 8 2 2" xfId="36909" xr:uid="{00000000-0005-0000-0000-000089130000}"/>
    <cellStyle name="20% - Акцент3 3 4 8 3" xfId="28674" xr:uid="{00000000-0005-0000-0000-00008A130000}"/>
    <cellStyle name="20% - Акцент3 3 4 9" xfId="12444" xr:uid="{00000000-0005-0000-0000-00008B130000}"/>
    <cellStyle name="20% - Акцент3 3 4 9 2" xfId="21894" xr:uid="{00000000-0005-0000-0000-00008C130000}"/>
    <cellStyle name="20% - Акцент3 3 4 9 2 2" xfId="40017" xr:uid="{00000000-0005-0000-0000-00008D130000}"/>
    <cellStyle name="20% - Акцент3 3 4 9 3" xfId="31682" xr:uid="{00000000-0005-0000-0000-00008E130000}"/>
    <cellStyle name="20% - Акцент3 3 5" xfId="670" xr:uid="{00000000-0005-0000-0000-00008F130000}"/>
    <cellStyle name="20% - Акцент3 3 5 2" xfId="9612" xr:uid="{00000000-0005-0000-0000-000090130000}"/>
    <cellStyle name="20% - Акцент3 3 6" xfId="671" xr:uid="{00000000-0005-0000-0000-000091130000}"/>
    <cellStyle name="20% - Акцент3 3 6 10" xfId="16107" xr:uid="{00000000-0005-0000-0000-000092130000}"/>
    <cellStyle name="20% - Акцент3 3 6 10 2" xfId="25061" xr:uid="{00000000-0005-0000-0000-000093130000}"/>
    <cellStyle name="20% - Акцент3 3 6 10 2 2" xfId="43058" xr:uid="{00000000-0005-0000-0000-000094130000}"/>
    <cellStyle name="20% - Акцент3 3 6 10 3" xfId="34705" xr:uid="{00000000-0005-0000-0000-000095130000}"/>
    <cellStyle name="20% - Акцент3 3 6 11" xfId="17011" xr:uid="{00000000-0005-0000-0000-000096130000}"/>
    <cellStyle name="20% - Акцент3 3 6 11 2" xfId="35371" xr:uid="{00000000-0005-0000-0000-000097130000}"/>
    <cellStyle name="20% - Акцент3 3 6 12" xfId="26405" xr:uid="{00000000-0005-0000-0000-000098130000}"/>
    <cellStyle name="20% - Акцент3 3 6 12 2" xfId="44327" xr:uid="{00000000-0005-0000-0000-000099130000}"/>
    <cellStyle name="20% - Акцент3 3 6 13" xfId="27322" xr:uid="{00000000-0005-0000-0000-00009A130000}"/>
    <cellStyle name="20% - Акцент3 3 6 14" xfId="45384" xr:uid="{00000000-0005-0000-0000-00009B130000}"/>
    <cellStyle name="20% - Акцент3 3 6 15" xfId="46478" xr:uid="{00000000-0005-0000-0000-00009C130000}"/>
    <cellStyle name="20% - Акцент3 3 6 2" xfId="5891" xr:uid="{00000000-0005-0000-0000-00009D130000}"/>
    <cellStyle name="20% - Акцент3 3 6 2 10" xfId="26917" xr:uid="{00000000-0005-0000-0000-00009E130000}"/>
    <cellStyle name="20% - Акцент3 3 6 2 10 2" xfId="44832" xr:uid="{00000000-0005-0000-0000-00009F130000}"/>
    <cellStyle name="20% - Акцент3 3 6 2 11" xfId="27937" xr:uid="{00000000-0005-0000-0000-0000A0130000}"/>
    <cellStyle name="20% - Акцент3 3 6 2 12" xfId="45879" xr:uid="{00000000-0005-0000-0000-0000A1130000}"/>
    <cellStyle name="20% - Акцент3 3 6 2 13" xfId="47068" xr:uid="{00000000-0005-0000-0000-0000A2130000}"/>
    <cellStyle name="20% - Акцент3 3 6 2 2" xfId="8919" xr:uid="{00000000-0005-0000-0000-0000A3130000}"/>
    <cellStyle name="20% - Акцент3 3 6 2 2 2" xfId="13980" xr:uid="{00000000-0005-0000-0000-0000A4130000}"/>
    <cellStyle name="20% - Акцент3 3 6 2 2 2 2" xfId="23188" xr:uid="{00000000-0005-0000-0000-0000A5130000}"/>
    <cellStyle name="20% - Акцент3 3 6 2 2 2 2 2" xfId="41188" xr:uid="{00000000-0005-0000-0000-0000A6130000}"/>
    <cellStyle name="20% - Акцент3 3 6 2 2 2 3" xfId="32845" xr:uid="{00000000-0005-0000-0000-0000A7130000}"/>
    <cellStyle name="20% - Акцент3 3 6 2 2 3" xfId="19485" xr:uid="{00000000-0005-0000-0000-0000A8130000}"/>
    <cellStyle name="20% - Акцент3 3 6 2 2 3 2" xfId="37655" xr:uid="{00000000-0005-0000-0000-0000A9130000}"/>
    <cellStyle name="20% - Акцент3 3 6 2 2 4" xfId="29360" xr:uid="{00000000-0005-0000-0000-0000AA130000}"/>
    <cellStyle name="20% - Акцент3 3 6 2 3" xfId="9613" xr:uid="{00000000-0005-0000-0000-0000AB130000}"/>
    <cellStyle name="20% - Акцент3 3 6 2 3 2" xfId="14387" xr:uid="{00000000-0005-0000-0000-0000AC130000}"/>
    <cellStyle name="20% - Акцент3 3 6 2 3 2 2" xfId="23570" xr:uid="{00000000-0005-0000-0000-0000AD130000}"/>
    <cellStyle name="20% - Акцент3 3 6 2 3 2 2 2" xfId="41570" xr:uid="{00000000-0005-0000-0000-0000AE130000}"/>
    <cellStyle name="20% - Акцент3 3 6 2 3 2 3" xfId="33225" xr:uid="{00000000-0005-0000-0000-0000AF130000}"/>
    <cellStyle name="20% - Акцент3 3 6 2 3 3" xfId="20021" xr:uid="{00000000-0005-0000-0000-0000B0130000}"/>
    <cellStyle name="20% - Акцент3 3 6 2 3 3 2" xfId="38186" xr:uid="{00000000-0005-0000-0000-0000B1130000}"/>
    <cellStyle name="20% - Акцент3 3 6 2 3 4" xfId="29886" xr:uid="{00000000-0005-0000-0000-0000B2130000}"/>
    <cellStyle name="20% - Акцент3 3 6 2 4" xfId="10953" xr:uid="{00000000-0005-0000-0000-0000B3130000}"/>
    <cellStyle name="20% - Акцент3 3 6 2 4 2" xfId="14388" xr:uid="{00000000-0005-0000-0000-0000B4130000}"/>
    <cellStyle name="20% - Акцент3 3 6 2 4 2 2" xfId="23571" xr:uid="{00000000-0005-0000-0000-0000B5130000}"/>
    <cellStyle name="20% - Акцент3 3 6 2 4 2 2 2" xfId="41571" xr:uid="{00000000-0005-0000-0000-0000B6130000}"/>
    <cellStyle name="20% - Акцент3 3 6 2 4 2 3" xfId="33226" xr:uid="{00000000-0005-0000-0000-0000B7130000}"/>
    <cellStyle name="20% - Акцент3 3 6 2 4 3" xfId="20806" xr:uid="{00000000-0005-0000-0000-0000B8130000}"/>
    <cellStyle name="20% - Акцент3 3 6 2 4 3 2" xfId="38958" xr:uid="{00000000-0005-0000-0000-0000B9130000}"/>
    <cellStyle name="20% - Акцент3 3 6 2 4 4" xfId="30642" xr:uid="{00000000-0005-0000-0000-0000BA130000}"/>
    <cellStyle name="20% - Акцент3 3 6 2 5" xfId="11504" xr:uid="{00000000-0005-0000-0000-0000BB130000}"/>
    <cellStyle name="20% - Акцент3 3 6 2 5 2" xfId="21349" xr:uid="{00000000-0005-0000-0000-0000BC130000}"/>
    <cellStyle name="20% - Акцент3 3 6 2 5 2 2" xfId="39501" xr:uid="{00000000-0005-0000-0000-0000BD130000}"/>
    <cellStyle name="20% - Акцент3 3 6 2 5 3" xfId="31185" xr:uid="{00000000-0005-0000-0000-0000BE130000}"/>
    <cellStyle name="20% - Акцент3 3 6 2 6" xfId="7448" xr:uid="{00000000-0005-0000-0000-0000BF130000}"/>
    <cellStyle name="20% - Акцент3 3 6 2 6 2" xfId="18859" xr:uid="{00000000-0005-0000-0000-0000C0130000}"/>
    <cellStyle name="20% - Акцент3 3 6 2 6 2 2" xfId="37079" xr:uid="{00000000-0005-0000-0000-0000C1130000}"/>
    <cellStyle name="20% - Акцент3 3 6 2 6 3" xfId="28826" xr:uid="{00000000-0005-0000-0000-0000C2130000}"/>
    <cellStyle name="20% - Акцент3 3 6 2 7" xfId="13026" xr:uid="{00000000-0005-0000-0000-0000C3130000}"/>
    <cellStyle name="20% - Акцент3 3 6 2 7 2" xfId="22430" xr:uid="{00000000-0005-0000-0000-0000C4130000}"/>
    <cellStyle name="20% - Акцент3 3 6 2 7 2 2" xfId="40450" xr:uid="{00000000-0005-0000-0000-0000C5130000}"/>
    <cellStyle name="20% - Акцент3 3 6 2 7 3" xfId="32112" xr:uid="{00000000-0005-0000-0000-0000C6130000}"/>
    <cellStyle name="20% - Акцент3 3 6 2 8" xfId="16729" xr:uid="{00000000-0005-0000-0000-0000C7130000}"/>
    <cellStyle name="20% - Акцент3 3 6 2 8 2" xfId="25494" xr:uid="{00000000-0005-0000-0000-0000C8130000}"/>
    <cellStyle name="20% - Акцент3 3 6 2 8 2 2" xfId="43458" xr:uid="{00000000-0005-0000-0000-0000C9130000}"/>
    <cellStyle name="20% - Акцент3 3 6 2 8 3" xfId="35150" xr:uid="{00000000-0005-0000-0000-0000CA130000}"/>
    <cellStyle name="20% - Акцент3 3 6 2 9" xfId="17844" xr:uid="{00000000-0005-0000-0000-0000CB130000}"/>
    <cellStyle name="20% - Акцент3 3 6 2 9 2" xfId="36154" xr:uid="{00000000-0005-0000-0000-0000CC130000}"/>
    <cellStyle name="20% - Акцент3 3 6 3" xfId="8760" xr:uid="{00000000-0005-0000-0000-0000CD130000}"/>
    <cellStyle name="20% - Акцент3 3 6 3 2" xfId="9614" xr:uid="{00000000-0005-0000-0000-0000CE130000}"/>
    <cellStyle name="20% - Акцент3 3 6 3 2 2" xfId="14389" xr:uid="{00000000-0005-0000-0000-0000CF130000}"/>
    <cellStyle name="20% - Акцент3 3 6 3 2 2 2" xfId="23572" xr:uid="{00000000-0005-0000-0000-0000D0130000}"/>
    <cellStyle name="20% - Акцент3 3 6 3 2 2 2 2" xfId="41572" xr:uid="{00000000-0005-0000-0000-0000D1130000}"/>
    <cellStyle name="20% - Акцент3 3 6 3 2 2 3" xfId="33227" xr:uid="{00000000-0005-0000-0000-0000D2130000}"/>
    <cellStyle name="20% - Акцент3 3 6 3 2 3" xfId="20022" xr:uid="{00000000-0005-0000-0000-0000D3130000}"/>
    <cellStyle name="20% - Акцент3 3 6 3 2 3 2" xfId="38187" xr:uid="{00000000-0005-0000-0000-0000D4130000}"/>
    <cellStyle name="20% - Акцент3 3 6 3 2 4" xfId="29887" xr:uid="{00000000-0005-0000-0000-0000D5130000}"/>
    <cellStyle name="20% - Акцент3 3 6 3 3" xfId="10954" xr:uid="{00000000-0005-0000-0000-0000D6130000}"/>
    <cellStyle name="20% - Акцент3 3 6 3 3 2" xfId="14390" xr:uid="{00000000-0005-0000-0000-0000D7130000}"/>
    <cellStyle name="20% - Акцент3 3 6 3 3 2 2" xfId="23573" xr:uid="{00000000-0005-0000-0000-0000D8130000}"/>
    <cellStyle name="20% - Акцент3 3 6 3 3 2 2 2" xfId="41573" xr:uid="{00000000-0005-0000-0000-0000D9130000}"/>
    <cellStyle name="20% - Акцент3 3 6 3 3 2 3" xfId="33228" xr:uid="{00000000-0005-0000-0000-0000DA130000}"/>
    <cellStyle name="20% - Акцент3 3 6 3 3 3" xfId="20807" xr:uid="{00000000-0005-0000-0000-0000DB130000}"/>
    <cellStyle name="20% - Акцент3 3 6 3 3 3 2" xfId="38959" xr:uid="{00000000-0005-0000-0000-0000DC130000}"/>
    <cellStyle name="20% - Акцент3 3 6 3 3 4" xfId="30643" xr:uid="{00000000-0005-0000-0000-0000DD130000}"/>
    <cellStyle name="20% - Акцент3 3 6 3 4" xfId="13526" xr:uid="{00000000-0005-0000-0000-0000DE130000}"/>
    <cellStyle name="20% - Акцент3 3 6 3 4 2" xfId="22761" xr:uid="{00000000-0005-0000-0000-0000DF130000}"/>
    <cellStyle name="20% - Акцент3 3 6 3 4 2 2" xfId="40762" xr:uid="{00000000-0005-0000-0000-0000E0130000}"/>
    <cellStyle name="20% - Акцент3 3 6 3 4 3" xfId="32413" xr:uid="{00000000-0005-0000-0000-0000E1130000}"/>
    <cellStyle name="20% - Акцент3 3 6 3 5" xfId="19398" xr:uid="{00000000-0005-0000-0000-0000E2130000}"/>
    <cellStyle name="20% - Акцент3 3 6 3 5 2" xfId="37568" xr:uid="{00000000-0005-0000-0000-0000E3130000}"/>
    <cellStyle name="20% - Акцент3 3 6 3 6" xfId="29278" xr:uid="{00000000-0005-0000-0000-0000E4130000}"/>
    <cellStyle name="20% - Акцент3 3 6 4" xfId="9266" xr:uid="{00000000-0005-0000-0000-0000E5130000}"/>
    <cellStyle name="20% - Акцент3 3 6 4 2" xfId="14391" xr:uid="{00000000-0005-0000-0000-0000E6130000}"/>
    <cellStyle name="20% - Акцент3 3 6 4 2 2" xfId="23574" xr:uid="{00000000-0005-0000-0000-0000E7130000}"/>
    <cellStyle name="20% - Акцент3 3 6 4 2 2 2" xfId="41574" xr:uid="{00000000-0005-0000-0000-0000E8130000}"/>
    <cellStyle name="20% - Акцент3 3 6 4 2 3" xfId="33229" xr:uid="{00000000-0005-0000-0000-0000E9130000}"/>
    <cellStyle name="20% - Акцент3 3 6 4 3" xfId="19749" xr:uid="{00000000-0005-0000-0000-0000EA130000}"/>
    <cellStyle name="20% - Акцент3 3 6 4 3 2" xfId="37915" xr:uid="{00000000-0005-0000-0000-0000EB130000}"/>
    <cellStyle name="20% - Акцент3 3 6 4 4" xfId="29618" xr:uid="{00000000-0005-0000-0000-0000EC130000}"/>
    <cellStyle name="20% - Акцент3 3 6 5" xfId="10690" xr:uid="{00000000-0005-0000-0000-0000ED130000}"/>
    <cellStyle name="20% - Акцент3 3 6 5 2" xfId="14392" xr:uid="{00000000-0005-0000-0000-0000EE130000}"/>
    <cellStyle name="20% - Акцент3 3 6 5 2 2" xfId="23575" xr:uid="{00000000-0005-0000-0000-0000EF130000}"/>
    <cellStyle name="20% - Акцент3 3 6 5 2 2 2" xfId="41575" xr:uid="{00000000-0005-0000-0000-0000F0130000}"/>
    <cellStyle name="20% - Акцент3 3 6 5 2 3" xfId="33230" xr:uid="{00000000-0005-0000-0000-0000F1130000}"/>
    <cellStyle name="20% - Акцент3 3 6 5 3" xfId="20545" xr:uid="{00000000-0005-0000-0000-0000F2130000}"/>
    <cellStyle name="20% - Акцент3 3 6 5 3 2" xfId="38697" xr:uid="{00000000-0005-0000-0000-0000F3130000}"/>
    <cellStyle name="20% - Акцент3 3 6 5 4" xfId="30381" xr:uid="{00000000-0005-0000-0000-0000F4130000}"/>
    <cellStyle name="20% - Акцент3 3 6 6" xfId="11430" xr:uid="{00000000-0005-0000-0000-0000F5130000}"/>
    <cellStyle name="20% - Акцент3 3 6 6 2" xfId="21275" xr:uid="{00000000-0005-0000-0000-0000F6130000}"/>
    <cellStyle name="20% - Акцент3 3 6 6 2 2" xfId="39427" xr:uid="{00000000-0005-0000-0000-0000F7130000}"/>
    <cellStyle name="20% - Акцент3 3 6 6 3" xfId="31111" xr:uid="{00000000-0005-0000-0000-0000F8130000}"/>
    <cellStyle name="20% - Акцент3 3 6 7" xfId="11933" xr:uid="{00000000-0005-0000-0000-0000F9130000}"/>
    <cellStyle name="20% - Акцент3 3 6 7 2" xfId="21681" xr:uid="{00000000-0005-0000-0000-0000FA130000}"/>
    <cellStyle name="20% - Акцент3 3 6 7 2 2" xfId="39830" xr:uid="{00000000-0005-0000-0000-0000FB130000}"/>
    <cellStyle name="20% - Акцент3 3 6 7 3" xfId="31509" xr:uid="{00000000-0005-0000-0000-0000FC130000}"/>
    <cellStyle name="20% - Акцент3 3 6 8" xfId="7181" xr:uid="{00000000-0005-0000-0000-0000FD130000}"/>
    <cellStyle name="20% - Акцент3 3 6 8 2" xfId="18776" xr:uid="{00000000-0005-0000-0000-0000FE130000}"/>
    <cellStyle name="20% - Акцент3 3 6 8 2 2" xfId="36996" xr:uid="{00000000-0005-0000-0000-0000FF130000}"/>
    <cellStyle name="20% - Акцент3 3 6 8 3" xfId="28748" xr:uid="{00000000-0005-0000-0000-000000140000}"/>
    <cellStyle name="20% - Акцент3 3 6 9" xfId="12445" xr:uid="{00000000-0005-0000-0000-000001140000}"/>
    <cellStyle name="20% - Акцент3 3 6 9 2" xfId="21895" xr:uid="{00000000-0005-0000-0000-000002140000}"/>
    <cellStyle name="20% - Акцент3 3 6 9 2 2" xfId="40018" xr:uid="{00000000-0005-0000-0000-000003140000}"/>
    <cellStyle name="20% - Акцент3 3 6 9 3" xfId="31683" xr:uid="{00000000-0005-0000-0000-000004140000}"/>
    <cellStyle name="20% - Акцент3 3 7" xfId="7443" xr:uid="{00000000-0005-0000-0000-000005140000}"/>
    <cellStyle name="20% - Акцент3 3 7 2" xfId="8915" xr:uid="{00000000-0005-0000-0000-000006140000}"/>
    <cellStyle name="20% - Акцент3 3 7 2 2" xfId="9615" xr:uid="{00000000-0005-0000-0000-000007140000}"/>
    <cellStyle name="20% - Акцент3 3 7 2 2 2" xfId="14393" xr:uid="{00000000-0005-0000-0000-000008140000}"/>
    <cellStyle name="20% - Акцент3 3 7 2 2 2 2" xfId="23576" xr:uid="{00000000-0005-0000-0000-000009140000}"/>
    <cellStyle name="20% - Акцент3 3 7 2 2 2 2 2" xfId="41576" xr:uid="{00000000-0005-0000-0000-00000A140000}"/>
    <cellStyle name="20% - Акцент3 3 7 2 2 2 3" xfId="33231" xr:uid="{00000000-0005-0000-0000-00000B140000}"/>
    <cellStyle name="20% - Акцент3 3 7 2 2 3" xfId="20023" xr:uid="{00000000-0005-0000-0000-00000C140000}"/>
    <cellStyle name="20% - Акцент3 3 7 2 2 3 2" xfId="38188" xr:uid="{00000000-0005-0000-0000-00000D140000}"/>
    <cellStyle name="20% - Акцент3 3 7 2 2 4" xfId="29888" xr:uid="{00000000-0005-0000-0000-00000E140000}"/>
    <cellStyle name="20% - Акцент3 3 7 2 3" xfId="13981" xr:uid="{00000000-0005-0000-0000-00000F140000}"/>
    <cellStyle name="20% - Акцент3 3 7 2 3 2" xfId="23189" xr:uid="{00000000-0005-0000-0000-000010140000}"/>
    <cellStyle name="20% - Акцент3 3 7 2 3 2 2" xfId="41189" xr:uid="{00000000-0005-0000-0000-000011140000}"/>
    <cellStyle name="20% - Акцент3 3 7 2 3 3" xfId="32846" xr:uid="{00000000-0005-0000-0000-000012140000}"/>
    <cellStyle name="20% - Акцент3 3 7 2 4" xfId="19481" xr:uid="{00000000-0005-0000-0000-000013140000}"/>
    <cellStyle name="20% - Акцент3 3 7 2 4 2" xfId="37651" xr:uid="{00000000-0005-0000-0000-000014140000}"/>
    <cellStyle name="20% - Акцент3 3 7 2 5" xfId="29356" xr:uid="{00000000-0005-0000-0000-000015140000}"/>
    <cellStyle name="20% - Акцент3 3 7 3" xfId="9267" xr:uid="{00000000-0005-0000-0000-000016140000}"/>
    <cellStyle name="20% - Акцент3 3 7 4" xfId="11500" xr:uid="{00000000-0005-0000-0000-000017140000}"/>
    <cellStyle name="20% - Акцент3 3 7 4 2" xfId="21345" xr:uid="{00000000-0005-0000-0000-000018140000}"/>
    <cellStyle name="20% - Акцент3 3 7 4 2 2" xfId="39497" xr:uid="{00000000-0005-0000-0000-000019140000}"/>
    <cellStyle name="20% - Акцент3 3 7 4 3" xfId="31181" xr:uid="{00000000-0005-0000-0000-00001A140000}"/>
    <cellStyle name="20% - Акцент3 3 7 5" xfId="13027" xr:uid="{00000000-0005-0000-0000-00001B140000}"/>
    <cellStyle name="20% - Акцент3 3 7 5 2" xfId="22431" xr:uid="{00000000-0005-0000-0000-00001C140000}"/>
    <cellStyle name="20% - Акцент3 3 7 5 2 2" xfId="40451" xr:uid="{00000000-0005-0000-0000-00001D140000}"/>
    <cellStyle name="20% - Акцент3 3 7 5 3" xfId="32113" xr:uid="{00000000-0005-0000-0000-00001E140000}"/>
    <cellStyle name="20% - Акцент3 3 7 6" xfId="18855" xr:uid="{00000000-0005-0000-0000-00001F140000}"/>
    <cellStyle name="20% - Акцент3 3 7 6 2" xfId="37075" xr:uid="{00000000-0005-0000-0000-000020140000}"/>
    <cellStyle name="20% - Акцент3 3 7 7" xfId="28822" xr:uid="{00000000-0005-0000-0000-000021140000}"/>
    <cellStyle name="20% - Акцент3 3 8" xfId="8303" xr:uid="{00000000-0005-0000-0000-000022140000}"/>
    <cellStyle name="20% - Акцент3 3 8 2" xfId="9616" xr:uid="{00000000-0005-0000-0000-000023140000}"/>
    <cellStyle name="20% - Акцент3 3 8 2 2" xfId="14394" xr:uid="{00000000-0005-0000-0000-000024140000}"/>
    <cellStyle name="20% - Акцент3 3 8 2 2 2" xfId="23577" xr:uid="{00000000-0005-0000-0000-000025140000}"/>
    <cellStyle name="20% - Акцент3 3 8 2 2 2 2" xfId="41577" xr:uid="{00000000-0005-0000-0000-000026140000}"/>
    <cellStyle name="20% - Акцент3 3 8 2 2 3" xfId="33232" xr:uid="{00000000-0005-0000-0000-000027140000}"/>
    <cellStyle name="20% - Акцент3 3 8 2 3" xfId="20024" xr:uid="{00000000-0005-0000-0000-000028140000}"/>
    <cellStyle name="20% - Акцент3 3 8 2 3 2" xfId="38189" xr:uid="{00000000-0005-0000-0000-000029140000}"/>
    <cellStyle name="20% - Акцент3 3 8 2 4" xfId="29889" xr:uid="{00000000-0005-0000-0000-00002A140000}"/>
    <cellStyle name="20% - Акцент3 3 8 3" xfId="10955" xr:uid="{00000000-0005-0000-0000-00002B140000}"/>
    <cellStyle name="20% - Акцент3 3 8 3 2" xfId="14395" xr:uid="{00000000-0005-0000-0000-00002C140000}"/>
    <cellStyle name="20% - Акцент3 3 8 3 2 2" xfId="23578" xr:uid="{00000000-0005-0000-0000-00002D140000}"/>
    <cellStyle name="20% - Акцент3 3 8 3 2 2 2" xfId="41578" xr:uid="{00000000-0005-0000-0000-00002E140000}"/>
    <cellStyle name="20% - Акцент3 3 8 3 2 3" xfId="33233" xr:uid="{00000000-0005-0000-0000-00002F140000}"/>
    <cellStyle name="20% - Акцент3 3 8 3 3" xfId="20808" xr:uid="{00000000-0005-0000-0000-000030140000}"/>
    <cellStyle name="20% - Акцент3 3 8 3 3 2" xfId="38960" xr:uid="{00000000-0005-0000-0000-000031140000}"/>
    <cellStyle name="20% - Акцент3 3 8 3 4" xfId="30644" xr:uid="{00000000-0005-0000-0000-000032140000}"/>
    <cellStyle name="20% - Акцент3 3 8 4" xfId="13522" xr:uid="{00000000-0005-0000-0000-000033140000}"/>
    <cellStyle name="20% - Акцент3 3 8 4 2" xfId="22757" xr:uid="{00000000-0005-0000-0000-000034140000}"/>
    <cellStyle name="20% - Акцент3 3 8 4 2 2" xfId="40758" xr:uid="{00000000-0005-0000-0000-000035140000}"/>
    <cellStyle name="20% - Акцент3 3 8 4 3" xfId="32409" xr:uid="{00000000-0005-0000-0000-000036140000}"/>
    <cellStyle name="20% - Акцент3 3 8 5" xfId="19177" xr:uid="{00000000-0005-0000-0000-000037140000}"/>
    <cellStyle name="20% - Акцент3 3 8 5 2" xfId="37356" xr:uid="{00000000-0005-0000-0000-000038140000}"/>
    <cellStyle name="20% - Акцент3 3 8 6" xfId="29069" xr:uid="{00000000-0005-0000-0000-000039140000}"/>
    <cellStyle name="20% - Акцент3 3 9" xfId="9149" xr:uid="{00000000-0005-0000-0000-00003A140000}"/>
    <cellStyle name="20% - Акцент3 3 9 2" xfId="10608" xr:uid="{00000000-0005-0000-0000-00003B140000}"/>
    <cellStyle name="20% - Акцент3 3 9 2 2" xfId="14397" xr:uid="{00000000-0005-0000-0000-00003C140000}"/>
    <cellStyle name="20% - Акцент3 3 9 2 2 2" xfId="23580" xr:uid="{00000000-0005-0000-0000-00003D140000}"/>
    <cellStyle name="20% - Акцент3 3 9 2 2 2 2" xfId="41580" xr:uid="{00000000-0005-0000-0000-00003E140000}"/>
    <cellStyle name="20% - Акцент3 3 9 2 2 3" xfId="33235" xr:uid="{00000000-0005-0000-0000-00003F140000}"/>
    <cellStyle name="20% - Акцент3 3 9 2 3" xfId="20477" xr:uid="{00000000-0005-0000-0000-000040140000}"/>
    <cellStyle name="20% - Акцент3 3 9 2 3 2" xfId="38629" xr:uid="{00000000-0005-0000-0000-000041140000}"/>
    <cellStyle name="20% - Акцент3 3 9 2 4" xfId="30315" xr:uid="{00000000-0005-0000-0000-000042140000}"/>
    <cellStyle name="20% - Акцент3 3 9 3" xfId="10956" xr:uid="{00000000-0005-0000-0000-000043140000}"/>
    <cellStyle name="20% - Акцент3 3 9 3 2" xfId="14398" xr:uid="{00000000-0005-0000-0000-000044140000}"/>
    <cellStyle name="20% - Акцент3 3 9 3 2 2" xfId="23581" xr:uid="{00000000-0005-0000-0000-000045140000}"/>
    <cellStyle name="20% - Акцент3 3 9 3 2 2 2" xfId="41581" xr:uid="{00000000-0005-0000-0000-000046140000}"/>
    <cellStyle name="20% - Акцент3 3 9 3 2 3" xfId="33236" xr:uid="{00000000-0005-0000-0000-000047140000}"/>
    <cellStyle name="20% - Акцент3 3 9 3 3" xfId="20809" xr:uid="{00000000-0005-0000-0000-000048140000}"/>
    <cellStyle name="20% - Акцент3 3 9 3 3 2" xfId="38961" xr:uid="{00000000-0005-0000-0000-000049140000}"/>
    <cellStyle name="20% - Акцент3 3 9 3 4" xfId="30645" xr:uid="{00000000-0005-0000-0000-00004A140000}"/>
    <cellStyle name="20% - Акцент3 3 9 4" xfId="14396" xr:uid="{00000000-0005-0000-0000-00004B140000}"/>
    <cellStyle name="20% - Акцент3 3 9 4 2" xfId="23579" xr:uid="{00000000-0005-0000-0000-00004C140000}"/>
    <cellStyle name="20% - Акцент3 3 9 4 2 2" xfId="41579" xr:uid="{00000000-0005-0000-0000-00004D140000}"/>
    <cellStyle name="20% - Акцент3 3 9 4 3" xfId="33234" xr:uid="{00000000-0005-0000-0000-00004E140000}"/>
    <cellStyle name="20% - Акцент3 3 9 5" xfId="19692" xr:uid="{00000000-0005-0000-0000-00004F140000}"/>
    <cellStyle name="20% - Акцент3 3 9 5 2" xfId="37861" xr:uid="{00000000-0005-0000-0000-000050140000}"/>
    <cellStyle name="20% - Акцент3 3 9 6" xfId="29566" xr:uid="{00000000-0005-0000-0000-000051140000}"/>
    <cellStyle name="20% - Акцент3 3_Data_Resourses &amp; Reserves_Audit12_mod2011_f0112" xfId="672" xr:uid="{00000000-0005-0000-0000-000052140000}"/>
    <cellStyle name="20% - Акцент3 4" xfId="673" xr:uid="{00000000-0005-0000-0000-000053140000}"/>
    <cellStyle name="20% - Акцент3 4 2" xfId="674" xr:uid="{00000000-0005-0000-0000-000054140000}"/>
    <cellStyle name="20% - Акцент3 4 2 2" xfId="9617" xr:uid="{00000000-0005-0000-0000-000055140000}"/>
    <cellStyle name="20% - Акцент3 4 3" xfId="9618" xr:uid="{00000000-0005-0000-0000-000056140000}"/>
    <cellStyle name="20% - Акцент3 4_Reconcilation" xfId="8792" xr:uid="{00000000-0005-0000-0000-000057140000}"/>
    <cellStyle name="20% - Акцент3 5" xfId="675" xr:uid="{00000000-0005-0000-0000-000058140000}"/>
    <cellStyle name="20% - Акцент3 5 2" xfId="676" xr:uid="{00000000-0005-0000-0000-000059140000}"/>
    <cellStyle name="20% - Акцент3 5 2 2" xfId="9619" xr:uid="{00000000-0005-0000-0000-00005A140000}"/>
    <cellStyle name="20% - Акцент3 5 3" xfId="677" xr:uid="{00000000-0005-0000-0000-00005B140000}"/>
    <cellStyle name="20% - Акцент3 5 3 10" xfId="16108" xr:uid="{00000000-0005-0000-0000-00005C140000}"/>
    <cellStyle name="20% - Акцент3 5 3 10 2" xfId="25062" xr:uid="{00000000-0005-0000-0000-00005D140000}"/>
    <cellStyle name="20% - Акцент3 5 3 10 2 2" xfId="43059" xr:uid="{00000000-0005-0000-0000-00005E140000}"/>
    <cellStyle name="20% - Акцент3 5 3 10 3" xfId="34706" xr:uid="{00000000-0005-0000-0000-00005F140000}"/>
    <cellStyle name="20% - Акцент3 5 3 11" xfId="17012" xr:uid="{00000000-0005-0000-0000-000060140000}"/>
    <cellStyle name="20% - Акцент3 5 3 11 2" xfId="35372" xr:uid="{00000000-0005-0000-0000-000061140000}"/>
    <cellStyle name="20% - Акцент3 5 3 12" xfId="26406" xr:uid="{00000000-0005-0000-0000-000062140000}"/>
    <cellStyle name="20% - Акцент3 5 3 12 2" xfId="44328" xr:uid="{00000000-0005-0000-0000-000063140000}"/>
    <cellStyle name="20% - Акцент3 5 3 13" xfId="27323" xr:uid="{00000000-0005-0000-0000-000064140000}"/>
    <cellStyle name="20% - Акцент3 5 3 14" xfId="45385" xr:uid="{00000000-0005-0000-0000-000065140000}"/>
    <cellStyle name="20% - Акцент3 5 3 15" xfId="46479" xr:uid="{00000000-0005-0000-0000-000066140000}"/>
    <cellStyle name="20% - Акцент3 5 3 2" xfId="5892" xr:uid="{00000000-0005-0000-0000-000067140000}"/>
    <cellStyle name="20% - Акцент3 5 3 2 10" xfId="26918" xr:uid="{00000000-0005-0000-0000-000068140000}"/>
    <cellStyle name="20% - Акцент3 5 3 2 10 2" xfId="44833" xr:uid="{00000000-0005-0000-0000-000069140000}"/>
    <cellStyle name="20% - Акцент3 5 3 2 11" xfId="27938" xr:uid="{00000000-0005-0000-0000-00006A140000}"/>
    <cellStyle name="20% - Акцент3 5 3 2 12" xfId="45880" xr:uid="{00000000-0005-0000-0000-00006B140000}"/>
    <cellStyle name="20% - Акцент3 5 3 2 13" xfId="47069" xr:uid="{00000000-0005-0000-0000-00006C140000}"/>
    <cellStyle name="20% - Акцент3 5 3 2 2" xfId="8920" xr:uid="{00000000-0005-0000-0000-00006D140000}"/>
    <cellStyle name="20% - Акцент3 5 3 2 2 2" xfId="13982" xr:uid="{00000000-0005-0000-0000-00006E140000}"/>
    <cellStyle name="20% - Акцент3 5 3 2 2 2 2" xfId="23190" xr:uid="{00000000-0005-0000-0000-00006F140000}"/>
    <cellStyle name="20% - Акцент3 5 3 2 2 2 2 2" xfId="41190" xr:uid="{00000000-0005-0000-0000-000070140000}"/>
    <cellStyle name="20% - Акцент3 5 3 2 2 2 3" xfId="32847" xr:uid="{00000000-0005-0000-0000-000071140000}"/>
    <cellStyle name="20% - Акцент3 5 3 2 2 3" xfId="19486" xr:uid="{00000000-0005-0000-0000-000072140000}"/>
    <cellStyle name="20% - Акцент3 5 3 2 2 3 2" xfId="37656" xr:uid="{00000000-0005-0000-0000-000073140000}"/>
    <cellStyle name="20% - Акцент3 5 3 2 2 4" xfId="29361" xr:uid="{00000000-0005-0000-0000-000074140000}"/>
    <cellStyle name="20% - Акцент3 5 3 2 3" xfId="9620" xr:uid="{00000000-0005-0000-0000-000075140000}"/>
    <cellStyle name="20% - Акцент3 5 3 2 3 2" xfId="14399" xr:uid="{00000000-0005-0000-0000-000076140000}"/>
    <cellStyle name="20% - Акцент3 5 3 2 3 2 2" xfId="23582" xr:uid="{00000000-0005-0000-0000-000077140000}"/>
    <cellStyle name="20% - Акцент3 5 3 2 3 2 2 2" xfId="41582" xr:uid="{00000000-0005-0000-0000-000078140000}"/>
    <cellStyle name="20% - Акцент3 5 3 2 3 2 3" xfId="33237" xr:uid="{00000000-0005-0000-0000-000079140000}"/>
    <cellStyle name="20% - Акцент3 5 3 2 3 3" xfId="20025" xr:uid="{00000000-0005-0000-0000-00007A140000}"/>
    <cellStyle name="20% - Акцент3 5 3 2 3 3 2" xfId="38190" xr:uid="{00000000-0005-0000-0000-00007B140000}"/>
    <cellStyle name="20% - Акцент3 5 3 2 3 4" xfId="29890" xr:uid="{00000000-0005-0000-0000-00007C140000}"/>
    <cellStyle name="20% - Акцент3 5 3 2 4" xfId="10957" xr:uid="{00000000-0005-0000-0000-00007D140000}"/>
    <cellStyle name="20% - Акцент3 5 3 2 4 2" xfId="14400" xr:uid="{00000000-0005-0000-0000-00007E140000}"/>
    <cellStyle name="20% - Акцент3 5 3 2 4 2 2" xfId="23583" xr:uid="{00000000-0005-0000-0000-00007F140000}"/>
    <cellStyle name="20% - Акцент3 5 3 2 4 2 2 2" xfId="41583" xr:uid="{00000000-0005-0000-0000-000080140000}"/>
    <cellStyle name="20% - Акцент3 5 3 2 4 2 3" xfId="33238" xr:uid="{00000000-0005-0000-0000-000081140000}"/>
    <cellStyle name="20% - Акцент3 5 3 2 4 3" xfId="20810" xr:uid="{00000000-0005-0000-0000-000082140000}"/>
    <cellStyle name="20% - Акцент3 5 3 2 4 3 2" xfId="38962" xr:uid="{00000000-0005-0000-0000-000083140000}"/>
    <cellStyle name="20% - Акцент3 5 3 2 4 4" xfId="30646" xr:uid="{00000000-0005-0000-0000-000084140000}"/>
    <cellStyle name="20% - Акцент3 5 3 2 5" xfId="11505" xr:uid="{00000000-0005-0000-0000-000085140000}"/>
    <cellStyle name="20% - Акцент3 5 3 2 5 2" xfId="21350" xr:uid="{00000000-0005-0000-0000-000086140000}"/>
    <cellStyle name="20% - Акцент3 5 3 2 5 2 2" xfId="39502" xr:uid="{00000000-0005-0000-0000-000087140000}"/>
    <cellStyle name="20% - Акцент3 5 3 2 5 3" xfId="31186" xr:uid="{00000000-0005-0000-0000-000088140000}"/>
    <cellStyle name="20% - Акцент3 5 3 2 6" xfId="7449" xr:uid="{00000000-0005-0000-0000-000089140000}"/>
    <cellStyle name="20% - Акцент3 5 3 2 6 2" xfId="18860" xr:uid="{00000000-0005-0000-0000-00008A140000}"/>
    <cellStyle name="20% - Акцент3 5 3 2 6 2 2" xfId="37080" xr:uid="{00000000-0005-0000-0000-00008B140000}"/>
    <cellStyle name="20% - Акцент3 5 3 2 6 3" xfId="28827" xr:uid="{00000000-0005-0000-0000-00008C140000}"/>
    <cellStyle name="20% - Акцент3 5 3 2 7" xfId="13028" xr:uid="{00000000-0005-0000-0000-00008D140000}"/>
    <cellStyle name="20% - Акцент3 5 3 2 7 2" xfId="22432" xr:uid="{00000000-0005-0000-0000-00008E140000}"/>
    <cellStyle name="20% - Акцент3 5 3 2 7 2 2" xfId="40452" xr:uid="{00000000-0005-0000-0000-00008F140000}"/>
    <cellStyle name="20% - Акцент3 5 3 2 7 3" xfId="32114" xr:uid="{00000000-0005-0000-0000-000090140000}"/>
    <cellStyle name="20% - Акцент3 5 3 2 8" xfId="16730" xr:uid="{00000000-0005-0000-0000-000091140000}"/>
    <cellStyle name="20% - Акцент3 5 3 2 8 2" xfId="25495" xr:uid="{00000000-0005-0000-0000-000092140000}"/>
    <cellStyle name="20% - Акцент3 5 3 2 8 2 2" xfId="43459" xr:uid="{00000000-0005-0000-0000-000093140000}"/>
    <cellStyle name="20% - Акцент3 5 3 2 8 3" xfId="35151" xr:uid="{00000000-0005-0000-0000-000094140000}"/>
    <cellStyle name="20% - Акцент3 5 3 2 9" xfId="17845" xr:uid="{00000000-0005-0000-0000-000095140000}"/>
    <cellStyle name="20% - Акцент3 5 3 2 9 2" xfId="36155" xr:uid="{00000000-0005-0000-0000-000096140000}"/>
    <cellStyle name="20% - Акцент3 5 3 3" xfId="8675" xr:uid="{00000000-0005-0000-0000-000097140000}"/>
    <cellStyle name="20% - Акцент3 5 3 3 2" xfId="9621" xr:uid="{00000000-0005-0000-0000-000098140000}"/>
    <cellStyle name="20% - Акцент3 5 3 3 2 2" xfId="14401" xr:uid="{00000000-0005-0000-0000-000099140000}"/>
    <cellStyle name="20% - Акцент3 5 3 3 2 2 2" xfId="23584" xr:uid="{00000000-0005-0000-0000-00009A140000}"/>
    <cellStyle name="20% - Акцент3 5 3 3 2 2 2 2" xfId="41584" xr:uid="{00000000-0005-0000-0000-00009B140000}"/>
    <cellStyle name="20% - Акцент3 5 3 3 2 2 3" xfId="33239" xr:uid="{00000000-0005-0000-0000-00009C140000}"/>
    <cellStyle name="20% - Акцент3 5 3 3 2 3" xfId="20026" xr:uid="{00000000-0005-0000-0000-00009D140000}"/>
    <cellStyle name="20% - Акцент3 5 3 3 2 3 2" xfId="38191" xr:uid="{00000000-0005-0000-0000-00009E140000}"/>
    <cellStyle name="20% - Акцент3 5 3 3 2 4" xfId="29891" xr:uid="{00000000-0005-0000-0000-00009F140000}"/>
    <cellStyle name="20% - Акцент3 5 3 3 3" xfId="13527" xr:uid="{00000000-0005-0000-0000-0000A0140000}"/>
    <cellStyle name="20% - Акцент3 5 3 3 3 2" xfId="22762" xr:uid="{00000000-0005-0000-0000-0000A1140000}"/>
    <cellStyle name="20% - Акцент3 5 3 3 3 2 2" xfId="40763" xr:uid="{00000000-0005-0000-0000-0000A2140000}"/>
    <cellStyle name="20% - Акцент3 5 3 3 3 3" xfId="32414" xr:uid="{00000000-0005-0000-0000-0000A3140000}"/>
    <cellStyle name="20% - Акцент3 5 3 3 4" xfId="19346" xr:uid="{00000000-0005-0000-0000-0000A4140000}"/>
    <cellStyle name="20% - Акцент3 5 3 3 4 2" xfId="37516" xr:uid="{00000000-0005-0000-0000-0000A5140000}"/>
    <cellStyle name="20% - Акцент3 5 3 3 5" xfId="29226" xr:uid="{00000000-0005-0000-0000-0000A6140000}"/>
    <cellStyle name="20% - Акцент3 5 3 4" xfId="9268" xr:uid="{00000000-0005-0000-0000-0000A7140000}"/>
    <cellStyle name="20% - Акцент3 5 3 4 2" xfId="14402" xr:uid="{00000000-0005-0000-0000-0000A8140000}"/>
    <cellStyle name="20% - Акцент3 5 3 4 2 2" xfId="23585" xr:uid="{00000000-0005-0000-0000-0000A9140000}"/>
    <cellStyle name="20% - Акцент3 5 3 4 2 2 2" xfId="41585" xr:uid="{00000000-0005-0000-0000-0000AA140000}"/>
    <cellStyle name="20% - Акцент3 5 3 4 2 3" xfId="33240" xr:uid="{00000000-0005-0000-0000-0000AB140000}"/>
    <cellStyle name="20% - Акцент3 5 3 4 3" xfId="19750" xr:uid="{00000000-0005-0000-0000-0000AC140000}"/>
    <cellStyle name="20% - Акцент3 5 3 4 3 2" xfId="37916" xr:uid="{00000000-0005-0000-0000-0000AD140000}"/>
    <cellStyle name="20% - Акцент3 5 3 4 4" xfId="29619" xr:uid="{00000000-0005-0000-0000-0000AE140000}"/>
    <cellStyle name="20% - Акцент3 5 3 5" xfId="10691" xr:uid="{00000000-0005-0000-0000-0000AF140000}"/>
    <cellStyle name="20% - Акцент3 5 3 5 2" xfId="14403" xr:uid="{00000000-0005-0000-0000-0000B0140000}"/>
    <cellStyle name="20% - Акцент3 5 3 5 2 2" xfId="23586" xr:uid="{00000000-0005-0000-0000-0000B1140000}"/>
    <cellStyle name="20% - Акцент3 5 3 5 2 2 2" xfId="41586" xr:uid="{00000000-0005-0000-0000-0000B2140000}"/>
    <cellStyle name="20% - Акцент3 5 3 5 2 3" xfId="33241" xr:uid="{00000000-0005-0000-0000-0000B3140000}"/>
    <cellStyle name="20% - Акцент3 5 3 5 3" xfId="20546" xr:uid="{00000000-0005-0000-0000-0000B4140000}"/>
    <cellStyle name="20% - Акцент3 5 3 5 3 2" xfId="38698" xr:uid="{00000000-0005-0000-0000-0000B5140000}"/>
    <cellStyle name="20% - Акцент3 5 3 5 4" xfId="30382" xr:uid="{00000000-0005-0000-0000-0000B6140000}"/>
    <cellStyle name="20% - Акцент3 5 3 6" xfId="11383" xr:uid="{00000000-0005-0000-0000-0000B7140000}"/>
    <cellStyle name="20% - Акцент3 5 3 6 2" xfId="21228" xr:uid="{00000000-0005-0000-0000-0000B8140000}"/>
    <cellStyle name="20% - Акцент3 5 3 6 2 2" xfId="39380" xr:uid="{00000000-0005-0000-0000-0000B9140000}"/>
    <cellStyle name="20% - Акцент3 5 3 6 3" xfId="31064" xr:uid="{00000000-0005-0000-0000-0000BA140000}"/>
    <cellStyle name="20% - Акцент3 5 3 7" xfId="11934" xr:uid="{00000000-0005-0000-0000-0000BB140000}"/>
    <cellStyle name="20% - Акцент3 5 3 7 2" xfId="21682" xr:uid="{00000000-0005-0000-0000-0000BC140000}"/>
    <cellStyle name="20% - Акцент3 5 3 7 2 2" xfId="39831" xr:uid="{00000000-0005-0000-0000-0000BD140000}"/>
    <cellStyle name="20% - Акцент3 5 3 7 3" xfId="31510" xr:uid="{00000000-0005-0000-0000-0000BE140000}"/>
    <cellStyle name="20% - Акцент3 5 3 8" xfId="7068" xr:uid="{00000000-0005-0000-0000-0000BF140000}"/>
    <cellStyle name="20% - Акцент3 5 3 8 2" xfId="18709" xr:uid="{00000000-0005-0000-0000-0000C0140000}"/>
    <cellStyle name="20% - Акцент3 5 3 8 2 2" xfId="36942" xr:uid="{00000000-0005-0000-0000-0000C1140000}"/>
    <cellStyle name="20% - Акцент3 5 3 8 3" xfId="28701" xr:uid="{00000000-0005-0000-0000-0000C2140000}"/>
    <cellStyle name="20% - Акцент3 5 3 9" xfId="12446" xr:uid="{00000000-0005-0000-0000-0000C3140000}"/>
    <cellStyle name="20% - Акцент3 5 3 9 2" xfId="21896" xr:uid="{00000000-0005-0000-0000-0000C4140000}"/>
    <cellStyle name="20% - Акцент3 5 3 9 2 2" xfId="40019" xr:uid="{00000000-0005-0000-0000-0000C5140000}"/>
    <cellStyle name="20% - Акцент3 5 3 9 3" xfId="31684" xr:uid="{00000000-0005-0000-0000-0000C6140000}"/>
    <cellStyle name="20% - Акцент3 5 4" xfId="9148" xr:uid="{00000000-0005-0000-0000-0000C7140000}"/>
    <cellStyle name="20% - Акцент3 5 5" xfId="6873" xr:uid="{00000000-0005-0000-0000-0000C8140000}"/>
    <cellStyle name="20% - Акцент3 5_Reconcilation" xfId="8664" xr:uid="{00000000-0005-0000-0000-0000C9140000}"/>
    <cellStyle name="20% - Акцент3 6" xfId="678" xr:uid="{00000000-0005-0000-0000-0000CA140000}"/>
    <cellStyle name="20% - Акцент3 6 2" xfId="7451" xr:uid="{00000000-0005-0000-0000-0000CB140000}"/>
    <cellStyle name="20% - Акцент3 6 2 10" xfId="28828" xr:uid="{00000000-0005-0000-0000-0000CC140000}"/>
    <cellStyle name="20% - Акцент3 6 2 2" xfId="8921" xr:uid="{00000000-0005-0000-0000-0000CD140000}"/>
    <cellStyle name="20% - Акцент3 6 2 2 2" xfId="9622" xr:uid="{00000000-0005-0000-0000-0000CE140000}"/>
    <cellStyle name="20% - Акцент3 6 2 2 2 2" xfId="14404" xr:uid="{00000000-0005-0000-0000-0000CF140000}"/>
    <cellStyle name="20% - Акцент3 6 2 2 2 2 2" xfId="23587" xr:uid="{00000000-0005-0000-0000-0000D0140000}"/>
    <cellStyle name="20% - Акцент3 6 2 2 2 2 2 2" xfId="41587" xr:uid="{00000000-0005-0000-0000-0000D1140000}"/>
    <cellStyle name="20% - Акцент3 6 2 2 2 2 3" xfId="33242" xr:uid="{00000000-0005-0000-0000-0000D2140000}"/>
    <cellStyle name="20% - Акцент3 6 2 2 2 3" xfId="20027" xr:uid="{00000000-0005-0000-0000-0000D3140000}"/>
    <cellStyle name="20% - Акцент3 6 2 2 2 3 2" xfId="38192" xr:uid="{00000000-0005-0000-0000-0000D4140000}"/>
    <cellStyle name="20% - Акцент3 6 2 2 2 4" xfId="29892" xr:uid="{00000000-0005-0000-0000-0000D5140000}"/>
    <cellStyle name="20% - Акцент3 6 2 2 3" xfId="10958" xr:uid="{00000000-0005-0000-0000-0000D6140000}"/>
    <cellStyle name="20% - Акцент3 6 2 2 3 2" xfId="14405" xr:uid="{00000000-0005-0000-0000-0000D7140000}"/>
    <cellStyle name="20% - Акцент3 6 2 2 3 2 2" xfId="23588" xr:uid="{00000000-0005-0000-0000-0000D8140000}"/>
    <cellStyle name="20% - Акцент3 6 2 2 3 2 2 2" xfId="41588" xr:uid="{00000000-0005-0000-0000-0000D9140000}"/>
    <cellStyle name="20% - Акцент3 6 2 2 3 2 3" xfId="33243" xr:uid="{00000000-0005-0000-0000-0000DA140000}"/>
    <cellStyle name="20% - Акцент3 6 2 2 3 3" xfId="20811" xr:uid="{00000000-0005-0000-0000-0000DB140000}"/>
    <cellStyle name="20% - Акцент3 6 2 2 3 3 2" xfId="38963" xr:uid="{00000000-0005-0000-0000-0000DC140000}"/>
    <cellStyle name="20% - Акцент3 6 2 2 3 4" xfId="30647" xr:uid="{00000000-0005-0000-0000-0000DD140000}"/>
    <cellStyle name="20% - Акцент3 6 2 2 4" xfId="13267" xr:uid="{00000000-0005-0000-0000-0000DE140000}"/>
    <cellStyle name="20% - Акцент3 6 2 2 5" xfId="19487" xr:uid="{00000000-0005-0000-0000-0000DF140000}"/>
    <cellStyle name="20% - Акцент3 6 2 2 5 2" xfId="37657" xr:uid="{00000000-0005-0000-0000-0000E0140000}"/>
    <cellStyle name="20% - Акцент3 6 2 2 6" xfId="29362" xr:uid="{00000000-0005-0000-0000-0000E1140000}"/>
    <cellStyle name="20% - Акцент3 6 2 3" xfId="8502" xr:uid="{00000000-0005-0000-0000-0000E2140000}"/>
    <cellStyle name="20% - Акцент3 6 2 3 2" xfId="10609" xr:uid="{00000000-0005-0000-0000-0000E3140000}"/>
    <cellStyle name="20% - Акцент3 6 2 3 2 2" xfId="14406" xr:uid="{00000000-0005-0000-0000-0000E4140000}"/>
    <cellStyle name="20% - Акцент3 6 2 3 2 2 2" xfId="23589" xr:uid="{00000000-0005-0000-0000-0000E5140000}"/>
    <cellStyle name="20% - Акцент3 6 2 3 2 2 2 2" xfId="41589" xr:uid="{00000000-0005-0000-0000-0000E6140000}"/>
    <cellStyle name="20% - Акцент3 6 2 3 2 2 3" xfId="33244" xr:uid="{00000000-0005-0000-0000-0000E7140000}"/>
    <cellStyle name="20% - Акцент3 6 2 3 2 3" xfId="20478" xr:uid="{00000000-0005-0000-0000-0000E8140000}"/>
    <cellStyle name="20% - Акцент3 6 2 3 2 3 2" xfId="38630" xr:uid="{00000000-0005-0000-0000-0000E9140000}"/>
    <cellStyle name="20% - Акцент3 6 2 3 2 4" xfId="30316" xr:uid="{00000000-0005-0000-0000-0000EA140000}"/>
    <cellStyle name="20% - Акцент3 6 2 3 3" xfId="10959" xr:uid="{00000000-0005-0000-0000-0000EB140000}"/>
    <cellStyle name="20% - Акцент3 6 2 3 3 2" xfId="14407" xr:uid="{00000000-0005-0000-0000-0000EC140000}"/>
    <cellStyle name="20% - Акцент3 6 2 3 3 2 2" xfId="23590" xr:uid="{00000000-0005-0000-0000-0000ED140000}"/>
    <cellStyle name="20% - Акцент3 6 2 3 3 2 2 2" xfId="41590" xr:uid="{00000000-0005-0000-0000-0000EE140000}"/>
    <cellStyle name="20% - Акцент3 6 2 3 3 2 3" xfId="33245" xr:uid="{00000000-0005-0000-0000-0000EF140000}"/>
    <cellStyle name="20% - Акцент3 6 2 3 3 3" xfId="20812" xr:uid="{00000000-0005-0000-0000-0000F0140000}"/>
    <cellStyle name="20% - Акцент3 6 2 3 3 3 2" xfId="38964" xr:uid="{00000000-0005-0000-0000-0000F1140000}"/>
    <cellStyle name="20% - Акцент3 6 2 3 3 4" xfId="30648" xr:uid="{00000000-0005-0000-0000-0000F2140000}"/>
    <cellStyle name="20% - Акцент3 6 2 3 4" xfId="13983" xr:uid="{00000000-0005-0000-0000-0000F3140000}"/>
    <cellStyle name="20% - Акцент3 6 2 3 4 2" xfId="23191" xr:uid="{00000000-0005-0000-0000-0000F4140000}"/>
    <cellStyle name="20% - Акцент3 6 2 3 4 2 2" xfId="41191" xr:uid="{00000000-0005-0000-0000-0000F5140000}"/>
    <cellStyle name="20% - Акцент3 6 2 3 4 3" xfId="32848" xr:uid="{00000000-0005-0000-0000-0000F6140000}"/>
    <cellStyle name="20% - Акцент3 6 2 3 5" xfId="19257" xr:uid="{00000000-0005-0000-0000-0000F7140000}"/>
    <cellStyle name="20% - Акцент3 6 2 3 5 2" xfId="37431" xr:uid="{00000000-0005-0000-0000-0000F8140000}"/>
    <cellStyle name="20% - Акцент3 6 2 3 6" xfId="29142" xr:uid="{00000000-0005-0000-0000-0000F9140000}"/>
    <cellStyle name="20% - Акцент3 6 2 4" xfId="9270" xr:uid="{00000000-0005-0000-0000-0000FA140000}"/>
    <cellStyle name="20% - Акцент3 6 2 4 2" xfId="14408" xr:uid="{00000000-0005-0000-0000-0000FB140000}"/>
    <cellStyle name="20% - Акцент3 6 2 4 2 2" xfId="23591" xr:uid="{00000000-0005-0000-0000-0000FC140000}"/>
    <cellStyle name="20% - Акцент3 6 2 4 2 2 2" xfId="41591" xr:uid="{00000000-0005-0000-0000-0000FD140000}"/>
    <cellStyle name="20% - Акцент3 6 2 4 2 3" xfId="33246" xr:uid="{00000000-0005-0000-0000-0000FE140000}"/>
    <cellStyle name="20% - Акцент3 6 2 4 3" xfId="19752" xr:uid="{00000000-0005-0000-0000-0000FF140000}"/>
    <cellStyle name="20% - Акцент3 6 2 4 3 2" xfId="37918" xr:uid="{00000000-0005-0000-0000-000000150000}"/>
    <cellStyle name="20% - Акцент3 6 2 4 4" xfId="29621" xr:uid="{00000000-0005-0000-0000-000001150000}"/>
    <cellStyle name="20% - Акцент3 6 2 5" xfId="10692" xr:uid="{00000000-0005-0000-0000-000002150000}"/>
    <cellStyle name="20% - Акцент3 6 2 5 2" xfId="14409" xr:uid="{00000000-0005-0000-0000-000003150000}"/>
    <cellStyle name="20% - Акцент3 6 2 5 2 2" xfId="23592" xr:uid="{00000000-0005-0000-0000-000004150000}"/>
    <cellStyle name="20% - Акцент3 6 2 5 2 2 2" xfId="41592" xr:uid="{00000000-0005-0000-0000-000005150000}"/>
    <cellStyle name="20% - Акцент3 6 2 5 2 3" xfId="33247" xr:uid="{00000000-0005-0000-0000-000006150000}"/>
    <cellStyle name="20% - Акцент3 6 2 5 3" xfId="20547" xr:uid="{00000000-0005-0000-0000-000007150000}"/>
    <cellStyle name="20% - Акцент3 6 2 5 3 2" xfId="38699" xr:uid="{00000000-0005-0000-0000-000008150000}"/>
    <cellStyle name="20% - Акцент3 6 2 5 4" xfId="30383" xr:uid="{00000000-0005-0000-0000-000009150000}"/>
    <cellStyle name="20% - Акцент3 6 2 6" xfId="11506" xr:uid="{00000000-0005-0000-0000-00000A150000}"/>
    <cellStyle name="20% - Акцент3 6 2 6 2" xfId="21351" xr:uid="{00000000-0005-0000-0000-00000B150000}"/>
    <cellStyle name="20% - Акцент3 6 2 6 2 2" xfId="39503" xr:uid="{00000000-0005-0000-0000-00000C150000}"/>
    <cellStyle name="20% - Акцент3 6 2 6 3" xfId="31187" xr:uid="{00000000-0005-0000-0000-00000D150000}"/>
    <cellStyle name="20% - Акцент3 6 2 7" xfId="11936" xr:uid="{00000000-0005-0000-0000-00000E150000}"/>
    <cellStyle name="20% - Акцент3 6 2 8" xfId="13029" xr:uid="{00000000-0005-0000-0000-00000F150000}"/>
    <cellStyle name="20% - Акцент3 6 2 8 2" xfId="22433" xr:uid="{00000000-0005-0000-0000-000010150000}"/>
    <cellStyle name="20% - Акцент3 6 2 8 2 2" xfId="40453" xr:uid="{00000000-0005-0000-0000-000011150000}"/>
    <cellStyle name="20% - Акцент3 6 2 8 3" xfId="32115" xr:uid="{00000000-0005-0000-0000-000012150000}"/>
    <cellStyle name="20% - Акцент3 6 2 9" xfId="18861" xr:uid="{00000000-0005-0000-0000-000013150000}"/>
    <cellStyle name="20% - Акцент3 6 2 9 2" xfId="37081" xr:uid="{00000000-0005-0000-0000-000014150000}"/>
    <cellStyle name="20% - Акцент3 6 3" xfId="7450" xr:uid="{00000000-0005-0000-0000-000015150000}"/>
    <cellStyle name="20% - Акцент3 6 3 2" xfId="9623" xr:uid="{00000000-0005-0000-0000-000016150000}"/>
    <cellStyle name="20% - Акцент3 6 3 2 2" xfId="14410" xr:uid="{00000000-0005-0000-0000-000017150000}"/>
    <cellStyle name="20% - Акцент3 6 3 2 2 2" xfId="23593" xr:uid="{00000000-0005-0000-0000-000018150000}"/>
    <cellStyle name="20% - Акцент3 6 3 2 2 2 2" xfId="41593" xr:uid="{00000000-0005-0000-0000-000019150000}"/>
    <cellStyle name="20% - Акцент3 6 3 2 2 3" xfId="33248" xr:uid="{00000000-0005-0000-0000-00001A150000}"/>
    <cellStyle name="20% - Акцент3 6 3 2 3" xfId="20028" xr:uid="{00000000-0005-0000-0000-00001B150000}"/>
    <cellStyle name="20% - Акцент3 6 3 2 3 2" xfId="38193" xr:uid="{00000000-0005-0000-0000-00001C150000}"/>
    <cellStyle name="20% - Акцент3 6 3 2 4" xfId="29893" xr:uid="{00000000-0005-0000-0000-00001D150000}"/>
    <cellStyle name="20% - Акцент3 6 3 3" xfId="10960" xr:uid="{00000000-0005-0000-0000-00001E150000}"/>
    <cellStyle name="20% - Акцент3 6 3 3 2" xfId="14411" xr:uid="{00000000-0005-0000-0000-00001F150000}"/>
    <cellStyle name="20% - Акцент3 6 3 3 2 2" xfId="23594" xr:uid="{00000000-0005-0000-0000-000020150000}"/>
    <cellStyle name="20% - Акцент3 6 3 3 2 2 2" xfId="41594" xr:uid="{00000000-0005-0000-0000-000021150000}"/>
    <cellStyle name="20% - Акцент3 6 3 3 2 3" xfId="33249" xr:uid="{00000000-0005-0000-0000-000022150000}"/>
    <cellStyle name="20% - Акцент3 6 3 3 3" xfId="20813" xr:uid="{00000000-0005-0000-0000-000023150000}"/>
    <cellStyle name="20% - Акцент3 6 3 3 3 2" xfId="38965" xr:uid="{00000000-0005-0000-0000-000024150000}"/>
    <cellStyle name="20% - Акцент3 6 3 3 4" xfId="30649" xr:uid="{00000000-0005-0000-0000-000025150000}"/>
    <cellStyle name="20% - Акцент3 6 4" xfId="8831" xr:uid="{00000000-0005-0000-0000-000026150000}"/>
    <cellStyle name="20% - Акцент3 6 4 2" xfId="9624" xr:uid="{00000000-0005-0000-0000-000027150000}"/>
    <cellStyle name="20% - Акцент3 6 4 3" xfId="13528" xr:uid="{00000000-0005-0000-0000-000028150000}"/>
    <cellStyle name="20% - Акцент3 6 4 3 2" xfId="22763" xr:uid="{00000000-0005-0000-0000-000029150000}"/>
    <cellStyle name="20% - Акцент3 6 4 3 2 2" xfId="40764" xr:uid="{00000000-0005-0000-0000-00002A150000}"/>
    <cellStyle name="20% - Акцент3 6 4 3 3" xfId="32415" xr:uid="{00000000-0005-0000-0000-00002B150000}"/>
    <cellStyle name="20% - Акцент3 6 4 4" xfId="19428" xr:uid="{00000000-0005-0000-0000-00002C150000}"/>
    <cellStyle name="20% - Акцент3 6 4 4 2" xfId="37598" xr:uid="{00000000-0005-0000-0000-00002D150000}"/>
    <cellStyle name="20% - Акцент3 6 4 5" xfId="29306" xr:uid="{00000000-0005-0000-0000-00002E150000}"/>
    <cellStyle name="20% - Акцент3 6 5" xfId="9269" xr:uid="{00000000-0005-0000-0000-00002F150000}"/>
    <cellStyle name="20% - Акцент3 6 5 2" xfId="14412" xr:uid="{00000000-0005-0000-0000-000030150000}"/>
    <cellStyle name="20% - Акцент3 6 5 2 2" xfId="23595" xr:uid="{00000000-0005-0000-0000-000031150000}"/>
    <cellStyle name="20% - Акцент3 6 5 2 2 2" xfId="41595" xr:uid="{00000000-0005-0000-0000-000032150000}"/>
    <cellStyle name="20% - Акцент3 6 5 2 3" xfId="33250" xr:uid="{00000000-0005-0000-0000-000033150000}"/>
    <cellStyle name="20% - Акцент3 6 5 3" xfId="19751" xr:uid="{00000000-0005-0000-0000-000034150000}"/>
    <cellStyle name="20% - Акцент3 6 5 3 2" xfId="37917" xr:uid="{00000000-0005-0000-0000-000035150000}"/>
    <cellStyle name="20% - Акцент3 6 5 4" xfId="29620" xr:uid="{00000000-0005-0000-0000-000036150000}"/>
    <cellStyle name="20% - Акцент3 6 6" xfId="11453" xr:uid="{00000000-0005-0000-0000-000037150000}"/>
    <cellStyle name="20% - Акцент3 6 6 2" xfId="21298" xr:uid="{00000000-0005-0000-0000-000038150000}"/>
    <cellStyle name="20% - Акцент3 6 6 2 2" xfId="39450" xr:uid="{00000000-0005-0000-0000-000039150000}"/>
    <cellStyle name="20% - Акцент3 6 6 3" xfId="31134" xr:uid="{00000000-0005-0000-0000-00003A150000}"/>
    <cellStyle name="20% - Акцент3 6 7" xfId="11935" xr:uid="{00000000-0005-0000-0000-00003B150000}"/>
    <cellStyle name="20% - Акцент3 6 7 2" xfId="21683" xr:uid="{00000000-0005-0000-0000-00003C150000}"/>
    <cellStyle name="20% - Акцент3 6 7 2 2" xfId="39832" xr:uid="{00000000-0005-0000-0000-00003D150000}"/>
    <cellStyle name="20% - Акцент3 6 7 3" xfId="31511" xr:uid="{00000000-0005-0000-0000-00003E150000}"/>
    <cellStyle name="20% - Акцент3 6 8" xfId="7225" xr:uid="{00000000-0005-0000-0000-00003F150000}"/>
    <cellStyle name="20% - Акцент3 6 8 2" xfId="18803" xr:uid="{00000000-0005-0000-0000-000040150000}"/>
    <cellStyle name="20% - Акцент3 6 8 2 2" xfId="37023" xr:uid="{00000000-0005-0000-0000-000041150000}"/>
    <cellStyle name="20% - Акцент3 6 8 3" xfId="28773" xr:uid="{00000000-0005-0000-0000-000042150000}"/>
    <cellStyle name="20% - Акцент3 6 9" xfId="12447" xr:uid="{00000000-0005-0000-0000-000043150000}"/>
    <cellStyle name="20% - Акцент3 6 9 2" xfId="21897" xr:uid="{00000000-0005-0000-0000-000044150000}"/>
    <cellStyle name="20% - Акцент3 6 9 2 2" xfId="40020" xr:uid="{00000000-0005-0000-0000-000045150000}"/>
    <cellStyle name="20% - Акцент3 6 9 3" xfId="31685" xr:uid="{00000000-0005-0000-0000-000046150000}"/>
    <cellStyle name="20% - Акцент3 6_Reconcilation" xfId="8707" xr:uid="{00000000-0005-0000-0000-000047150000}"/>
    <cellStyle name="20% - Акцент3 7" xfId="679" xr:uid="{00000000-0005-0000-0000-000048150000}"/>
    <cellStyle name="20% - Акцент3 7 2" xfId="7452" xr:uid="{00000000-0005-0000-0000-000049150000}"/>
    <cellStyle name="20% - Акцент3 7 2 2" xfId="8922" xr:uid="{00000000-0005-0000-0000-00004A150000}"/>
    <cellStyle name="20% - Акцент3 7 2 2 2" xfId="13984" xr:uid="{00000000-0005-0000-0000-00004B150000}"/>
    <cellStyle name="20% - Акцент3 7 2 2 2 2" xfId="23192" xr:uid="{00000000-0005-0000-0000-00004C150000}"/>
    <cellStyle name="20% - Акцент3 7 2 2 2 2 2" xfId="41192" xr:uid="{00000000-0005-0000-0000-00004D150000}"/>
    <cellStyle name="20% - Акцент3 7 2 2 2 3" xfId="32849" xr:uid="{00000000-0005-0000-0000-00004E150000}"/>
    <cellStyle name="20% - Акцент3 7 2 2 3" xfId="19488" xr:uid="{00000000-0005-0000-0000-00004F150000}"/>
    <cellStyle name="20% - Акцент3 7 2 2 3 2" xfId="37658" xr:uid="{00000000-0005-0000-0000-000050150000}"/>
    <cellStyle name="20% - Акцент3 7 2 2 4" xfId="29363" xr:uid="{00000000-0005-0000-0000-000051150000}"/>
    <cellStyle name="20% - Акцент3 7 2 3" xfId="9625" xr:uid="{00000000-0005-0000-0000-000052150000}"/>
    <cellStyle name="20% - Акцент3 7 2 4" xfId="11507" xr:uid="{00000000-0005-0000-0000-000053150000}"/>
    <cellStyle name="20% - Акцент3 7 2 4 2" xfId="21352" xr:uid="{00000000-0005-0000-0000-000054150000}"/>
    <cellStyle name="20% - Акцент3 7 2 4 2 2" xfId="39504" xr:uid="{00000000-0005-0000-0000-000055150000}"/>
    <cellStyle name="20% - Акцент3 7 2 4 3" xfId="31188" xr:uid="{00000000-0005-0000-0000-000056150000}"/>
    <cellStyle name="20% - Акцент3 7 2 5" xfId="13030" xr:uid="{00000000-0005-0000-0000-000057150000}"/>
    <cellStyle name="20% - Акцент3 7 2 5 2" xfId="22434" xr:uid="{00000000-0005-0000-0000-000058150000}"/>
    <cellStyle name="20% - Акцент3 7 2 5 2 2" xfId="40454" xr:uid="{00000000-0005-0000-0000-000059150000}"/>
    <cellStyle name="20% - Акцент3 7 2 5 3" xfId="32116" xr:uid="{00000000-0005-0000-0000-00005A150000}"/>
    <cellStyle name="20% - Акцент3 7 2 6" xfId="18862" xr:uid="{00000000-0005-0000-0000-00005B150000}"/>
    <cellStyle name="20% - Акцент3 7 2 6 2" xfId="37082" xr:uid="{00000000-0005-0000-0000-00005C150000}"/>
    <cellStyle name="20% - Акцент3 7 2 7" xfId="28829" xr:uid="{00000000-0005-0000-0000-00005D150000}"/>
    <cellStyle name="20% - Акцент3 7 3" xfId="8620" xr:uid="{00000000-0005-0000-0000-00005E150000}"/>
    <cellStyle name="20% - Акцент3 7 3 2" xfId="9626" xr:uid="{00000000-0005-0000-0000-00005F150000}"/>
    <cellStyle name="20% - Акцент3 7 3 2 2" xfId="14414" xr:uid="{00000000-0005-0000-0000-000060150000}"/>
    <cellStyle name="20% - Акцент3 7 3 2 2 2" xfId="23597" xr:uid="{00000000-0005-0000-0000-000061150000}"/>
    <cellStyle name="20% - Акцент3 7 3 2 2 2 2" xfId="41597" xr:uid="{00000000-0005-0000-0000-000062150000}"/>
    <cellStyle name="20% - Акцент3 7 3 2 2 3" xfId="33252" xr:uid="{00000000-0005-0000-0000-000063150000}"/>
    <cellStyle name="20% - Акцент3 7 3 2 3" xfId="20029" xr:uid="{00000000-0005-0000-0000-000064150000}"/>
    <cellStyle name="20% - Акцент3 7 3 2 3 2" xfId="38194" xr:uid="{00000000-0005-0000-0000-000065150000}"/>
    <cellStyle name="20% - Акцент3 7 3 2 4" xfId="29894" xr:uid="{00000000-0005-0000-0000-000066150000}"/>
    <cellStyle name="20% - Акцент3 7 3 3" xfId="10961" xr:uid="{00000000-0005-0000-0000-000067150000}"/>
    <cellStyle name="20% - Акцент3 7 3 3 2" xfId="14415" xr:uid="{00000000-0005-0000-0000-000068150000}"/>
    <cellStyle name="20% - Акцент3 7 3 3 2 2" xfId="23598" xr:uid="{00000000-0005-0000-0000-000069150000}"/>
    <cellStyle name="20% - Акцент3 7 3 3 2 2 2" xfId="41598" xr:uid="{00000000-0005-0000-0000-00006A150000}"/>
    <cellStyle name="20% - Акцент3 7 3 3 2 3" xfId="33253" xr:uid="{00000000-0005-0000-0000-00006B150000}"/>
    <cellStyle name="20% - Акцент3 7 3 3 3" xfId="20814" xr:uid="{00000000-0005-0000-0000-00006C150000}"/>
    <cellStyle name="20% - Акцент3 7 3 3 3 2" xfId="38966" xr:uid="{00000000-0005-0000-0000-00006D150000}"/>
    <cellStyle name="20% - Акцент3 7 3 3 4" xfId="30650" xr:uid="{00000000-0005-0000-0000-00006E150000}"/>
    <cellStyle name="20% - Акцент3 7 3 4" xfId="14413" xr:uid="{00000000-0005-0000-0000-00006F150000}"/>
    <cellStyle name="20% - Акцент3 7 3 4 2" xfId="23596" xr:uid="{00000000-0005-0000-0000-000070150000}"/>
    <cellStyle name="20% - Акцент3 7 3 4 2 2" xfId="41596" xr:uid="{00000000-0005-0000-0000-000071150000}"/>
    <cellStyle name="20% - Акцент3 7 3 4 3" xfId="33251" xr:uid="{00000000-0005-0000-0000-000072150000}"/>
    <cellStyle name="20% - Акцент3 7 3 5" xfId="19322" xr:uid="{00000000-0005-0000-0000-000073150000}"/>
    <cellStyle name="20% - Акцент3 7 3 5 2" xfId="37494" xr:uid="{00000000-0005-0000-0000-000074150000}"/>
    <cellStyle name="20% - Акцент3 7 3 6" xfId="29205" xr:uid="{00000000-0005-0000-0000-000075150000}"/>
    <cellStyle name="20% - Акцент3 7 4" xfId="10693" xr:uid="{00000000-0005-0000-0000-000076150000}"/>
    <cellStyle name="20% - Акцент3 7 4 2" xfId="14416" xr:uid="{00000000-0005-0000-0000-000077150000}"/>
    <cellStyle name="20% - Акцент3 7 4 2 2" xfId="23599" xr:uid="{00000000-0005-0000-0000-000078150000}"/>
    <cellStyle name="20% - Акцент3 7 4 2 2 2" xfId="41599" xr:uid="{00000000-0005-0000-0000-000079150000}"/>
    <cellStyle name="20% - Акцент3 7 4 2 3" xfId="33254" xr:uid="{00000000-0005-0000-0000-00007A150000}"/>
    <cellStyle name="20% - Акцент3 7 4 3" xfId="20548" xr:uid="{00000000-0005-0000-0000-00007B150000}"/>
    <cellStyle name="20% - Акцент3 7 4 3 2" xfId="38700" xr:uid="{00000000-0005-0000-0000-00007C150000}"/>
    <cellStyle name="20% - Акцент3 7 4 4" xfId="30384" xr:uid="{00000000-0005-0000-0000-00007D150000}"/>
    <cellStyle name="20% - Акцент3 7 5" xfId="7261" xr:uid="{00000000-0005-0000-0000-00007E150000}"/>
    <cellStyle name="20% - Акцент3 8" xfId="680" xr:uid="{00000000-0005-0000-0000-00007F150000}"/>
    <cellStyle name="20% - Акцент3 8 2" xfId="7281" xr:uid="{00000000-0005-0000-0000-000080150000}"/>
    <cellStyle name="20% - Акцент3 9" xfId="681" xr:uid="{00000000-0005-0000-0000-000081150000}"/>
    <cellStyle name="20% - Акцент3 9 2" xfId="8876" xr:uid="{00000000-0005-0000-0000-000082150000}"/>
    <cellStyle name="20% - Акцент3 9 2 2" xfId="14417" xr:uid="{00000000-0005-0000-0000-000083150000}"/>
    <cellStyle name="20% - Акцент3 9 2 2 2" xfId="23600" xr:uid="{00000000-0005-0000-0000-000084150000}"/>
    <cellStyle name="20% - Акцент3 9 2 2 2 2" xfId="41600" xr:uid="{00000000-0005-0000-0000-000085150000}"/>
    <cellStyle name="20% - Акцент3 9 2 2 3" xfId="33255" xr:uid="{00000000-0005-0000-0000-000086150000}"/>
    <cellStyle name="20% - Акцент3 9 2 3" xfId="19448" xr:uid="{00000000-0005-0000-0000-000087150000}"/>
    <cellStyle name="20% - Акцент3 9 2 3 2" xfId="37618" xr:uid="{00000000-0005-0000-0000-000088150000}"/>
    <cellStyle name="20% - Акцент3 9 2 4" xfId="29323" xr:uid="{00000000-0005-0000-0000-000089150000}"/>
    <cellStyle name="20% - Акцент3 9 3" xfId="10610" xr:uid="{00000000-0005-0000-0000-00008A150000}"/>
    <cellStyle name="20% - Акцент3 9 3 2" xfId="14418" xr:uid="{00000000-0005-0000-0000-00008B150000}"/>
    <cellStyle name="20% - Акцент3 9 3 2 2" xfId="23601" xr:uid="{00000000-0005-0000-0000-00008C150000}"/>
    <cellStyle name="20% - Акцент3 9 3 2 2 2" xfId="41601" xr:uid="{00000000-0005-0000-0000-00008D150000}"/>
    <cellStyle name="20% - Акцент3 9 3 2 3" xfId="33256" xr:uid="{00000000-0005-0000-0000-00008E150000}"/>
    <cellStyle name="20% - Акцент3 9 3 3" xfId="20479" xr:uid="{00000000-0005-0000-0000-00008F150000}"/>
    <cellStyle name="20% - Акцент3 9 3 3 2" xfId="38631" xr:uid="{00000000-0005-0000-0000-000090150000}"/>
    <cellStyle name="20% - Акцент3 9 3 4" xfId="30317" xr:uid="{00000000-0005-0000-0000-000091150000}"/>
    <cellStyle name="20% - Акцент3 9 4" xfId="10962" xr:uid="{00000000-0005-0000-0000-000092150000}"/>
    <cellStyle name="20% - Акцент3 9 4 2" xfId="14419" xr:uid="{00000000-0005-0000-0000-000093150000}"/>
    <cellStyle name="20% - Акцент3 9 4 2 2" xfId="23602" xr:uid="{00000000-0005-0000-0000-000094150000}"/>
    <cellStyle name="20% - Акцент3 9 4 2 2 2" xfId="41602" xr:uid="{00000000-0005-0000-0000-000095150000}"/>
    <cellStyle name="20% - Акцент3 9 4 2 3" xfId="33257" xr:uid="{00000000-0005-0000-0000-000096150000}"/>
    <cellStyle name="20% - Акцент3 9 4 3" xfId="20815" xr:uid="{00000000-0005-0000-0000-000097150000}"/>
    <cellStyle name="20% - Акцент3 9 4 3 2" xfId="38967" xr:uid="{00000000-0005-0000-0000-000098150000}"/>
    <cellStyle name="20% - Акцент3 9 4 4" xfId="30651" xr:uid="{00000000-0005-0000-0000-000099150000}"/>
    <cellStyle name="20% - Акцент3 9 5" xfId="11468" xr:uid="{00000000-0005-0000-0000-00009A150000}"/>
    <cellStyle name="20% - Акцент3 9 5 2" xfId="21313" xr:uid="{00000000-0005-0000-0000-00009B150000}"/>
    <cellStyle name="20% - Акцент3 9 5 2 2" xfId="39465" xr:uid="{00000000-0005-0000-0000-00009C150000}"/>
    <cellStyle name="20% - Акцент3 9 5 3" xfId="31149" xr:uid="{00000000-0005-0000-0000-00009D150000}"/>
    <cellStyle name="20% - Акцент3 9 6" xfId="7353" xr:uid="{00000000-0005-0000-0000-00009E150000}"/>
    <cellStyle name="20% - Акцент3 9 6 2" xfId="18819" xr:uid="{00000000-0005-0000-0000-00009F150000}"/>
    <cellStyle name="20% - Акцент3 9 6 2 2" xfId="37039" xr:uid="{00000000-0005-0000-0000-0000A0150000}"/>
    <cellStyle name="20% - Акцент3 9 6 3" xfId="28788" xr:uid="{00000000-0005-0000-0000-0000A1150000}"/>
    <cellStyle name="20% - Акцент4 10" xfId="682" xr:uid="{00000000-0005-0000-0000-0000A2150000}"/>
    <cellStyle name="20% - Акцент4 10 2" xfId="9154" xr:uid="{00000000-0005-0000-0000-0000A3150000}"/>
    <cellStyle name="20% - Акцент4 10 2 2" xfId="14420" xr:uid="{00000000-0005-0000-0000-0000A4150000}"/>
    <cellStyle name="20% - Акцент4 10 2 2 2" xfId="23603" xr:uid="{00000000-0005-0000-0000-0000A5150000}"/>
    <cellStyle name="20% - Акцент4 10 2 2 2 2" xfId="41603" xr:uid="{00000000-0005-0000-0000-0000A6150000}"/>
    <cellStyle name="20% - Акцент4 10 2 2 3" xfId="33258" xr:uid="{00000000-0005-0000-0000-0000A7150000}"/>
    <cellStyle name="20% - Акцент4 10 2 3" xfId="19697" xr:uid="{00000000-0005-0000-0000-0000A8150000}"/>
    <cellStyle name="20% - Акцент4 10 2 3 2" xfId="37866" xr:uid="{00000000-0005-0000-0000-0000A9150000}"/>
    <cellStyle name="20% - Акцент4 10 2 4" xfId="29571" xr:uid="{00000000-0005-0000-0000-0000AA150000}"/>
    <cellStyle name="20% - Акцент4 10 3" xfId="10611" xr:uid="{00000000-0005-0000-0000-0000AB150000}"/>
    <cellStyle name="20% - Акцент4 10 3 2" xfId="14421" xr:uid="{00000000-0005-0000-0000-0000AC150000}"/>
    <cellStyle name="20% - Акцент4 10 3 2 2" xfId="23604" xr:uid="{00000000-0005-0000-0000-0000AD150000}"/>
    <cellStyle name="20% - Акцент4 10 3 2 2 2" xfId="41604" xr:uid="{00000000-0005-0000-0000-0000AE150000}"/>
    <cellStyle name="20% - Акцент4 10 3 2 3" xfId="33259" xr:uid="{00000000-0005-0000-0000-0000AF150000}"/>
    <cellStyle name="20% - Акцент4 10 3 3" xfId="20480" xr:uid="{00000000-0005-0000-0000-0000B0150000}"/>
    <cellStyle name="20% - Акцент4 10 3 3 2" xfId="38632" xr:uid="{00000000-0005-0000-0000-0000B1150000}"/>
    <cellStyle name="20% - Акцент4 10 3 4" xfId="30318" xr:uid="{00000000-0005-0000-0000-0000B2150000}"/>
    <cellStyle name="20% - Акцент4 10 4" xfId="10963" xr:uid="{00000000-0005-0000-0000-0000B3150000}"/>
    <cellStyle name="20% - Акцент4 10 4 2" xfId="14422" xr:uid="{00000000-0005-0000-0000-0000B4150000}"/>
    <cellStyle name="20% - Акцент4 10 4 2 2" xfId="23605" xr:uid="{00000000-0005-0000-0000-0000B5150000}"/>
    <cellStyle name="20% - Акцент4 10 4 2 2 2" xfId="41605" xr:uid="{00000000-0005-0000-0000-0000B6150000}"/>
    <cellStyle name="20% - Акцент4 10 4 2 3" xfId="33260" xr:uid="{00000000-0005-0000-0000-0000B7150000}"/>
    <cellStyle name="20% - Акцент4 10 4 3" xfId="20816" xr:uid="{00000000-0005-0000-0000-0000B8150000}"/>
    <cellStyle name="20% - Акцент4 10 4 3 2" xfId="38968" xr:uid="{00000000-0005-0000-0000-0000B9150000}"/>
    <cellStyle name="20% - Акцент4 10 4 4" xfId="30652" xr:uid="{00000000-0005-0000-0000-0000BA150000}"/>
    <cellStyle name="20% - Акцент4 10 5" xfId="11711" xr:uid="{00000000-0005-0000-0000-0000BB150000}"/>
    <cellStyle name="20% - Акцент4 10 5 2" xfId="21556" xr:uid="{00000000-0005-0000-0000-0000BC150000}"/>
    <cellStyle name="20% - Акцент4 10 5 2 2" xfId="39708" xr:uid="{00000000-0005-0000-0000-0000BD150000}"/>
    <cellStyle name="20% - Акцент4 10 5 3" xfId="31392" xr:uid="{00000000-0005-0000-0000-0000BE150000}"/>
    <cellStyle name="20% - Акцент4 10 6" xfId="7721" xr:uid="{00000000-0005-0000-0000-0000BF150000}"/>
    <cellStyle name="20% - Акцент4 10 6 2" xfId="19070" xr:uid="{00000000-0005-0000-0000-0000C0150000}"/>
    <cellStyle name="20% - Акцент4 10 6 2 2" xfId="37290" xr:uid="{00000000-0005-0000-0000-0000C1150000}"/>
    <cellStyle name="20% - Акцент4 10 6 3" xfId="29035" xr:uid="{00000000-0005-0000-0000-0000C2150000}"/>
    <cellStyle name="20% - Акцент4 11" xfId="683" xr:uid="{00000000-0005-0000-0000-0000C3150000}"/>
    <cellStyle name="20% - Акцент4 11 2" xfId="9232" xr:uid="{00000000-0005-0000-0000-0000C4150000}"/>
    <cellStyle name="20% - Акцент4 12" xfId="684" xr:uid="{00000000-0005-0000-0000-0000C5150000}"/>
    <cellStyle name="20% - Акцент4 13" xfId="685" xr:uid="{00000000-0005-0000-0000-0000C6150000}"/>
    <cellStyle name="20% - Акцент4 14" xfId="686" xr:uid="{00000000-0005-0000-0000-0000C7150000}"/>
    <cellStyle name="20% - Акцент4 15" xfId="687" xr:uid="{00000000-0005-0000-0000-0000C8150000}"/>
    <cellStyle name="20% - Акцент4 16" xfId="688" xr:uid="{00000000-0005-0000-0000-0000C9150000}"/>
    <cellStyle name="20% - Акцент4 17" xfId="689" xr:uid="{00000000-0005-0000-0000-0000CA150000}"/>
    <cellStyle name="20% - Акцент4 18" xfId="690" xr:uid="{00000000-0005-0000-0000-0000CB150000}"/>
    <cellStyle name="20% - Акцент4 19" xfId="691" xr:uid="{00000000-0005-0000-0000-0000CC150000}"/>
    <cellStyle name="20% - Акцент4 2" xfId="692" xr:uid="{00000000-0005-0000-0000-0000CD150000}"/>
    <cellStyle name="20% — акцент4 2" xfId="12105" xr:uid="{00000000-0005-0000-0000-0000CE150000}"/>
    <cellStyle name="20% - Акцент4 2 10" xfId="12230" xr:uid="{00000000-0005-0000-0000-0000CF150000}"/>
    <cellStyle name="20% — акцент4 2 10" xfId="25995" xr:uid="{00000000-0005-0000-0000-0000D0150000}"/>
    <cellStyle name="20% - Акцент4 2 10 2" xfId="13268" xr:uid="{00000000-0005-0000-0000-0000D1150000}"/>
    <cellStyle name="20% — акцент4 2 10 2" xfId="43938" xr:uid="{00000000-0005-0000-0000-0000D2150000}"/>
    <cellStyle name="20% - Акцент4 2 11" xfId="6528" xr:uid="{00000000-0005-0000-0000-0000D3150000}"/>
    <cellStyle name="20% — акцент4 2 11" xfId="25999" xr:uid="{00000000-0005-0000-0000-0000D4150000}"/>
    <cellStyle name="20% — акцент4 2 11 2" xfId="43942" xr:uid="{00000000-0005-0000-0000-0000D5150000}"/>
    <cellStyle name="20% - Акцент4 2 12" xfId="12280" xr:uid="{00000000-0005-0000-0000-0000D6150000}"/>
    <cellStyle name="20% — акцент4 2 12" xfId="25902" xr:uid="{00000000-0005-0000-0000-0000D7150000}"/>
    <cellStyle name="20% — акцент4 2 12 2" xfId="43849" xr:uid="{00000000-0005-0000-0000-0000D8150000}"/>
    <cellStyle name="20% - Акцент4 2 13" xfId="12182" xr:uid="{00000000-0005-0000-0000-0000D9150000}"/>
    <cellStyle name="20% — акцент4 2 13" xfId="17336" xr:uid="{00000000-0005-0000-0000-0000DA150000}"/>
    <cellStyle name="20% — акцент4 2 13 2" xfId="35691" xr:uid="{00000000-0005-0000-0000-0000DB150000}"/>
    <cellStyle name="20% - Акцент4 2 14" xfId="12160" xr:uid="{00000000-0005-0000-0000-0000DC150000}"/>
    <cellStyle name="20% — акцент4 2 14" xfId="17485" xr:uid="{00000000-0005-0000-0000-0000DD150000}"/>
    <cellStyle name="20% — акцент4 2 14 2" xfId="35839" xr:uid="{00000000-0005-0000-0000-0000DE150000}"/>
    <cellStyle name="20% - Акцент4 2 15" xfId="12333" xr:uid="{00000000-0005-0000-0000-0000DF150000}"/>
    <cellStyle name="20% — акцент4 2 15" xfId="17144" xr:uid="{00000000-0005-0000-0000-0000E0150000}"/>
    <cellStyle name="20% — акцент4 2 15 2" xfId="35500" xr:uid="{00000000-0005-0000-0000-0000E1150000}"/>
    <cellStyle name="20% - Акцент4 2 16" xfId="12265" xr:uid="{00000000-0005-0000-0000-0000E2150000}"/>
    <cellStyle name="20% — акцент4 2 16" xfId="25817" xr:uid="{00000000-0005-0000-0000-0000E3150000}"/>
    <cellStyle name="20% — акцент4 2 16 2" xfId="43770" xr:uid="{00000000-0005-0000-0000-0000E4150000}"/>
    <cellStyle name="20% - Акцент4 2 17" xfId="7106" xr:uid="{00000000-0005-0000-0000-0000E5150000}"/>
    <cellStyle name="20% — акцент4 2 17" xfId="16983" xr:uid="{00000000-0005-0000-0000-0000E6150000}"/>
    <cellStyle name="20% — акцент4 2 17 2" xfId="35345" xr:uid="{00000000-0005-0000-0000-0000E7150000}"/>
    <cellStyle name="20% - Акцент4 2 18" xfId="12263" xr:uid="{00000000-0005-0000-0000-0000E8150000}"/>
    <cellStyle name="20% — акцент4 2 18" xfId="17793" xr:uid="{00000000-0005-0000-0000-0000E9150000}"/>
    <cellStyle name="20% — акцент4 2 18 2" xfId="36115" xr:uid="{00000000-0005-0000-0000-0000EA150000}"/>
    <cellStyle name="20% - Акцент4 2 19" xfId="6964" xr:uid="{00000000-0005-0000-0000-0000EB150000}"/>
    <cellStyle name="20% — акцент4 2 19" xfId="21819" xr:uid="{00000000-0005-0000-0000-0000EC150000}"/>
    <cellStyle name="20% — акцент4 2 19 2" xfId="39952" xr:uid="{00000000-0005-0000-0000-0000ED150000}"/>
    <cellStyle name="20% - Акцент4 2 2" xfId="693" xr:uid="{00000000-0005-0000-0000-0000EE150000}"/>
    <cellStyle name="20% — акцент4 2 2" xfId="16950" xr:uid="{00000000-0005-0000-0000-0000EF150000}"/>
    <cellStyle name="20% - Акцент4 2 2 2" xfId="694" xr:uid="{00000000-0005-0000-0000-0000F0150000}"/>
    <cellStyle name="20% - Акцент4 2 2 2 10" xfId="16109" xr:uid="{00000000-0005-0000-0000-0000F1150000}"/>
    <cellStyle name="20% - Акцент4 2 2 2 10 2" xfId="25063" xr:uid="{00000000-0005-0000-0000-0000F2150000}"/>
    <cellStyle name="20% - Акцент4 2 2 2 10 2 2" xfId="43060" xr:uid="{00000000-0005-0000-0000-0000F3150000}"/>
    <cellStyle name="20% - Акцент4 2 2 2 10 3" xfId="34707" xr:uid="{00000000-0005-0000-0000-0000F4150000}"/>
    <cellStyle name="20% - Акцент4 2 2 2 11" xfId="17013" xr:uid="{00000000-0005-0000-0000-0000F5150000}"/>
    <cellStyle name="20% - Акцент4 2 2 2 11 2" xfId="35373" xr:uid="{00000000-0005-0000-0000-0000F6150000}"/>
    <cellStyle name="20% - Акцент4 2 2 2 12" xfId="26407" xr:uid="{00000000-0005-0000-0000-0000F7150000}"/>
    <cellStyle name="20% - Акцент4 2 2 2 12 2" xfId="44329" xr:uid="{00000000-0005-0000-0000-0000F8150000}"/>
    <cellStyle name="20% - Акцент4 2 2 2 13" xfId="27324" xr:uid="{00000000-0005-0000-0000-0000F9150000}"/>
    <cellStyle name="20% - Акцент4 2 2 2 14" xfId="45386" xr:uid="{00000000-0005-0000-0000-0000FA150000}"/>
    <cellStyle name="20% - Акцент4 2 2 2 15" xfId="46480" xr:uid="{00000000-0005-0000-0000-0000FB150000}"/>
    <cellStyle name="20% - Акцент4 2 2 2 2" xfId="5893" xr:uid="{00000000-0005-0000-0000-0000FC150000}"/>
    <cellStyle name="20% - Акцент4 2 2 2 2 10" xfId="26919" xr:uid="{00000000-0005-0000-0000-0000FD150000}"/>
    <cellStyle name="20% - Акцент4 2 2 2 2 10 2" xfId="44834" xr:uid="{00000000-0005-0000-0000-0000FE150000}"/>
    <cellStyle name="20% - Акцент4 2 2 2 2 11" xfId="27939" xr:uid="{00000000-0005-0000-0000-0000FF150000}"/>
    <cellStyle name="20% - Акцент4 2 2 2 2 12" xfId="45881" xr:uid="{00000000-0005-0000-0000-000000160000}"/>
    <cellStyle name="20% - Акцент4 2 2 2 2 13" xfId="47070" xr:uid="{00000000-0005-0000-0000-000001160000}"/>
    <cellStyle name="20% - Акцент4 2 2 2 2 2" xfId="8923" xr:uid="{00000000-0005-0000-0000-000002160000}"/>
    <cellStyle name="20% - Акцент4 2 2 2 2 2 2" xfId="13985" xr:uid="{00000000-0005-0000-0000-000003160000}"/>
    <cellStyle name="20% - Акцент4 2 2 2 2 2 2 2" xfId="23193" xr:uid="{00000000-0005-0000-0000-000004160000}"/>
    <cellStyle name="20% - Акцент4 2 2 2 2 2 2 2 2" xfId="41193" xr:uid="{00000000-0005-0000-0000-000005160000}"/>
    <cellStyle name="20% - Акцент4 2 2 2 2 2 2 3" xfId="32850" xr:uid="{00000000-0005-0000-0000-000006160000}"/>
    <cellStyle name="20% - Акцент4 2 2 2 2 2 3" xfId="19489" xr:uid="{00000000-0005-0000-0000-000007160000}"/>
    <cellStyle name="20% - Акцент4 2 2 2 2 2 3 2" xfId="37659" xr:uid="{00000000-0005-0000-0000-000008160000}"/>
    <cellStyle name="20% - Акцент4 2 2 2 2 2 4" xfId="29364" xr:uid="{00000000-0005-0000-0000-000009160000}"/>
    <cellStyle name="20% - Акцент4 2 2 2 2 3" xfId="9627" xr:uid="{00000000-0005-0000-0000-00000A160000}"/>
    <cellStyle name="20% - Акцент4 2 2 2 2 3 2" xfId="14423" xr:uid="{00000000-0005-0000-0000-00000B160000}"/>
    <cellStyle name="20% - Акцент4 2 2 2 2 3 2 2" xfId="23606" xr:uid="{00000000-0005-0000-0000-00000C160000}"/>
    <cellStyle name="20% - Акцент4 2 2 2 2 3 2 2 2" xfId="41606" xr:uid="{00000000-0005-0000-0000-00000D160000}"/>
    <cellStyle name="20% - Акцент4 2 2 2 2 3 2 3" xfId="33261" xr:uid="{00000000-0005-0000-0000-00000E160000}"/>
    <cellStyle name="20% - Акцент4 2 2 2 2 3 3" xfId="20030" xr:uid="{00000000-0005-0000-0000-00000F160000}"/>
    <cellStyle name="20% - Акцент4 2 2 2 2 3 3 2" xfId="38195" xr:uid="{00000000-0005-0000-0000-000010160000}"/>
    <cellStyle name="20% - Акцент4 2 2 2 2 3 4" xfId="29895" xr:uid="{00000000-0005-0000-0000-000011160000}"/>
    <cellStyle name="20% - Акцент4 2 2 2 2 4" xfId="10964" xr:uid="{00000000-0005-0000-0000-000012160000}"/>
    <cellStyle name="20% - Акцент4 2 2 2 2 4 2" xfId="14424" xr:uid="{00000000-0005-0000-0000-000013160000}"/>
    <cellStyle name="20% - Акцент4 2 2 2 2 4 2 2" xfId="23607" xr:uid="{00000000-0005-0000-0000-000014160000}"/>
    <cellStyle name="20% - Акцент4 2 2 2 2 4 2 2 2" xfId="41607" xr:uid="{00000000-0005-0000-0000-000015160000}"/>
    <cellStyle name="20% - Акцент4 2 2 2 2 4 2 3" xfId="33262" xr:uid="{00000000-0005-0000-0000-000016160000}"/>
    <cellStyle name="20% - Акцент4 2 2 2 2 4 3" xfId="20817" xr:uid="{00000000-0005-0000-0000-000017160000}"/>
    <cellStyle name="20% - Акцент4 2 2 2 2 4 3 2" xfId="38969" xr:uid="{00000000-0005-0000-0000-000018160000}"/>
    <cellStyle name="20% - Акцент4 2 2 2 2 4 4" xfId="30653" xr:uid="{00000000-0005-0000-0000-000019160000}"/>
    <cellStyle name="20% - Акцент4 2 2 2 2 5" xfId="11508" xr:uid="{00000000-0005-0000-0000-00001A160000}"/>
    <cellStyle name="20% - Акцент4 2 2 2 2 5 2" xfId="21353" xr:uid="{00000000-0005-0000-0000-00001B160000}"/>
    <cellStyle name="20% - Акцент4 2 2 2 2 5 2 2" xfId="39505" xr:uid="{00000000-0005-0000-0000-00001C160000}"/>
    <cellStyle name="20% - Акцент4 2 2 2 2 5 3" xfId="31189" xr:uid="{00000000-0005-0000-0000-00001D160000}"/>
    <cellStyle name="20% - Акцент4 2 2 2 2 6" xfId="7453" xr:uid="{00000000-0005-0000-0000-00001E160000}"/>
    <cellStyle name="20% - Акцент4 2 2 2 2 6 2" xfId="18863" xr:uid="{00000000-0005-0000-0000-00001F160000}"/>
    <cellStyle name="20% - Акцент4 2 2 2 2 6 2 2" xfId="37083" xr:uid="{00000000-0005-0000-0000-000020160000}"/>
    <cellStyle name="20% - Акцент4 2 2 2 2 6 3" xfId="28830" xr:uid="{00000000-0005-0000-0000-000021160000}"/>
    <cellStyle name="20% - Акцент4 2 2 2 2 7" xfId="13031" xr:uid="{00000000-0005-0000-0000-000022160000}"/>
    <cellStyle name="20% - Акцент4 2 2 2 2 7 2" xfId="22435" xr:uid="{00000000-0005-0000-0000-000023160000}"/>
    <cellStyle name="20% - Акцент4 2 2 2 2 7 2 2" xfId="40455" xr:uid="{00000000-0005-0000-0000-000024160000}"/>
    <cellStyle name="20% - Акцент4 2 2 2 2 7 3" xfId="32117" xr:uid="{00000000-0005-0000-0000-000025160000}"/>
    <cellStyle name="20% - Акцент4 2 2 2 2 8" xfId="16731" xr:uid="{00000000-0005-0000-0000-000026160000}"/>
    <cellStyle name="20% - Акцент4 2 2 2 2 8 2" xfId="25496" xr:uid="{00000000-0005-0000-0000-000027160000}"/>
    <cellStyle name="20% - Акцент4 2 2 2 2 8 2 2" xfId="43460" xr:uid="{00000000-0005-0000-0000-000028160000}"/>
    <cellStyle name="20% - Акцент4 2 2 2 2 8 3" xfId="35152" xr:uid="{00000000-0005-0000-0000-000029160000}"/>
    <cellStyle name="20% - Акцент4 2 2 2 2 9" xfId="17846" xr:uid="{00000000-0005-0000-0000-00002A160000}"/>
    <cellStyle name="20% - Акцент4 2 2 2 2 9 2" xfId="36156" xr:uid="{00000000-0005-0000-0000-00002B160000}"/>
    <cellStyle name="20% - Акцент4 2 2 2 3" xfId="8678" xr:uid="{00000000-0005-0000-0000-00002C160000}"/>
    <cellStyle name="20% - Акцент4 2 2 2 3 2" xfId="9628" xr:uid="{00000000-0005-0000-0000-00002D160000}"/>
    <cellStyle name="20% - Акцент4 2 2 2 3 2 2" xfId="14425" xr:uid="{00000000-0005-0000-0000-00002E160000}"/>
    <cellStyle name="20% - Акцент4 2 2 2 3 2 2 2" xfId="23608" xr:uid="{00000000-0005-0000-0000-00002F160000}"/>
    <cellStyle name="20% - Акцент4 2 2 2 3 2 2 2 2" xfId="41608" xr:uid="{00000000-0005-0000-0000-000030160000}"/>
    <cellStyle name="20% - Акцент4 2 2 2 3 2 2 3" xfId="33263" xr:uid="{00000000-0005-0000-0000-000031160000}"/>
    <cellStyle name="20% - Акцент4 2 2 2 3 2 3" xfId="20031" xr:uid="{00000000-0005-0000-0000-000032160000}"/>
    <cellStyle name="20% - Акцент4 2 2 2 3 2 3 2" xfId="38196" xr:uid="{00000000-0005-0000-0000-000033160000}"/>
    <cellStyle name="20% - Акцент4 2 2 2 3 2 4" xfId="29896" xr:uid="{00000000-0005-0000-0000-000034160000}"/>
    <cellStyle name="20% - Акцент4 2 2 2 3 3" xfId="13529" xr:uid="{00000000-0005-0000-0000-000035160000}"/>
    <cellStyle name="20% - Акцент4 2 2 2 3 3 2" xfId="22764" xr:uid="{00000000-0005-0000-0000-000036160000}"/>
    <cellStyle name="20% - Акцент4 2 2 2 3 3 2 2" xfId="40765" xr:uid="{00000000-0005-0000-0000-000037160000}"/>
    <cellStyle name="20% - Акцент4 2 2 2 3 3 3" xfId="32416" xr:uid="{00000000-0005-0000-0000-000038160000}"/>
    <cellStyle name="20% - Акцент4 2 2 2 3 4" xfId="19349" xr:uid="{00000000-0005-0000-0000-000039160000}"/>
    <cellStyle name="20% - Акцент4 2 2 2 3 4 2" xfId="37519" xr:uid="{00000000-0005-0000-0000-00003A160000}"/>
    <cellStyle name="20% - Акцент4 2 2 2 3 5" xfId="29229" xr:uid="{00000000-0005-0000-0000-00003B160000}"/>
    <cellStyle name="20% - Акцент4 2 2 2 4" xfId="9271" xr:uid="{00000000-0005-0000-0000-00003C160000}"/>
    <cellStyle name="20% - Акцент4 2 2 2 4 2" xfId="14426" xr:uid="{00000000-0005-0000-0000-00003D160000}"/>
    <cellStyle name="20% - Акцент4 2 2 2 4 2 2" xfId="23609" xr:uid="{00000000-0005-0000-0000-00003E160000}"/>
    <cellStyle name="20% - Акцент4 2 2 2 4 2 2 2" xfId="41609" xr:uid="{00000000-0005-0000-0000-00003F160000}"/>
    <cellStyle name="20% - Акцент4 2 2 2 4 2 3" xfId="33264" xr:uid="{00000000-0005-0000-0000-000040160000}"/>
    <cellStyle name="20% - Акцент4 2 2 2 4 3" xfId="19753" xr:uid="{00000000-0005-0000-0000-000041160000}"/>
    <cellStyle name="20% - Акцент4 2 2 2 4 3 2" xfId="37919" xr:uid="{00000000-0005-0000-0000-000042160000}"/>
    <cellStyle name="20% - Акцент4 2 2 2 4 4" xfId="29622" xr:uid="{00000000-0005-0000-0000-000043160000}"/>
    <cellStyle name="20% - Акцент4 2 2 2 5" xfId="10694" xr:uid="{00000000-0005-0000-0000-000044160000}"/>
    <cellStyle name="20% - Акцент4 2 2 2 5 2" xfId="14427" xr:uid="{00000000-0005-0000-0000-000045160000}"/>
    <cellStyle name="20% - Акцент4 2 2 2 5 2 2" xfId="23610" xr:uid="{00000000-0005-0000-0000-000046160000}"/>
    <cellStyle name="20% - Акцент4 2 2 2 5 2 2 2" xfId="41610" xr:uid="{00000000-0005-0000-0000-000047160000}"/>
    <cellStyle name="20% - Акцент4 2 2 2 5 2 3" xfId="33265" xr:uid="{00000000-0005-0000-0000-000048160000}"/>
    <cellStyle name="20% - Акцент4 2 2 2 5 3" xfId="20549" xr:uid="{00000000-0005-0000-0000-000049160000}"/>
    <cellStyle name="20% - Акцент4 2 2 2 5 3 2" xfId="38701" xr:uid="{00000000-0005-0000-0000-00004A160000}"/>
    <cellStyle name="20% - Акцент4 2 2 2 5 4" xfId="30385" xr:uid="{00000000-0005-0000-0000-00004B160000}"/>
    <cellStyle name="20% - Акцент4 2 2 2 6" xfId="11386" xr:uid="{00000000-0005-0000-0000-00004C160000}"/>
    <cellStyle name="20% - Акцент4 2 2 2 6 2" xfId="21231" xr:uid="{00000000-0005-0000-0000-00004D160000}"/>
    <cellStyle name="20% - Акцент4 2 2 2 6 2 2" xfId="39383" xr:uid="{00000000-0005-0000-0000-00004E160000}"/>
    <cellStyle name="20% - Акцент4 2 2 2 6 3" xfId="31067" xr:uid="{00000000-0005-0000-0000-00004F160000}"/>
    <cellStyle name="20% - Акцент4 2 2 2 7" xfId="11937" xr:uid="{00000000-0005-0000-0000-000050160000}"/>
    <cellStyle name="20% - Акцент4 2 2 2 7 2" xfId="21684" xr:uid="{00000000-0005-0000-0000-000051160000}"/>
    <cellStyle name="20% - Акцент4 2 2 2 7 2 2" xfId="39833" xr:uid="{00000000-0005-0000-0000-000052160000}"/>
    <cellStyle name="20% - Акцент4 2 2 2 7 3" xfId="31512" xr:uid="{00000000-0005-0000-0000-000053160000}"/>
    <cellStyle name="20% - Акцент4 2 2 2 8" xfId="7071" xr:uid="{00000000-0005-0000-0000-000054160000}"/>
    <cellStyle name="20% - Акцент4 2 2 2 8 2" xfId="18712" xr:uid="{00000000-0005-0000-0000-000055160000}"/>
    <cellStyle name="20% - Акцент4 2 2 2 8 2 2" xfId="36945" xr:uid="{00000000-0005-0000-0000-000056160000}"/>
    <cellStyle name="20% - Акцент4 2 2 2 8 3" xfId="28704" xr:uid="{00000000-0005-0000-0000-000057160000}"/>
    <cellStyle name="20% - Акцент4 2 2 2 9" xfId="12449" xr:uid="{00000000-0005-0000-0000-000058160000}"/>
    <cellStyle name="20% - Акцент4 2 2 2 9 2" xfId="21898" xr:uid="{00000000-0005-0000-0000-000059160000}"/>
    <cellStyle name="20% - Акцент4 2 2 2 9 2 2" xfId="40021" xr:uid="{00000000-0005-0000-0000-00005A160000}"/>
    <cellStyle name="20% - Акцент4 2 2 2 9 3" xfId="31686" xr:uid="{00000000-0005-0000-0000-00005B160000}"/>
    <cellStyle name="20% - Акцент4 2 2 3" xfId="9629" xr:uid="{00000000-0005-0000-0000-00005C160000}"/>
    <cellStyle name="20% - Акцент4 2 2 4" xfId="6730" xr:uid="{00000000-0005-0000-0000-00005D160000}"/>
    <cellStyle name="20% - Акцент4 2 2_Reconcilation" xfId="9207" xr:uid="{00000000-0005-0000-0000-00005E160000}"/>
    <cellStyle name="20% - Акцент4 2 20" xfId="12095" xr:uid="{00000000-0005-0000-0000-00005F160000}"/>
    <cellStyle name="20% — акцент4 2 20" xfId="25842" xr:uid="{00000000-0005-0000-0000-000060160000}"/>
    <cellStyle name="20% — акцент4 2 20 2" xfId="43794" xr:uid="{00000000-0005-0000-0000-000061160000}"/>
    <cellStyle name="20% - Акцент4 2 21" xfId="6524" xr:uid="{00000000-0005-0000-0000-000062160000}"/>
    <cellStyle name="20% — акцент4 2 21" xfId="25997" xr:uid="{00000000-0005-0000-0000-000063160000}"/>
    <cellStyle name="20% — акцент4 2 21 2" xfId="43940" xr:uid="{00000000-0005-0000-0000-000064160000}"/>
    <cellStyle name="20% - Акцент4 2 22" xfId="12370" xr:uid="{00000000-0005-0000-0000-000065160000}"/>
    <cellStyle name="20% — акцент4 2 22" xfId="27102" xr:uid="{00000000-0005-0000-0000-000066160000}"/>
    <cellStyle name="20% - Акцент4 2 23" xfId="7110" xr:uid="{00000000-0005-0000-0000-000067160000}"/>
    <cellStyle name="20% — акцент4 2 23" xfId="27296" xr:uid="{00000000-0005-0000-0000-000068160000}"/>
    <cellStyle name="20% - Акцент4 2 24" xfId="12366" xr:uid="{00000000-0005-0000-0000-000069160000}"/>
    <cellStyle name="20% — акцент4 2 24" xfId="31608" xr:uid="{00000000-0005-0000-0000-00006A160000}"/>
    <cellStyle name="20% - Акцент4 2 25" xfId="12354" xr:uid="{00000000-0005-0000-0000-00006B160000}"/>
    <cellStyle name="20% — акцент4 2 25" xfId="46072" xr:uid="{00000000-0005-0000-0000-00006C160000}"/>
    <cellStyle name="20% - Акцент4 2 26" xfId="12448" xr:uid="{00000000-0005-0000-0000-00006D160000}"/>
    <cellStyle name="20% — акцент4 2 26" xfId="47269" xr:uid="{00000000-0005-0000-0000-00006E160000}"/>
    <cellStyle name="20% - Акцент4 2 27" xfId="15475" xr:uid="{00000000-0005-0000-0000-00006F160000}"/>
    <cellStyle name="20% - Акцент4 2 28" xfId="15639" xr:uid="{00000000-0005-0000-0000-000070160000}"/>
    <cellStyle name="20% - Акцент4 2 29" xfId="12979" xr:uid="{00000000-0005-0000-0000-000071160000}"/>
    <cellStyle name="20% - Акцент4 2 3" xfId="695" xr:uid="{00000000-0005-0000-0000-000072160000}"/>
    <cellStyle name="20% — акцент4 2 3" xfId="21783" xr:uid="{00000000-0005-0000-0000-000073160000}"/>
    <cellStyle name="20% - Акцент4 2 3 2" xfId="9630" xr:uid="{00000000-0005-0000-0000-000074160000}"/>
    <cellStyle name="20% — акцент4 2 3 2" xfId="39931" xr:uid="{00000000-0005-0000-0000-000075160000}"/>
    <cellStyle name="20% - Акцент4 2 4" xfId="696" xr:uid="{00000000-0005-0000-0000-000076160000}"/>
    <cellStyle name="20% — акцент4 2 4" xfId="25795" xr:uid="{00000000-0005-0000-0000-000077160000}"/>
    <cellStyle name="20% - Акцент4 2 4 10" xfId="16110" xr:uid="{00000000-0005-0000-0000-000078160000}"/>
    <cellStyle name="20% - Акцент4 2 4 10 2" xfId="25064" xr:uid="{00000000-0005-0000-0000-000079160000}"/>
    <cellStyle name="20% - Акцент4 2 4 10 2 2" xfId="43061" xr:uid="{00000000-0005-0000-0000-00007A160000}"/>
    <cellStyle name="20% - Акцент4 2 4 10 3" xfId="34708" xr:uid="{00000000-0005-0000-0000-00007B160000}"/>
    <cellStyle name="20% - Акцент4 2 4 11" xfId="17014" xr:uid="{00000000-0005-0000-0000-00007C160000}"/>
    <cellStyle name="20% - Акцент4 2 4 11 2" xfId="35374" xr:uid="{00000000-0005-0000-0000-00007D160000}"/>
    <cellStyle name="20% - Акцент4 2 4 12" xfId="17137" xr:uid="{00000000-0005-0000-0000-00007E160000}"/>
    <cellStyle name="20% - Акцент4 2 4 12 2" xfId="35493" xr:uid="{00000000-0005-0000-0000-00007F160000}"/>
    <cellStyle name="20% - Акцент4 2 4 13" xfId="25935" xr:uid="{00000000-0005-0000-0000-000080160000}"/>
    <cellStyle name="20% - Акцент4 2 4 13 2" xfId="43880" xr:uid="{00000000-0005-0000-0000-000081160000}"/>
    <cellStyle name="20% - Акцент4 2 4 14" xfId="25891" xr:uid="{00000000-0005-0000-0000-000082160000}"/>
    <cellStyle name="20% - Акцент4 2 4 14 2" xfId="43838" xr:uid="{00000000-0005-0000-0000-000083160000}"/>
    <cellStyle name="20% - Акцент4 2 4 15" xfId="25974" xr:uid="{00000000-0005-0000-0000-000084160000}"/>
    <cellStyle name="20% - Акцент4 2 4 15 2" xfId="43918" xr:uid="{00000000-0005-0000-0000-000085160000}"/>
    <cellStyle name="20% - Акцент4 2 4 16" xfId="25973" xr:uid="{00000000-0005-0000-0000-000086160000}"/>
    <cellStyle name="20% - Акцент4 2 4 16 2" xfId="43917" xr:uid="{00000000-0005-0000-0000-000087160000}"/>
    <cellStyle name="20% - Акцент4 2 4 17" xfId="17125" xr:uid="{00000000-0005-0000-0000-000088160000}"/>
    <cellStyle name="20% - Акцент4 2 4 17 2" xfId="35484" xr:uid="{00000000-0005-0000-0000-000089160000}"/>
    <cellStyle name="20% - Акцент4 2 4 18" xfId="17757" xr:uid="{00000000-0005-0000-0000-00008A160000}"/>
    <cellStyle name="20% - Акцент4 2 4 18 2" xfId="36104" xr:uid="{00000000-0005-0000-0000-00008B160000}"/>
    <cellStyle name="20% - Акцент4 2 4 19" xfId="17533" xr:uid="{00000000-0005-0000-0000-00008C160000}"/>
    <cellStyle name="20% - Акцент4 2 4 19 2" xfId="35885" xr:uid="{00000000-0005-0000-0000-00008D160000}"/>
    <cellStyle name="20% - Акцент4 2 4 2" xfId="5894" xr:uid="{00000000-0005-0000-0000-00008E160000}"/>
    <cellStyle name="20% — акцент4 2 4 2" xfId="43749" xr:uid="{00000000-0005-0000-0000-00008F160000}"/>
    <cellStyle name="20% - Акцент4 2 4 2 10" xfId="26920" xr:uid="{00000000-0005-0000-0000-000090160000}"/>
    <cellStyle name="20% - Акцент4 2 4 2 10 2" xfId="44835" xr:uid="{00000000-0005-0000-0000-000091160000}"/>
    <cellStyle name="20% - Акцент4 2 4 2 11" xfId="27940" xr:uid="{00000000-0005-0000-0000-000092160000}"/>
    <cellStyle name="20% - Акцент4 2 4 2 12" xfId="45882" xr:uid="{00000000-0005-0000-0000-000093160000}"/>
    <cellStyle name="20% - Акцент4 2 4 2 13" xfId="47071" xr:uid="{00000000-0005-0000-0000-000094160000}"/>
    <cellStyle name="20% - Акцент4 2 4 2 2" xfId="8924" xr:uid="{00000000-0005-0000-0000-000095160000}"/>
    <cellStyle name="20% - Акцент4 2 4 2 2 2" xfId="13986" xr:uid="{00000000-0005-0000-0000-000096160000}"/>
    <cellStyle name="20% - Акцент4 2 4 2 2 2 2" xfId="23194" xr:uid="{00000000-0005-0000-0000-000097160000}"/>
    <cellStyle name="20% - Акцент4 2 4 2 2 2 2 2" xfId="41194" xr:uid="{00000000-0005-0000-0000-000098160000}"/>
    <cellStyle name="20% - Акцент4 2 4 2 2 2 3" xfId="32851" xr:uid="{00000000-0005-0000-0000-000099160000}"/>
    <cellStyle name="20% - Акцент4 2 4 2 2 3" xfId="19490" xr:uid="{00000000-0005-0000-0000-00009A160000}"/>
    <cellStyle name="20% - Акцент4 2 4 2 2 3 2" xfId="37660" xr:uid="{00000000-0005-0000-0000-00009B160000}"/>
    <cellStyle name="20% - Акцент4 2 4 2 2 4" xfId="29365" xr:uid="{00000000-0005-0000-0000-00009C160000}"/>
    <cellStyle name="20% - Акцент4 2 4 2 3" xfId="9631" xr:uid="{00000000-0005-0000-0000-00009D160000}"/>
    <cellStyle name="20% - Акцент4 2 4 2 3 2" xfId="14428" xr:uid="{00000000-0005-0000-0000-00009E160000}"/>
    <cellStyle name="20% - Акцент4 2 4 2 3 2 2" xfId="23611" xr:uid="{00000000-0005-0000-0000-00009F160000}"/>
    <cellStyle name="20% - Акцент4 2 4 2 3 2 2 2" xfId="41611" xr:uid="{00000000-0005-0000-0000-0000A0160000}"/>
    <cellStyle name="20% - Акцент4 2 4 2 3 2 3" xfId="33266" xr:uid="{00000000-0005-0000-0000-0000A1160000}"/>
    <cellStyle name="20% - Акцент4 2 4 2 3 3" xfId="20032" xr:uid="{00000000-0005-0000-0000-0000A2160000}"/>
    <cellStyle name="20% - Акцент4 2 4 2 3 3 2" xfId="38197" xr:uid="{00000000-0005-0000-0000-0000A3160000}"/>
    <cellStyle name="20% - Акцент4 2 4 2 3 4" xfId="29897" xr:uid="{00000000-0005-0000-0000-0000A4160000}"/>
    <cellStyle name="20% - Акцент4 2 4 2 4" xfId="10965" xr:uid="{00000000-0005-0000-0000-0000A5160000}"/>
    <cellStyle name="20% - Акцент4 2 4 2 4 2" xfId="14429" xr:uid="{00000000-0005-0000-0000-0000A6160000}"/>
    <cellStyle name="20% - Акцент4 2 4 2 4 2 2" xfId="23612" xr:uid="{00000000-0005-0000-0000-0000A7160000}"/>
    <cellStyle name="20% - Акцент4 2 4 2 4 2 2 2" xfId="41612" xr:uid="{00000000-0005-0000-0000-0000A8160000}"/>
    <cellStyle name="20% - Акцент4 2 4 2 4 2 3" xfId="33267" xr:uid="{00000000-0005-0000-0000-0000A9160000}"/>
    <cellStyle name="20% - Акцент4 2 4 2 4 3" xfId="20818" xr:uid="{00000000-0005-0000-0000-0000AA160000}"/>
    <cellStyle name="20% - Акцент4 2 4 2 4 3 2" xfId="38970" xr:uid="{00000000-0005-0000-0000-0000AB160000}"/>
    <cellStyle name="20% - Акцент4 2 4 2 4 4" xfId="30654" xr:uid="{00000000-0005-0000-0000-0000AC160000}"/>
    <cellStyle name="20% - Акцент4 2 4 2 5" xfId="11509" xr:uid="{00000000-0005-0000-0000-0000AD160000}"/>
    <cellStyle name="20% - Акцент4 2 4 2 5 2" xfId="21354" xr:uid="{00000000-0005-0000-0000-0000AE160000}"/>
    <cellStyle name="20% - Акцент4 2 4 2 5 2 2" xfId="39506" xr:uid="{00000000-0005-0000-0000-0000AF160000}"/>
    <cellStyle name="20% - Акцент4 2 4 2 5 3" xfId="31190" xr:uid="{00000000-0005-0000-0000-0000B0160000}"/>
    <cellStyle name="20% - Акцент4 2 4 2 6" xfId="7454" xr:uid="{00000000-0005-0000-0000-0000B1160000}"/>
    <cellStyle name="20% - Акцент4 2 4 2 6 2" xfId="18864" xr:uid="{00000000-0005-0000-0000-0000B2160000}"/>
    <cellStyle name="20% - Акцент4 2 4 2 6 2 2" xfId="37084" xr:uid="{00000000-0005-0000-0000-0000B3160000}"/>
    <cellStyle name="20% - Акцент4 2 4 2 6 3" xfId="28831" xr:uid="{00000000-0005-0000-0000-0000B4160000}"/>
    <cellStyle name="20% - Акцент4 2 4 2 7" xfId="13032" xr:uid="{00000000-0005-0000-0000-0000B5160000}"/>
    <cellStyle name="20% - Акцент4 2 4 2 7 2" xfId="22436" xr:uid="{00000000-0005-0000-0000-0000B6160000}"/>
    <cellStyle name="20% - Акцент4 2 4 2 7 2 2" xfId="40456" xr:uid="{00000000-0005-0000-0000-0000B7160000}"/>
    <cellStyle name="20% - Акцент4 2 4 2 7 3" xfId="32118" xr:uid="{00000000-0005-0000-0000-0000B8160000}"/>
    <cellStyle name="20% - Акцент4 2 4 2 8" xfId="16732" xr:uid="{00000000-0005-0000-0000-0000B9160000}"/>
    <cellStyle name="20% - Акцент4 2 4 2 8 2" xfId="25497" xr:uid="{00000000-0005-0000-0000-0000BA160000}"/>
    <cellStyle name="20% - Акцент4 2 4 2 8 2 2" xfId="43461" xr:uid="{00000000-0005-0000-0000-0000BB160000}"/>
    <cellStyle name="20% - Акцент4 2 4 2 8 3" xfId="35153" xr:uid="{00000000-0005-0000-0000-0000BC160000}"/>
    <cellStyle name="20% - Акцент4 2 4 2 9" xfId="17847" xr:uid="{00000000-0005-0000-0000-0000BD160000}"/>
    <cellStyle name="20% - Акцент4 2 4 2 9 2" xfId="36157" xr:uid="{00000000-0005-0000-0000-0000BE160000}"/>
    <cellStyle name="20% - Акцент4 2 4 20" xfId="25983" xr:uid="{00000000-0005-0000-0000-0000BF160000}"/>
    <cellStyle name="20% - Акцент4 2 4 20 2" xfId="43927" xr:uid="{00000000-0005-0000-0000-0000C0160000}"/>
    <cellStyle name="20% - Акцент4 2 4 21" xfId="19159" xr:uid="{00000000-0005-0000-0000-0000C1160000}"/>
    <cellStyle name="20% - Акцент4 2 4 21 2" xfId="37339" xr:uid="{00000000-0005-0000-0000-0000C2160000}"/>
    <cellStyle name="20% - Акцент4 2 4 22" xfId="25925" xr:uid="{00000000-0005-0000-0000-0000C3160000}"/>
    <cellStyle name="20% - Акцент4 2 4 22 2" xfId="43870" xr:uid="{00000000-0005-0000-0000-0000C4160000}"/>
    <cellStyle name="20% - Акцент4 2 4 23" xfId="19715" xr:uid="{00000000-0005-0000-0000-0000C5160000}"/>
    <cellStyle name="20% - Акцент4 2 4 23 2" xfId="37881" xr:uid="{00000000-0005-0000-0000-0000C6160000}"/>
    <cellStyle name="20% - Акцент4 2 4 24" xfId="22653" xr:uid="{00000000-0005-0000-0000-0000C7160000}"/>
    <cellStyle name="20% - Акцент4 2 4 24 2" xfId="40665" xr:uid="{00000000-0005-0000-0000-0000C8160000}"/>
    <cellStyle name="20% - Акцент4 2 4 25" xfId="17497" xr:uid="{00000000-0005-0000-0000-0000C9160000}"/>
    <cellStyle name="20% - Акцент4 2 4 25 2" xfId="35850" xr:uid="{00000000-0005-0000-0000-0000CA160000}"/>
    <cellStyle name="20% - Акцент4 2 4 26" xfId="17432" xr:uid="{00000000-0005-0000-0000-0000CB160000}"/>
    <cellStyle name="20% - Акцент4 2 4 26 2" xfId="35787" xr:uid="{00000000-0005-0000-0000-0000CC160000}"/>
    <cellStyle name="20% - Акцент4 2 4 27" xfId="25839" xr:uid="{00000000-0005-0000-0000-0000CD160000}"/>
    <cellStyle name="20% - Акцент4 2 4 27 2" xfId="43791" xr:uid="{00000000-0005-0000-0000-0000CE160000}"/>
    <cellStyle name="20% - Акцент4 2 4 28" xfId="25877" xr:uid="{00000000-0005-0000-0000-0000CF160000}"/>
    <cellStyle name="20% - Акцент4 2 4 28 2" xfId="43828" xr:uid="{00000000-0005-0000-0000-0000D0160000}"/>
    <cellStyle name="20% - Акцент4 2 4 29" xfId="26408" xr:uid="{00000000-0005-0000-0000-0000D1160000}"/>
    <cellStyle name="20% - Акцент4 2 4 29 2" xfId="44330" xr:uid="{00000000-0005-0000-0000-0000D2160000}"/>
    <cellStyle name="20% - Акцент4 2 4 3" xfId="8479" xr:uid="{00000000-0005-0000-0000-0000D3160000}"/>
    <cellStyle name="20% - Акцент4 2 4 3 2" xfId="9632" xr:uid="{00000000-0005-0000-0000-0000D4160000}"/>
    <cellStyle name="20% - Акцент4 2 4 3 2 2" xfId="14430" xr:uid="{00000000-0005-0000-0000-0000D5160000}"/>
    <cellStyle name="20% - Акцент4 2 4 3 2 2 2" xfId="23613" xr:uid="{00000000-0005-0000-0000-0000D6160000}"/>
    <cellStyle name="20% - Акцент4 2 4 3 2 2 2 2" xfId="41613" xr:uid="{00000000-0005-0000-0000-0000D7160000}"/>
    <cellStyle name="20% - Акцент4 2 4 3 2 2 3" xfId="33268" xr:uid="{00000000-0005-0000-0000-0000D8160000}"/>
    <cellStyle name="20% - Акцент4 2 4 3 2 3" xfId="20033" xr:uid="{00000000-0005-0000-0000-0000D9160000}"/>
    <cellStyle name="20% - Акцент4 2 4 3 2 3 2" xfId="38198" xr:uid="{00000000-0005-0000-0000-0000DA160000}"/>
    <cellStyle name="20% - Акцент4 2 4 3 2 4" xfId="29898" xr:uid="{00000000-0005-0000-0000-0000DB160000}"/>
    <cellStyle name="20% - Акцент4 2 4 3 3" xfId="13530" xr:uid="{00000000-0005-0000-0000-0000DC160000}"/>
    <cellStyle name="20% - Акцент4 2 4 3 3 2" xfId="22765" xr:uid="{00000000-0005-0000-0000-0000DD160000}"/>
    <cellStyle name="20% - Акцент4 2 4 3 3 2 2" xfId="40766" xr:uid="{00000000-0005-0000-0000-0000DE160000}"/>
    <cellStyle name="20% - Акцент4 2 4 3 3 3" xfId="32417" xr:uid="{00000000-0005-0000-0000-0000DF160000}"/>
    <cellStyle name="20% - Акцент4 2 4 3 4" xfId="19237" xr:uid="{00000000-0005-0000-0000-0000E0160000}"/>
    <cellStyle name="20% - Акцент4 2 4 3 4 2" xfId="37411" xr:uid="{00000000-0005-0000-0000-0000E1160000}"/>
    <cellStyle name="20% - Акцент4 2 4 3 5" xfId="29122" xr:uid="{00000000-0005-0000-0000-0000E2160000}"/>
    <cellStyle name="20% - Акцент4 2 4 30" xfId="26030" xr:uid="{00000000-0005-0000-0000-0000E3160000}"/>
    <cellStyle name="20% - Акцент4 2 4 30 2" xfId="43968" xr:uid="{00000000-0005-0000-0000-0000E4160000}"/>
    <cellStyle name="20% - Акцент4 2 4 31" xfId="27325" xr:uid="{00000000-0005-0000-0000-0000E5160000}"/>
    <cellStyle name="20% - Акцент4 2 4 32" xfId="45387" xr:uid="{00000000-0005-0000-0000-0000E6160000}"/>
    <cellStyle name="20% - Акцент4 2 4 33" xfId="46481" xr:uid="{00000000-0005-0000-0000-0000E7160000}"/>
    <cellStyle name="20% - Акцент4 2 4 4" xfId="9272" xr:uid="{00000000-0005-0000-0000-0000E8160000}"/>
    <cellStyle name="20% - Акцент4 2 4 4 2" xfId="14431" xr:uid="{00000000-0005-0000-0000-0000E9160000}"/>
    <cellStyle name="20% - Акцент4 2 4 4 2 2" xfId="23614" xr:uid="{00000000-0005-0000-0000-0000EA160000}"/>
    <cellStyle name="20% - Акцент4 2 4 4 2 2 2" xfId="41614" xr:uid="{00000000-0005-0000-0000-0000EB160000}"/>
    <cellStyle name="20% - Акцент4 2 4 4 2 3" xfId="33269" xr:uid="{00000000-0005-0000-0000-0000EC160000}"/>
    <cellStyle name="20% - Акцент4 2 4 4 3" xfId="19754" xr:uid="{00000000-0005-0000-0000-0000ED160000}"/>
    <cellStyle name="20% - Акцент4 2 4 4 3 2" xfId="37920" xr:uid="{00000000-0005-0000-0000-0000EE160000}"/>
    <cellStyle name="20% - Акцент4 2 4 4 4" xfId="29623" xr:uid="{00000000-0005-0000-0000-0000EF160000}"/>
    <cellStyle name="20% - Акцент4 2 4 5" xfId="10695" xr:uid="{00000000-0005-0000-0000-0000F0160000}"/>
    <cellStyle name="20% - Акцент4 2 4 5 2" xfId="14432" xr:uid="{00000000-0005-0000-0000-0000F1160000}"/>
    <cellStyle name="20% - Акцент4 2 4 5 2 2" xfId="23615" xr:uid="{00000000-0005-0000-0000-0000F2160000}"/>
    <cellStyle name="20% - Акцент4 2 4 5 2 2 2" xfId="41615" xr:uid="{00000000-0005-0000-0000-0000F3160000}"/>
    <cellStyle name="20% - Акцент4 2 4 5 2 3" xfId="33270" xr:uid="{00000000-0005-0000-0000-0000F4160000}"/>
    <cellStyle name="20% - Акцент4 2 4 5 3" xfId="20550" xr:uid="{00000000-0005-0000-0000-0000F5160000}"/>
    <cellStyle name="20% - Акцент4 2 4 5 3 2" xfId="38702" xr:uid="{00000000-0005-0000-0000-0000F6160000}"/>
    <cellStyle name="20% - Акцент4 2 4 5 4" xfId="30386" xr:uid="{00000000-0005-0000-0000-0000F7160000}"/>
    <cellStyle name="20% - Акцент4 2 4 6" xfId="11285" xr:uid="{00000000-0005-0000-0000-0000F8160000}"/>
    <cellStyle name="20% - Акцент4 2 4 6 2" xfId="21130" xr:uid="{00000000-0005-0000-0000-0000F9160000}"/>
    <cellStyle name="20% - Акцент4 2 4 6 2 2" xfId="39282" xr:uid="{00000000-0005-0000-0000-0000FA160000}"/>
    <cellStyle name="20% - Акцент4 2 4 6 3" xfId="30966" xr:uid="{00000000-0005-0000-0000-0000FB160000}"/>
    <cellStyle name="20% - Акцент4 2 4 7" xfId="11938" xr:uid="{00000000-0005-0000-0000-0000FC160000}"/>
    <cellStyle name="20% - Акцент4 2 4 7 2" xfId="21685" xr:uid="{00000000-0005-0000-0000-0000FD160000}"/>
    <cellStyle name="20% - Акцент4 2 4 7 2 2" xfId="39834" xr:uid="{00000000-0005-0000-0000-0000FE160000}"/>
    <cellStyle name="20% - Акцент4 2 4 7 3" xfId="31513" xr:uid="{00000000-0005-0000-0000-0000FF160000}"/>
    <cellStyle name="20% - Акцент4 2 4 8" xfId="6763" xr:uid="{00000000-0005-0000-0000-000000170000}"/>
    <cellStyle name="20% - Акцент4 2 4 8 2" xfId="18567" xr:uid="{00000000-0005-0000-0000-000001170000}"/>
    <cellStyle name="20% - Акцент4 2 4 8 2 2" xfId="36833" xr:uid="{00000000-0005-0000-0000-000002170000}"/>
    <cellStyle name="20% - Акцент4 2 4 8 3" xfId="28603" xr:uid="{00000000-0005-0000-0000-000003170000}"/>
    <cellStyle name="20% - Акцент4 2 4 9" xfId="12450" xr:uid="{00000000-0005-0000-0000-000004170000}"/>
    <cellStyle name="20% - Акцент4 2 4 9 2" xfId="21899" xr:uid="{00000000-0005-0000-0000-000005170000}"/>
    <cellStyle name="20% - Акцент4 2 4 9 2 2" xfId="40022" xr:uid="{00000000-0005-0000-0000-000006170000}"/>
    <cellStyle name="20% - Акцент4 2 4 9 3" xfId="31687" xr:uid="{00000000-0005-0000-0000-000007170000}"/>
    <cellStyle name="20% - Акцент4 2 5" xfId="7400" xr:uid="{00000000-0005-0000-0000-000008170000}"/>
    <cellStyle name="20% — акцент4 2 5" xfId="20450" xr:uid="{00000000-0005-0000-0000-000009170000}"/>
    <cellStyle name="20% - Акцент4 2 5 2" xfId="9633" xr:uid="{00000000-0005-0000-0000-00000A170000}"/>
    <cellStyle name="20% — акцент4 2 5 2" xfId="38603" xr:uid="{00000000-0005-0000-0000-00000B170000}"/>
    <cellStyle name="20% - Акцент4 2 5 2 2" xfId="13987" xr:uid="{00000000-0005-0000-0000-00000C170000}"/>
    <cellStyle name="20% - Акцент4 2 6" xfId="7702" xr:uid="{00000000-0005-0000-0000-00000D170000}"/>
    <cellStyle name="20% — акцент4 2 6" xfId="17119" xr:uid="{00000000-0005-0000-0000-00000E170000}"/>
    <cellStyle name="20% - Акцент4 2 6 2" xfId="13988" xr:uid="{00000000-0005-0000-0000-00000F170000}"/>
    <cellStyle name="20% — акцент4 2 6 2" xfId="35478" xr:uid="{00000000-0005-0000-0000-000010170000}"/>
    <cellStyle name="20% - Акцент4 2 7" xfId="8051" xr:uid="{00000000-0005-0000-0000-000011170000}"/>
    <cellStyle name="20% — акцент4 2 7" xfId="25931" xr:uid="{00000000-0005-0000-0000-000012170000}"/>
    <cellStyle name="20% - Акцент4 2 7 2" xfId="13989" xr:uid="{00000000-0005-0000-0000-000013170000}"/>
    <cellStyle name="20% — акцент4 2 7 2" xfId="43876" xr:uid="{00000000-0005-0000-0000-000014170000}"/>
    <cellStyle name="20% - Акцент4 2 8" xfId="11737" xr:uid="{00000000-0005-0000-0000-000015170000}"/>
    <cellStyle name="20% — акцент4 2 8" xfId="25893" xr:uid="{00000000-0005-0000-0000-000016170000}"/>
    <cellStyle name="20% - Акцент4 2 8 10" xfId="25689" xr:uid="{00000000-0005-0000-0000-000017170000}"/>
    <cellStyle name="20% - Акцент4 2 8 10 2" xfId="43650" xr:uid="{00000000-0005-0000-0000-000018170000}"/>
    <cellStyle name="20% - Акцент4 2 8 11" xfId="17155" xr:uid="{00000000-0005-0000-0000-000019170000}"/>
    <cellStyle name="20% - Акцент4 2 8 11 2" xfId="35511" xr:uid="{00000000-0005-0000-0000-00001A170000}"/>
    <cellStyle name="20% - Акцент4 2 8 12" xfId="26012" xr:uid="{00000000-0005-0000-0000-00001B170000}"/>
    <cellStyle name="20% - Акцент4 2 8 12 2" xfId="43954" xr:uid="{00000000-0005-0000-0000-00001C170000}"/>
    <cellStyle name="20% - Акцент4 2 8 13" xfId="25904" xr:uid="{00000000-0005-0000-0000-00001D170000}"/>
    <cellStyle name="20% - Акцент4 2 8 13 2" xfId="43851" xr:uid="{00000000-0005-0000-0000-00001E170000}"/>
    <cellStyle name="20% - Акцент4 2 8 14" xfId="25984" xr:uid="{00000000-0005-0000-0000-00001F170000}"/>
    <cellStyle name="20% - Акцент4 2 8 14 2" xfId="43928" xr:uid="{00000000-0005-0000-0000-000020170000}"/>
    <cellStyle name="20% - Акцент4 2 8 15" xfId="17134" xr:uid="{00000000-0005-0000-0000-000021170000}"/>
    <cellStyle name="20% - Акцент4 2 8 15 2" xfId="35491" xr:uid="{00000000-0005-0000-0000-000022170000}"/>
    <cellStyle name="20% - Акцент4 2 8 16" xfId="25848" xr:uid="{00000000-0005-0000-0000-000023170000}"/>
    <cellStyle name="20% - Акцент4 2 8 16 2" xfId="43800" xr:uid="{00000000-0005-0000-0000-000024170000}"/>
    <cellStyle name="20% - Акцент4 2 8 17" xfId="31418" xr:uid="{00000000-0005-0000-0000-000025170000}"/>
    <cellStyle name="20% - Акцент4 2 8 2" xfId="13269" xr:uid="{00000000-0005-0000-0000-000026170000}"/>
    <cellStyle name="20% — акцент4 2 8 2" xfId="43840" xr:uid="{00000000-0005-0000-0000-000027170000}"/>
    <cellStyle name="20% - Акцент4 2 8 3" xfId="21582" xr:uid="{00000000-0005-0000-0000-000028170000}"/>
    <cellStyle name="20% - Акцент4 2 8 3 2" xfId="39734" xr:uid="{00000000-0005-0000-0000-000029170000}"/>
    <cellStyle name="20% - Акцент4 2 8 4" xfId="17450" xr:uid="{00000000-0005-0000-0000-00002A170000}"/>
    <cellStyle name="20% - Акцент4 2 8 4 2" xfId="35805" xr:uid="{00000000-0005-0000-0000-00002B170000}"/>
    <cellStyle name="20% - Акцент4 2 8 5" xfId="25255" xr:uid="{00000000-0005-0000-0000-00002C170000}"/>
    <cellStyle name="20% - Акцент4 2 8 5 2" xfId="43220" xr:uid="{00000000-0005-0000-0000-00002D170000}"/>
    <cellStyle name="20% - Акцент4 2 8 6" xfId="25755" xr:uid="{00000000-0005-0000-0000-00002E170000}"/>
    <cellStyle name="20% - Акцент4 2 8 6 2" xfId="43711" xr:uid="{00000000-0005-0000-0000-00002F170000}"/>
    <cellStyle name="20% - Акцент4 2 8 7" xfId="17466" xr:uid="{00000000-0005-0000-0000-000030170000}"/>
    <cellStyle name="20% - Акцент4 2 8 7 2" xfId="35820" xr:uid="{00000000-0005-0000-0000-000031170000}"/>
    <cellStyle name="20% - Акцент4 2 8 8" xfId="19168" xr:uid="{00000000-0005-0000-0000-000032170000}"/>
    <cellStyle name="20% - Акцент4 2 8 8 2" xfId="37347" xr:uid="{00000000-0005-0000-0000-000033170000}"/>
    <cellStyle name="20% - Акцент4 2 8 9" xfId="17317" xr:uid="{00000000-0005-0000-0000-000034170000}"/>
    <cellStyle name="20% - Акцент4 2 8 9 2" xfId="35673" xr:uid="{00000000-0005-0000-0000-000035170000}"/>
    <cellStyle name="20% - Акцент4 2 9" xfId="6973" xr:uid="{00000000-0005-0000-0000-000036170000}"/>
    <cellStyle name="20% — акцент4 2 9" xfId="17075" xr:uid="{00000000-0005-0000-0000-000037170000}"/>
    <cellStyle name="20% - Акцент4 2 9 2" xfId="13270" xr:uid="{00000000-0005-0000-0000-000038170000}"/>
    <cellStyle name="20% — акцент4 2 9 2" xfId="35435" xr:uid="{00000000-0005-0000-0000-000039170000}"/>
    <cellStyle name="20% - Акцент4 2_(DELOITTE) январь 2011" xfId="5282" xr:uid="{00000000-0005-0000-0000-00003A170000}"/>
    <cellStyle name="20% - Акцент4 20" xfId="697" xr:uid="{00000000-0005-0000-0000-00003B170000}"/>
    <cellStyle name="20% - Акцент4 21" xfId="698" xr:uid="{00000000-0005-0000-0000-00003C170000}"/>
    <cellStyle name="20% - Акцент4 22" xfId="699" xr:uid="{00000000-0005-0000-0000-00003D170000}"/>
    <cellStyle name="20% - Акцент4 23" xfId="700" xr:uid="{00000000-0005-0000-0000-00003E170000}"/>
    <cellStyle name="20% - Акцент4 3" xfId="701" xr:uid="{00000000-0005-0000-0000-00003F170000}"/>
    <cellStyle name="20% - Акцент4 3 10" xfId="9273" xr:uid="{00000000-0005-0000-0000-000040170000}"/>
    <cellStyle name="20% - Акцент4 3 10 2" xfId="14433" xr:uid="{00000000-0005-0000-0000-000041170000}"/>
    <cellStyle name="20% - Акцент4 3 10 2 2" xfId="23616" xr:uid="{00000000-0005-0000-0000-000042170000}"/>
    <cellStyle name="20% - Акцент4 3 10 2 2 2" xfId="41616" xr:uid="{00000000-0005-0000-0000-000043170000}"/>
    <cellStyle name="20% - Акцент4 3 10 2 3" xfId="33271" xr:uid="{00000000-0005-0000-0000-000044170000}"/>
    <cellStyle name="20% - Акцент4 3 10 3" xfId="19755" xr:uid="{00000000-0005-0000-0000-000045170000}"/>
    <cellStyle name="20% - Акцент4 3 10 3 2" xfId="37921" xr:uid="{00000000-0005-0000-0000-000046170000}"/>
    <cellStyle name="20% - Акцент4 3 10 4" xfId="29624" xr:uid="{00000000-0005-0000-0000-000047170000}"/>
    <cellStyle name="20% - Акцент4 3 11" xfId="10696" xr:uid="{00000000-0005-0000-0000-000048170000}"/>
    <cellStyle name="20% - Акцент4 3 11 2" xfId="14434" xr:uid="{00000000-0005-0000-0000-000049170000}"/>
    <cellStyle name="20% - Акцент4 3 11 2 2" xfId="23617" xr:uid="{00000000-0005-0000-0000-00004A170000}"/>
    <cellStyle name="20% - Акцент4 3 11 2 2 2" xfId="41617" xr:uid="{00000000-0005-0000-0000-00004B170000}"/>
    <cellStyle name="20% - Акцент4 3 11 2 3" xfId="33272" xr:uid="{00000000-0005-0000-0000-00004C170000}"/>
    <cellStyle name="20% - Акцент4 3 11 3" xfId="20551" xr:uid="{00000000-0005-0000-0000-00004D170000}"/>
    <cellStyle name="20% - Акцент4 3 11 3 2" xfId="38703" xr:uid="{00000000-0005-0000-0000-00004E170000}"/>
    <cellStyle name="20% - Акцент4 3 11 4" xfId="30387" xr:uid="{00000000-0005-0000-0000-00004F170000}"/>
    <cellStyle name="20% - Акцент4 3 12" xfId="11236" xr:uid="{00000000-0005-0000-0000-000050170000}"/>
    <cellStyle name="20% - Акцент4 3 12 2" xfId="21081" xr:uid="{00000000-0005-0000-0000-000051170000}"/>
    <cellStyle name="20% - Акцент4 3 12 2 2" xfId="39233" xr:uid="{00000000-0005-0000-0000-000052170000}"/>
    <cellStyle name="20% - Акцент4 3 12 3" xfId="30917" xr:uid="{00000000-0005-0000-0000-000053170000}"/>
    <cellStyle name="20% - Акцент4 3 13" xfId="11738" xr:uid="{00000000-0005-0000-0000-000054170000}"/>
    <cellStyle name="20% - Акцент4 3 13 2" xfId="21583" xr:uid="{00000000-0005-0000-0000-000055170000}"/>
    <cellStyle name="20% - Акцент4 3 13 2 2" xfId="39735" xr:uid="{00000000-0005-0000-0000-000056170000}"/>
    <cellStyle name="20% - Акцент4 3 13 3" xfId="31419" xr:uid="{00000000-0005-0000-0000-000057170000}"/>
    <cellStyle name="20% - Акцент4 3 14" xfId="6545" xr:uid="{00000000-0005-0000-0000-000058170000}"/>
    <cellStyle name="20% - Акцент4 3 14 2" xfId="18471" xr:uid="{00000000-0005-0000-0000-000059170000}"/>
    <cellStyle name="20% - Акцент4 3 14 2 2" xfId="36771" xr:uid="{00000000-0005-0000-0000-00005A170000}"/>
    <cellStyle name="20% - Акцент4 3 14 3" xfId="28551" xr:uid="{00000000-0005-0000-0000-00005B170000}"/>
    <cellStyle name="20% - Акцент4 3 15" xfId="12451" xr:uid="{00000000-0005-0000-0000-00005C170000}"/>
    <cellStyle name="20% - Акцент4 3 15 2" xfId="21900" xr:uid="{00000000-0005-0000-0000-00005D170000}"/>
    <cellStyle name="20% - Акцент4 3 15 2 2" xfId="40023" xr:uid="{00000000-0005-0000-0000-00005E170000}"/>
    <cellStyle name="20% - Акцент4 3 15 3" xfId="31688" xr:uid="{00000000-0005-0000-0000-00005F170000}"/>
    <cellStyle name="20% - Акцент4 3 2" xfId="702" xr:uid="{00000000-0005-0000-0000-000060170000}"/>
    <cellStyle name="20% - Акцент4 3 2 10" xfId="12452" xr:uid="{00000000-0005-0000-0000-000061170000}"/>
    <cellStyle name="20% - Акцент4 3 2 10 2" xfId="21901" xr:uid="{00000000-0005-0000-0000-000062170000}"/>
    <cellStyle name="20% - Акцент4 3 2 10 2 2" xfId="40024" xr:uid="{00000000-0005-0000-0000-000063170000}"/>
    <cellStyle name="20% - Акцент4 3 2 10 3" xfId="31689" xr:uid="{00000000-0005-0000-0000-000064170000}"/>
    <cellStyle name="20% - Акцент4 3 2 11" xfId="16111" xr:uid="{00000000-0005-0000-0000-000065170000}"/>
    <cellStyle name="20% - Акцент4 3 2 11 2" xfId="25065" xr:uid="{00000000-0005-0000-0000-000066170000}"/>
    <cellStyle name="20% - Акцент4 3 2 11 2 2" xfId="43062" xr:uid="{00000000-0005-0000-0000-000067170000}"/>
    <cellStyle name="20% - Акцент4 3 2 11 3" xfId="34709" xr:uid="{00000000-0005-0000-0000-000068170000}"/>
    <cellStyle name="20% - Акцент4 3 2 12" xfId="17015" xr:uid="{00000000-0005-0000-0000-000069170000}"/>
    <cellStyle name="20% - Акцент4 3 2 12 2" xfId="35375" xr:uid="{00000000-0005-0000-0000-00006A170000}"/>
    <cellStyle name="20% - Акцент4 3 2 13" xfId="26409" xr:uid="{00000000-0005-0000-0000-00006B170000}"/>
    <cellStyle name="20% - Акцент4 3 2 13 2" xfId="44331" xr:uid="{00000000-0005-0000-0000-00006C170000}"/>
    <cellStyle name="20% - Акцент4 3 2 14" xfId="27326" xr:uid="{00000000-0005-0000-0000-00006D170000}"/>
    <cellStyle name="20% - Акцент4 3 2 15" xfId="45388" xr:uid="{00000000-0005-0000-0000-00006E170000}"/>
    <cellStyle name="20% - Акцент4 3 2 16" xfId="46482" xr:uid="{00000000-0005-0000-0000-00006F170000}"/>
    <cellStyle name="20% - Акцент4 3 2 2" xfId="703" xr:uid="{00000000-0005-0000-0000-000070170000}"/>
    <cellStyle name="20% - Акцент4 3 2 2 2" xfId="9634" xr:uid="{00000000-0005-0000-0000-000071170000}"/>
    <cellStyle name="20% - Акцент4 3 2 3" xfId="5895" xr:uid="{00000000-0005-0000-0000-000072170000}"/>
    <cellStyle name="20% - Акцент4 3 2 3 10" xfId="26921" xr:uid="{00000000-0005-0000-0000-000073170000}"/>
    <cellStyle name="20% - Акцент4 3 2 3 10 2" xfId="44836" xr:uid="{00000000-0005-0000-0000-000074170000}"/>
    <cellStyle name="20% - Акцент4 3 2 3 11" xfId="27941" xr:uid="{00000000-0005-0000-0000-000075170000}"/>
    <cellStyle name="20% - Акцент4 3 2 3 12" xfId="45883" xr:uid="{00000000-0005-0000-0000-000076170000}"/>
    <cellStyle name="20% - Акцент4 3 2 3 13" xfId="47072" xr:uid="{00000000-0005-0000-0000-000077170000}"/>
    <cellStyle name="20% - Акцент4 3 2 3 2" xfId="8926" xr:uid="{00000000-0005-0000-0000-000078170000}"/>
    <cellStyle name="20% - Акцент4 3 2 3 2 2" xfId="13990" xr:uid="{00000000-0005-0000-0000-000079170000}"/>
    <cellStyle name="20% - Акцент4 3 2 3 2 2 2" xfId="23195" xr:uid="{00000000-0005-0000-0000-00007A170000}"/>
    <cellStyle name="20% - Акцент4 3 2 3 2 2 2 2" xfId="41195" xr:uid="{00000000-0005-0000-0000-00007B170000}"/>
    <cellStyle name="20% - Акцент4 3 2 3 2 2 3" xfId="32852" xr:uid="{00000000-0005-0000-0000-00007C170000}"/>
    <cellStyle name="20% - Акцент4 3 2 3 2 3" xfId="19492" xr:uid="{00000000-0005-0000-0000-00007D170000}"/>
    <cellStyle name="20% - Акцент4 3 2 3 2 3 2" xfId="37662" xr:uid="{00000000-0005-0000-0000-00007E170000}"/>
    <cellStyle name="20% - Акцент4 3 2 3 2 4" xfId="29367" xr:uid="{00000000-0005-0000-0000-00007F170000}"/>
    <cellStyle name="20% - Акцент4 3 2 3 3" xfId="9635" xr:uid="{00000000-0005-0000-0000-000080170000}"/>
    <cellStyle name="20% - Акцент4 3 2 3 3 2" xfId="14435" xr:uid="{00000000-0005-0000-0000-000081170000}"/>
    <cellStyle name="20% - Акцент4 3 2 3 3 2 2" xfId="23618" xr:uid="{00000000-0005-0000-0000-000082170000}"/>
    <cellStyle name="20% - Акцент4 3 2 3 3 2 2 2" xfId="41618" xr:uid="{00000000-0005-0000-0000-000083170000}"/>
    <cellStyle name="20% - Акцент4 3 2 3 3 2 3" xfId="33273" xr:uid="{00000000-0005-0000-0000-000084170000}"/>
    <cellStyle name="20% - Акцент4 3 2 3 3 3" xfId="20034" xr:uid="{00000000-0005-0000-0000-000085170000}"/>
    <cellStyle name="20% - Акцент4 3 2 3 3 3 2" xfId="38199" xr:uid="{00000000-0005-0000-0000-000086170000}"/>
    <cellStyle name="20% - Акцент4 3 2 3 3 4" xfId="29899" xr:uid="{00000000-0005-0000-0000-000087170000}"/>
    <cellStyle name="20% - Акцент4 3 2 3 4" xfId="10966" xr:uid="{00000000-0005-0000-0000-000088170000}"/>
    <cellStyle name="20% - Акцент4 3 2 3 4 2" xfId="14436" xr:uid="{00000000-0005-0000-0000-000089170000}"/>
    <cellStyle name="20% - Акцент4 3 2 3 4 2 2" xfId="23619" xr:uid="{00000000-0005-0000-0000-00008A170000}"/>
    <cellStyle name="20% - Акцент4 3 2 3 4 2 2 2" xfId="41619" xr:uid="{00000000-0005-0000-0000-00008B170000}"/>
    <cellStyle name="20% - Акцент4 3 2 3 4 2 3" xfId="33274" xr:uid="{00000000-0005-0000-0000-00008C170000}"/>
    <cellStyle name="20% - Акцент4 3 2 3 4 3" xfId="20819" xr:uid="{00000000-0005-0000-0000-00008D170000}"/>
    <cellStyle name="20% - Акцент4 3 2 3 4 3 2" xfId="38971" xr:uid="{00000000-0005-0000-0000-00008E170000}"/>
    <cellStyle name="20% - Акцент4 3 2 3 4 4" xfId="30655" xr:uid="{00000000-0005-0000-0000-00008F170000}"/>
    <cellStyle name="20% - Акцент4 3 2 3 5" xfId="11511" xr:uid="{00000000-0005-0000-0000-000090170000}"/>
    <cellStyle name="20% - Акцент4 3 2 3 5 2" xfId="21356" xr:uid="{00000000-0005-0000-0000-000091170000}"/>
    <cellStyle name="20% - Акцент4 3 2 3 5 2 2" xfId="39508" xr:uid="{00000000-0005-0000-0000-000092170000}"/>
    <cellStyle name="20% - Акцент4 3 2 3 5 3" xfId="31192" xr:uid="{00000000-0005-0000-0000-000093170000}"/>
    <cellStyle name="20% - Акцент4 3 2 3 6" xfId="7456" xr:uid="{00000000-0005-0000-0000-000094170000}"/>
    <cellStyle name="20% - Акцент4 3 2 3 6 2" xfId="18866" xr:uid="{00000000-0005-0000-0000-000095170000}"/>
    <cellStyle name="20% - Акцент4 3 2 3 6 2 2" xfId="37086" xr:uid="{00000000-0005-0000-0000-000096170000}"/>
    <cellStyle name="20% - Акцент4 3 2 3 6 3" xfId="28833" xr:uid="{00000000-0005-0000-0000-000097170000}"/>
    <cellStyle name="20% - Акцент4 3 2 3 7" xfId="13033" xr:uid="{00000000-0005-0000-0000-000098170000}"/>
    <cellStyle name="20% - Акцент4 3 2 3 7 2" xfId="22437" xr:uid="{00000000-0005-0000-0000-000099170000}"/>
    <cellStyle name="20% - Акцент4 3 2 3 7 2 2" xfId="40457" xr:uid="{00000000-0005-0000-0000-00009A170000}"/>
    <cellStyle name="20% - Акцент4 3 2 3 7 3" xfId="32119" xr:uid="{00000000-0005-0000-0000-00009B170000}"/>
    <cellStyle name="20% - Акцент4 3 2 3 8" xfId="16733" xr:uid="{00000000-0005-0000-0000-00009C170000}"/>
    <cellStyle name="20% - Акцент4 3 2 3 8 2" xfId="25498" xr:uid="{00000000-0005-0000-0000-00009D170000}"/>
    <cellStyle name="20% - Акцент4 3 2 3 8 2 2" xfId="43462" xr:uid="{00000000-0005-0000-0000-00009E170000}"/>
    <cellStyle name="20% - Акцент4 3 2 3 8 3" xfId="35154" xr:uid="{00000000-0005-0000-0000-00009F170000}"/>
    <cellStyle name="20% - Акцент4 3 2 3 9" xfId="17848" xr:uid="{00000000-0005-0000-0000-0000A0170000}"/>
    <cellStyle name="20% - Акцент4 3 2 3 9 2" xfId="36158" xr:uid="{00000000-0005-0000-0000-0000A1170000}"/>
    <cellStyle name="20% - Акцент4 3 2 4" xfId="8488" xr:uid="{00000000-0005-0000-0000-0000A2170000}"/>
    <cellStyle name="20% - Акцент4 3 2 4 2" xfId="9636" xr:uid="{00000000-0005-0000-0000-0000A3170000}"/>
    <cellStyle name="20% - Акцент4 3 2 4 2 2" xfId="14437" xr:uid="{00000000-0005-0000-0000-0000A4170000}"/>
    <cellStyle name="20% - Акцент4 3 2 4 2 2 2" xfId="23620" xr:uid="{00000000-0005-0000-0000-0000A5170000}"/>
    <cellStyle name="20% - Акцент4 3 2 4 2 2 2 2" xfId="41620" xr:uid="{00000000-0005-0000-0000-0000A6170000}"/>
    <cellStyle name="20% - Акцент4 3 2 4 2 2 3" xfId="33275" xr:uid="{00000000-0005-0000-0000-0000A7170000}"/>
    <cellStyle name="20% - Акцент4 3 2 4 2 3" xfId="20035" xr:uid="{00000000-0005-0000-0000-0000A8170000}"/>
    <cellStyle name="20% - Акцент4 3 2 4 2 3 2" xfId="38200" xr:uid="{00000000-0005-0000-0000-0000A9170000}"/>
    <cellStyle name="20% - Акцент4 3 2 4 2 4" xfId="29900" xr:uid="{00000000-0005-0000-0000-0000AA170000}"/>
    <cellStyle name="20% - Акцент4 3 2 4 3" xfId="10967" xr:uid="{00000000-0005-0000-0000-0000AB170000}"/>
    <cellStyle name="20% - Акцент4 3 2 4 3 2" xfId="14438" xr:uid="{00000000-0005-0000-0000-0000AC170000}"/>
    <cellStyle name="20% - Акцент4 3 2 4 3 2 2" xfId="23621" xr:uid="{00000000-0005-0000-0000-0000AD170000}"/>
    <cellStyle name="20% - Акцент4 3 2 4 3 2 2 2" xfId="41621" xr:uid="{00000000-0005-0000-0000-0000AE170000}"/>
    <cellStyle name="20% - Акцент4 3 2 4 3 2 3" xfId="33276" xr:uid="{00000000-0005-0000-0000-0000AF170000}"/>
    <cellStyle name="20% - Акцент4 3 2 4 3 3" xfId="20820" xr:uid="{00000000-0005-0000-0000-0000B0170000}"/>
    <cellStyle name="20% - Акцент4 3 2 4 3 3 2" xfId="38972" xr:uid="{00000000-0005-0000-0000-0000B1170000}"/>
    <cellStyle name="20% - Акцент4 3 2 4 3 4" xfId="30656" xr:uid="{00000000-0005-0000-0000-0000B2170000}"/>
    <cellStyle name="20% - Акцент4 3 2 4 4" xfId="13532" xr:uid="{00000000-0005-0000-0000-0000B3170000}"/>
    <cellStyle name="20% - Акцент4 3 2 4 4 2" xfId="22767" xr:uid="{00000000-0005-0000-0000-0000B4170000}"/>
    <cellStyle name="20% - Акцент4 3 2 4 4 2 2" xfId="40768" xr:uid="{00000000-0005-0000-0000-0000B5170000}"/>
    <cellStyle name="20% - Акцент4 3 2 4 4 3" xfId="32419" xr:uid="{00000000-0005-0000-0000-0000B6170000}"/>
    <cellStyle name="20% - Акцент4 3 2 4 5" xfId="19246" xr:uid="{00000000-0005-0000-0000-0000B7170000}"/>
    <cellStyle name="20% - Акцент4 3 2 4 5 2" xfId="37420" xr:uid="{00000000-0005-0000-0000-0000B8170000}"/>
    <cellStyle name="20% - Акцент4 3 2 4 6" xfId="29131" xr:uid="{00000000-0005-0000-0000-0000B9170000}"/>
    <cellStyle name="20% - Акцент4 3 2 5" xfId="9274" xr:uid="{00000000-0005-0000-0000-0000BA170000}"/>
    <cellStyle name="20% - Акцент4 3 2 5 2" xfId="14439" xr:uid="{00000000-0005-0000-0000-0000BB170000}"/>
    <cellStyle name="20% - Акцент4 3 2 5 2 2" xfId="23622" xr:uid="{00000000-0005-0000-0000-0000BC170000}"/>
    <cellStyle name="20% - Акцент4 3 2 5 2 2 2" xfId="41622" xr:uid="{00000000-0005-0000-0000-0000BD170000}"/>
    <cellStyle name="20% - Акцент4 3 2 5 2 3" xfId="33277" xr:uid="{00000000-0005-0000-0000-0000BE170000}"/>
    <cellStyle name="20% - Акцент4 3 2 5 3" xfId="19756" xr:uid="{00000000-0005-0000-0000-0000BF170000}"/>
    <cellStyle name="20% - Акцент4 3 2 5 3 2" xfId="37922" xr:uid="{00000000-0005-0000-0000-0000C0170000}"/>
    <cellStyle name="20% - Акцент4 3 2 5 4" xfId="29625" xr:uid="{00000000-0005-0000-0000-0000C1170000}"/>
    <cellStyle name="20% - Акцент4 3 2 6" xfId="10697" xr:uid="{00000000-0005-0000-0000-0000C2170000}"/>
    <cellStyle name="20% - Акцент4 3 2 6 2" xfId="14440" xr:uid="{00000000-0005-0000-0000-0000C3170000}"/>
    <cellStyle name="20% - Акцент4 3 2 6 2 2" xfId="23623" xr:uid="{00000000-0005-0000-0000-0000C4170000}"/>
    <cellStyle name="20% - Акцент4 3 2 6 2 2 2" xfId="41623" xr:uid="{00000000-0005-0000-0000-0000C5170000}"/>
    <cellStyle name="20% - Акцент4 3 2 6 2 3" xfId="33278" xr:uid="{00000000-0005-0000-0000-0000C6170000}"/>
    <cellStyle name="20% - Акцент4 3 2 6 3" xfId="20552" xr:uid="{00000000-0005-0000-0000-0000C7170000}"/>
    <cellStyle name="20% - Акцент4 3 2 6 3 2" xfId="38704" xr:uid="{00000000-0005-0000-0000-0000C8170000}"/>
    <cellStyle name="20% - Акцент4 3 2 6 4" xfId="30388" xr:uid="{00000000-0005-0000-0000-0000C9170000}"/>
    <cellStyle name="20% - Акцент4 3 2 7" xfId="11294" xr:uid="{00000000-0005-0000-0000-0000CA170000}"/>
    <cellStyle name="20% - Акцент4 3 2 7 2" xfId="21139" xr:uid="{00000000-0005-0000-0000-0000CB170000}"/>
    <cellStyle name="20% - Акцент4 3 2 7 2 2" xfId="39291" xr:uid="{00000000-0005-0000-0000-0000CC170000}"/>
    <cellStyle name="20% - Акцент4 3 2 7 3" xfId="30975" xr:uid="{00000000-0005-0000-0000-0000CD170000}"/>
    <cellStyle name="20% - Акцент4 3 2 8" xfId="11860" xr:uid="{00000000-0005-0000-0000-0000CE170000}"/>
    <cellStyle name="20% - Акцент4 3 2 8 2" xfId="21611" xr:uid="{00000000-0005-0000-0000-0000CF170000}"/>
    <cellStyle name="20% - Акцент4 3 2 8 2 2" xfId="39760" xr:uid="{00000000-0005-0000-0000-0000D0170000}"/>
    <cellStyle name="20% - Акцент4 3 2 8 3" xfId="31439" xr:uid="{00000000-0005-0000-0000-0000D1170000}"/>
    <cellStyle name="20% - Акцент4 3 2 9" xfId="6773" xr:uid="{00000000-0005-0000-0000-0000D2170000}"/>
    <cellStyle name="20% - Акцент4 3 2 9 2" xfId="18577" xr:uid="{00000000-0005-0000-0000-0000D3170000}"/>
    <cellStyle name="20% - Акцент4 3 2 9 2 2" xfId="36843" xr:uid="{00000000-0005-0000-0000-0000D4170000}"/>
    <cellStyle name="20% - Акцент4 3 2 9 3" xfId="28612" xr:uid="{00000000-0005-0000-0000-0000D5170000}"/>
    <cellStyle name="20% - Акцент4 3 2_RecoursesReserves_Hak_OP" xfId="7457" xr:uid="{00000000-0005-0000-0000-0000D6170000}"/>
    <cellStyle name="20% - Акцент4 3 3" xfId="704" xr:uid="{00000000-0005-0000-0000-0000D7170000}"/>
    <cellStyle name="20% - Акцент4 3 3 10" xfId="16112" xr:uid="{00000000-0005-0000-0000-0000D8170000}"/>
    <cellStyle name="20% - Акцент4 3 3 10 2" xfId="25066" xr:uid="{00000000-0005-0000-0000-0000D9170000}"/>
    <cellStyle name="20% - Акцент4 3 3 10 2 2" xfId="43063" xr:uid="{00000000-0005-0000-0000-0000DA170000}"/>
    <cellStyle name="20% - Акцент4 3 3 10 3" xfId="34710" xr:uid="{00000000-0005-0000-0000-0000DB170000}"/>
    <cellStyle name="20% - Акцент4 3 3 11" xfId="17016" xr:uid="{00000000-0005-0000-0000-0000DC170000}"/>
    <cellStyle name="20% - Акцент4 3 3 11 2" xfId="35376" xr:uid="{00000000-0005-0000-0000-0000DD170000}"/>
    <cellStyle name="20% - Акцент4 3 3 12" xfId="26410" xr:uid="{00000000-0005-0000-0000-0000DE170000}"/>
    <cellStyle name="20% - Акцент4 3 3 12 2" xfId="44332" xr:uid="{00000000-0005-0000-0000-0000DF170000}"/>
    <cellStyle name="20% - Акцент4 3 3 13" xfId="27327" xr:uid="{00000000-0005-0000-0000-0000E0170000}"/>
    <cellStyle name="20% - Акцент4 3 3 14" xfId="45389" xr:uid="{00000000-0005-0000-0000-0000E1170000}"/>
    <cellStyle name="20% - Акцент4 3 3 15" xfId="46483" xr:uid="{00000000-0005-0000-0000-0000E2170000}"/>
    <cellStyle name="20% - Акцент4 3 3 2" xfId="5896" xr:uid="{00000000-0005-0000-0000-0000E3170000}"/>
    <cellStyle name="20% - Акцент4 3 3 2 10" xfId="26922" xr:uid="{00000000-0005-0000-0000-0000E4170000}"/>
    <cellStyle name="20% - Акцент4 3 3 2 10 2" xfId="44837" xr:uid="{00000000-0005-0000-0000-0000E5170000}"/>
    <cellStyle name="20% - Акцент4 3 3 2 11" xfId="27942" xr:uid="{00000000-0005-0000-0000-0000E6170000}"/>
    <cellStyle name="20% - Акцент4 3 3 2 12" xfId="45884" xr:uid="{00000000-0005-0000-0000-0000E7170000}"/>
    <cellStyle name="20% - Акцент4 3 3 2 13" xfId="47073" xr:uid="{00000000-0005-0000-0000-0000E8170000}"/>
    <cellStyle name="20% - Акцент4 3 3 2 2" xfId="8927" xr:uid="{00000000-0005-0000-0000-0000E9170000}"/>
    <cellStyle name="20% - Акцент4 3 3 2 2 2" xfId="13991" xr:uid="{00000000-0005-0000-0000-0000EA170000}"/>
    <cellStyle name="20% - Акцент4 3 3 2 2 2 2" xfId="23196" xr:uid="{00000000-0005-0000-0000-0000EB170000}"/>
    <cellStyle name="20% - Акцент4 3 3 2 2 2 2 2" xfId="41196" xr:uid="{00000000-0005-0000-0000-0000EC170000}"/>
    <cellStyle name="20% - Акцент4 3 3 2 2 2 3" xfId="32853" xr:uid="{00000000-0005-0000-0000-0000ED170000}"/>
    <cellStyle name="20% - Акцент4 3 3 2 2 3" xfId="19493" xr:uid="{00000000-0005-0000-0000-0000EE170000}"/>
    <cellStyle name="20% - Акцент4 3 3 2 2 3 2" xfId="37663" xr:uid="{00000000-0005-0000-0000-0000EF170000}"/>
    <cellStyle name="20% - Акцент4 3 3 2 2 4" xfId="29368" xr:uid="{00000000-0005-0000-0000-0000F0170000}"/>
    <cellStyle name="20% - Акцент4 3 3 2 3" xfId="9637" xr:uid="{00000000-0005-0000-0000-0000F1170000}"/>
    <cellStyle name="20% - Акцент4 3 3 2 3 2" xfId="14441" xr:uid="{00000000-0005-0000-0000-0000F2170000}"/>
    <cellStyle name="20% - Акцент4 3 3 2 3 2 2" xfId="23624" xr:uid="{00000000-0005-0000-0000-0000F3170000}"/>
    <cellStyle name="20% - Акцент4 3 3 2 3 2 2 2" xfId="41624" xr:uid="{00000000-0005-0000-0000-0000F4170000}"/>
    <cellStyle name="20% - Акцент4 3 3 2 3 2 3" xfId="33279" xr:uid="{00000000-0005-0000-0000-0000F5170000}"/>
    <cellStyle name="20% - Акцент4 3 3 2 3 3" xfId="20036" xr:uid="{00000000-0005-0000-0000-0000F6170000}"/>
    <cellStyle name="20% - Акцент4 3 3 2 3 3 2" xfId="38201" xr:uid="{00000000-0005-0000-0000-0000F7170000}"/>
    <cellStyle name="20% - Акцент4 3 3 2 3 4" xfId="29901" xr:uid="{00000000-0005-0000-0000-0000F8170000}"/>
    <cellStyle name="20% - Акцент4 3 3 2 4" xfId="10968" xr:uid="{00000000-0005-0000-0000-0000F9170000}"/>
    <cellStyle name="20% - Акцент4 3 3 2 4 2" xfId="14442" xr:uid="{00000000-0005-0000-0000-0000FA170000}"/>
    <cellStyle name="20% - Акцент4 3 3 2 4 2 2" xfId="23625" xr:uid="{00000000-0005-0000-0000-0000FB170000}"/>
    <cellStyle name="20% - Акцент4 3 3 2 4 2 2 2" xfId="41625" xr:uid="{00000000-0005-0000-0000-0000FC170000}"/>
    <cellStyle name="20% - Акцент4 3 3 2 4 2 3" xfId="33280" xr:uid="{00000000-0005-0000-0000-0000FD170000}"/>
    <cellStyle name="20% - Акцент4 3 3 2 4 3" xfId="20821" xr:uid="{00000000-0005-0000-0000-0000FE170000}"/>
    <cellStyle name="20% - Акцент4 3 3 2 4 3 2" xfId="38973" xr:uid="{00000000-0005-0000-0000-0000FF170000}"/>
    <cellStyle name="20% - Акцент4 3 3 2 4 4" xfId="30657" xr:uid="{00000000-0005-0000-0000-000000180000}"/>
    <cellStyle name="20% - Акцент4 3 3 2 5" xfId="11512" xr:uid="{00000000-0005-0000-0000-000001180000}"/>
    <cellStyle name="20% - Акцент4 3 3 2 5 2" xfId="21357" xr:uid="{00000000-0005-0000-0000-000002180000}"/>
    <cellStyle name="20% - Акцент4 3 3 2 5 2 2" xfId="39509" xr:uid="{00000000-0005-0000-0000-000003180000}"/>
    <cellStyle name="20% - Акцент4 3 3 2 5 3" xfId="31193" xr:uid="{00000000-0005-0000-0000-000004180000}"/>
    <cellStyle name="20% - Акцент4 3 3 2 6" xfId="7458" xr:uid="{00000000-0005-0000-0000-000005180000}"/>
    <cellStyle name="20% - Акцент4 3 3 2 6 2" xfId="18867" xr:uid="{00000000-0005-0000-0000-000006180000}"/>
    <cellStyle name="20% - Акцент4 3 3 2 6 2 2" xfId="37087" xr:uid="{00000000-0005-0000-0000-000007180000}"/>
    <cellStyle name="20% - Акцент4 3 3 2 6 3" xfId="28834" xr:uid="{00000000-0005-0000-0000-000008180000}"/>
    <cellStyle name="20% - Акцент4 3 3 2 7" xfId="13034" xr:uid="{00000000-0005-0000-0000-000009180000}"/>
    <cellStyle name="20% - Акцент4 3 3 2 7 2" xfId="22438" xr:uid="{00000000-0005-0000-0000-00000A180000}"/>
    <cellStyle name="20% - Акцент4 3 3 2 7 2 2" xfId="40458" xr:uid="{00000000-0005-0000-0000-00000B180000}"/>
    <cellStyle name="20% - Акцент4 3 3 2 7 3" xfId="32120" xr:uid="{00000000-0005-0000-0000-00000C180000}"/>
    <cellStyle name="20% - Акцент4 3 3 2 8" xfId="16734" xr:uid="{00000000-0005-0000-0000-00000D180000}"/>
    <cellStyle name="20% - Акцент4 3 3 2 8 2" xfId="25499" xr:uid="{00000000-0005-0000-0000-00000E180000}"/>
    <cellStyle name="20% - Акцент4 3 3 2 8 2 2" xfId="43463" xr:uid="{00000000-0005-0000-0000-00000F180000}"/>
    <cellStyle name="20% - Акцент4 3 3 2 8 3" xfId="35155" xr:uid="{00000000-0005-0000-0000-000010180000}"/>
    <cellStyle name="20% - Акцент4 3 3 2 9" xfId="17849" xr:uid="{00000000-0005-0000-0000-000011180000}"/>
    <cellStyle name="20% - Акцент4 3 3 2 9 2" xfId="36159" xr:uid="{00000000-0005-0000-0000-000012180000}"/>
    <cellStyle name="20% - Акцент4 3 3 3" xfId="8567" xr:uid="{00000000-0005-0000-0000-000013180000}"/>
    <cellStyle name="20% - Акцент4 3 3 3 2" xfId="9638" xr:uid="{00000000-0005-0000-0000-000014180000}"/>
    <cellStyle name="20% - Акцент4 3 3 3 2 2" xfId="14443" xr:uid="{00000000-0005-0000-0000-000015180000}"/>
    <cellStyle name="20% - Акцент4 3 3 3 2 2 2" xfId="23626" xr:uid="{00000000-0005-0000-0000-000016180000}"/>
    <cellStyle name="20% - Акцент4 3 3 3 2 2 2 2" xfId="41626" xr:uid="{00000000-0005-0000-0000-000017180000}"/>
    <cellStyle name="20% - Акцент4 3 3 3 2 2 3" xfId="33281" xr:uid="{00000000-0005-0000-0000-000018180000}"/>
    <cellStyle name="20% - Акцент4 3 3 3 2 3" xfId="20037" xr:uid="{00000000-0005-0000-0000-000019180000}"/>
    <cellStyle name="20% - Акцент4 3 3 3 2 3 2" xfId="38202" xr:uid="{00000000-0005-0000-0000-00001A180000}"/>
    <cellStyle name="20% - Акцент4 3 3 3 2 4" xfId="29902" xr:uid="{00000000-0005-0000-0000-00001B180000}"/>
    <cellStyle name="20% - Акцент4 3 3 3 3" xfId="13533" xr:uid="{00000000-0005-0000-0000-00001C180000}"/>
    <cellStyle name="20% - Акцент4 3 3 3 3 2" xfId="22768" xr:uid="{00000000-0005-0000-0000-00001D180000}"/>
    <cellStyle name="20% - Акцент4 3 3 3 3 2 2" xfId="40769" xr:uid="{00000000-0005-0000-0000-00001E180000}"/>
    <cellStyle name="20% - Акцент4 3 3 3 3 3" xfId="32420" xr:uid="{00000000-0005-0000-0000-00001F180000}"/>
    <cellStyle name="20% - Акцент4 3 3 3 4" xfId="19312" xr:uid="{00000000-0005-0000-0000-000020180000}"/>
    <cellStyle name="20% - Акцент4 3 3 3 4 2" xfId="37486" xr:uid="{00000000-0005-0000-0000-000021180000}"/>
    <cellStyle name="20% - Акцент4 3 3 3 5" xfId="29197" xr:uid="{00000000-0005-0000-0000-000022180000}"/>
    <cellStyle name="20% - Акцент4 3 3 4" xfId="9275" xr:uid="{00000000-0005-0000-0000-000023180000}"/>
    <cellStyle name="20% - Акцент4 3 3 4 2" xfId="14444" xr:uid="{00000000-0005-0000-0000-000024180000}"/>
    <cellStyle name="20% - Акцент4 3 3 4 2 2" xfId="23627" xr:uid="{00000000-0005-0000-0000-000025180000}"/>
    <cellStyle name="20% - Акцент4 3 3 4 2 2 2" xfId="41627" xr:uid="{00000000-0005-0000-0000-000026180000}"/>
    <cellStyle name="20% - Акцент4 3 3 4 2 3" xfId="33282" xr:uid="{00000000-0005-0000-0000-000027180000}"/>
    <cellStyle name="20% - Акцент4 3 3 4 3" xfId="19757" xr:uid="{00000000-0005-0000-0000-000028180000}"/>
    <cellStyle name="20% - Акцент4 3 3 4 3 2" xfId="37923" xr:uid="{00000000-0005-0000-0000-000029180000}"/>
    <cellStyle name="20% - Акцент4 3 3 4 4" xfId="29626" xr:uid="{00000000-0005-0000-0000-00002A180000}"/>
    <cellStyle name="20% - Акцент4 3 3 5" xfId="10698" xr:uid="{00000000-0005-0000-0000-00002B180000}"/>
    <cellStyle name="20% - Акцент4 3 3 5 2" xfId="14445" xr:uid="{00000000-0005-0000-0000-00002C180000}"/>
    <cellStyle name="20% - Акцент4 3 3 5 2 2" xfId="23628" xr:uid="{00000000-0005-0000-0000-00002D180000}"/>
    <cellStyle name="20% - Акцент4 3 3 5 2 2 2" xfId="41628" xr:uid="{00000000-0005-0000-0000-00002E180000}"/>
    <cellStyle name="20% - Акцент4 3 3 5 2 3" xfId="33283" xr:uid="{00000000-0005-0000-0000-00002F180000}"/>
    <cellStyle name="20% - Акцент4 3 3 5 3" xfId="20553" xr:uid="{00000000-0005-0000-0000-000030180000}"/>
    <cellStyle name="20% - Акцент4 3 3 5 3 2" xfId="38705" xr:uid="{00000000-0005-0000-0000-000031180000}"/>
    <cellStyle name="20% - Акцент4 3 3 5 4" xfId="30389" xr:uid="{00000000-0005-0000-0000-000032180000}"/>
    <cellStyle name="20% - Акцент4 3 3 6" xfId="11357" xr:uid="{00000000-0005-0000-0000-000033180000}"/>
    <cellStyle name="20% - Акцент4 3 3 6 2" xfId="21202" xr:uid="{00000000-0005-0000-0000-000034180000}"/>
    <cellStyle name="20% - Акцент4 3 3 6 2 2" xfId="39354" xr:uid="{00000000-0005-0000-0000-000035180000}"/>
    <cellStyle name="20% - Акцент4 3 3 6 3" xfId="31038" xr:uid="{00000000-0005-0000-0000-000036180000}"/>
    <cellStyle name="20% - Акцент4 3 3 7" xfId="11939" xr:uid="{00000000-0005-0000-0000-000037180000}"/>
    <cellStyle name="20% - Акцент4 3 3 7 2" xfId="21686" xr:uid="{00000000-0005-0000-0000-000038180000}"/>
    <cellStyle name="20% - Акцент4 3 3 7 2 2" xfId="39835" xr:uid="{00000000-0005-0000-0000-000039180000}"/>
    <cellStyle name="20% - Акцент4 3 3 7 3" xfId="31514" xr:uid="{00000000-0005-0000-0000-00003A180000}"/>
    <cellStyle name="20% - Акцент4 3 3 8" xfId="6874" xr:uid="{00000000-0005-0000-0000-00003B180000}"/>
    <cellStyle name="20% - Акцент4 3 3 8 2" xfId="18651" xr:uid="{00000000-0005-0000-0000-00003C180000}"/>
    <cellStyle name="20% - Акцент4 3 3 8 2 2" xfId="36910" xr:uid="{00000000-0005-0000-0000-00003D180000}"/>
    <cellStyle name="20% - Акцент4 3 3 8 3" xfId="28675" xr:uid="{00000000-0005-0000-0000-00003E180000}"/>
    <cellStyle name="20% - Акцент4 3 3 9" xfId="12453" xr:uid="{00000000-0005-0000-0000-00003F180000}"/>
    <cellStyle name="20% - Акцент4 3 3 9 2" xfId="21902" xr:uid="{00000000-0005-0000-0000-000040180000}"/>
    <cellStyle name="20% - Акцент4 3 3 9 2 2" xfId="40025" xr:uid="{00000000-0005-0000-0000-000041180000}"/>
    <cellStyle name="20% - Акцент4 3 3 9 3" xfId="31690" xr:uid="{00000000-0005-0000-0000-000042180000}"/>
    <cellStyle name="20% - Акцент4 3 4" xfId="705" xr:uid="{00000000-0005-0000-0000-000043180000}"/>
    <cellStyle name="20% - Акцент4 3 4 10" xfId="16113" xr:uid="{00000000-0005-0000-0000-000044180000}"/>
    <cellStyle name="20% - Акцент4 3 4 10 2" xfId="25067" xr:uid="{00000000-0005-0000-0000-000045180000}"/>
    <cellStyle name="20% - Акцент4 3 4 10 2 2" xfId="43064" xr:uid="{00000000-0005-0000-0000-000046180000}"/>
    <cellStyle name="20% - Акцент4 3 4 10 3" xfId="34711" xr:uid="{00000000-0005-0000-0000-000047180000}"/>
    <cellStyle name="20% - Акцент4 3 4 11" xfId="17017" xr:uid="{00000000-0005-0000-0000-000048180000}"/>
    <cellStyle name="20% - Акцент4 3 4 11 2" xfId="35377" xr:uid="{00000000-0005-0000-0000-000049180000}"/>
    <cellStyle name="20% - Акцент4 3 4 12" xfId="26411" xr:uid="{00000000-0005-0000-0000-00004A180000}"/>
    <cellStyle name="20% - Акцент4 3 4 12 2" xfId="44333" xr:uid="{00000000-0005-0000-0000-00004B180000}"/>
    <cellStyle name="20% - Акцент4 3 4 13" xfId="27328" xr:uid="{00000000-0005-0000-0000-00004C180000}"/>
    <cellStyle name="20% - Акцент4 3 4 14" xfId="45390" xr:uid="{00000000-0005-0000-0000-00004D180000}"/>
    <cellStyle name="20% - Акцент4 3 4 15" xfId="46484" xr:uid="{00000000-0005-0000-0000-00004E180000}"/>
    <cellStyle name="20% - Акцент4 3 4 2" xfId="5897" xr:uid="{00000000-0005-0000-0000-00004F180000}"/>
    <cellStyle name="20% - Акцент4 3 4 2 10" xfId="26923" xr:uid="{00000000-0005-0000-0000-000050180000}"/>
    <cellStyle name="20% - Акцент4 3 4 2 10 2" xfId="44838" xr:uid="{00000000-0005-0000-0000-000051180000}"/>
    <cellStyle name="20% - Акцент4 3 4 2 11" xfId="27943" xr:uid="{00000000-0005-0000-0000-000052180000}"/>
    <cellStyle name="20% - Акцент4 3 4 2 12" xfId="45885" xr:uid="{00000000-0005-0000-0000-000053180000}"/>
    <cellStyle name="20% - Акцент4 3 4 2 13" xfId="47074" xr:uid="{00000000-0005-0000-0000-000054180000}"/>
    <cellStyle name="20% - Акцент4 3 4 2 2" xfId="8928" xr:uid="{00000000-0005-0000-0000-000055180000}"/>
    <cellStyle name="20% - Акцент4 3 4 2 2 2" xfId="13992" xr:uid="{00000000-0005-0000-0000-000056180000}"/>
    <cellStyle name="20% - Акцент4 3 4 2 2 2 2" xfId="23197" xr:uid="{00000000-0005-0000-0000-000057180000}"/>
    <cellStyle name="20% - Акцент4 3 4 2 2 2 2 2" xfId="41197" xr:uid="{00000000-0005-0000-0000-000058180000}"/>
    <cellStyle name="20% - Акцент4 3 4 2 2 2 3" xfId="32854" xr:uid="{00000000-0005-0000-0000-000059180000}"/>
    <cellStyle name="20% - Акцент4 3 4 2 2 3" xfId="19494" xr:uid="{00000000-0005-0000-0000-00005A180000}"/>
    <cellStyle name="20% - Акцент4 3 4 2 2 3 2" xfId="37664" xr:uid="{00000000-0005-0000-0000-00005B180000}"/>
    <cellStyle name="20% - Акцент4 3 4 2 2 4" xfId="29369" xr:uid="{00000000-0005-0000-0000-00005C180000}"/>
    <cellStyle name="20% - Акцент4 3 4 2 3" xfId="9639" xr:uid="{00000000-0005-0000-0000-00005D180000}"/>
    <cellStyle name="20% - Акцент4 3 4 2 3 2" xfId="14446" xr:uid="{00000000-0005-0000-0000-00005E180000}"/>
    <cellStyle name="20% - Акцент4 3 4 2 3 2 2" xfId="23629" xr:uid="{00000000-0005-0000-0000-00005F180000}"/>
    <cellStyle name="20% - Акцент4 3 4 2 3 2 2 2" xfId="41629" xr:uid="{00000000-0005-0000-0000-000060180000}"/>
    <cellStyle name="20% - Акцент4 3 4 2 3 2 3" xfId="33284" xr:uid="{00000000-0005-0000-0000-000061180000}"/>
    <cellStyle name="20% - Акцент4 3 4 2 3 3" xfId="20038" xr:uid="{00000000-0005-0000-0000-000062180000}"/>
    <cellStyle name="20% - Акцент4 3 4 2 3 3 2" xfId="38203" xr:uid="{00000000-0005-0000-0000-000063180000}"/>
    <cellStyle name="20% - Акцент4 3 4 2 3 4" xfId="29903" xr:uid="{00000000-0005-0000-0000-000064180000}"/>
    <cellStyle name="20% - Акцент4 3 4 2 4" xfId="10969" xr:uid="{00000000-0005-0000-0000-000065180000}"/>
    <cellStyle name="20% - Акцент4 3 4 2 4 2" xfId="14447" xr:uid="{00000000-0005-0000-0000-000066180000}"/>
    <cellStyle name="20% - Акцент4 3 4 2 4 2 2" xfId="23630" xr:uid="{00000000-0005-0000-0000-000067180000}"/>
    <cellStyle name="20% - Акцент4 3 4 2 4 2 2 2" xfId="41630" xr:uid="{00000000-0005-0000-0000-000068180000}"/>
    <cellStyle name="20% - Акцент4 3 4 2 4 2 3" xfId="33285" xr:uid="{00000000-0005-0000-0000-000069180000}"/>
    <cellStyle name="20% - Акцент4 3 4 2 4 3" xfId="20822" xr:uid="{00000000-0005-0000-0000-00006A180000}"/>
    <cellStyle name="20% - Акцент4 3 4 2 4 3 2" xfId="38974" xr:uid="{00000000-0005-0000-0000-00006B180000}"/>
    <cellStyle name="20% - Акцент4 3 4 2 4 4" xfId="30658" xr:uid="{00000000-0005-0000-0000-00006C180000}"/>
    <cellStyle name="20% - Акцент4 3 4 2 5" xfId="11513" xr:uid="{00000000-0005-0000-0000-00006D180000}"/>
    <cellStyle name="20% - Акцент4 3 4 2 5 2" xfId="21358" xr:uid="{00000000-0005-0000-0000-00006E180000}"/>
    <cellStyle name="20% - Акцент4 3 4 2 5 2 2" xfId="39510" xr:uid="{00000000-0005-0000-0000-00006F180000}"/>
    <cellStyle name="20% - Акцент4 3 4 2 5 3" xfId="31194" xr:uid="{00000000-0005-0000-0000-000070180000}"/>
    <cellStyle name="20% - Акцент4 3 4 2 6" xfId="7459" xr:uid="{00000000-0005-0000-0000-000071180000}"/>
    <cellStyle name="20% - Акцент4 3 4 2 6 2" xfId="18868" xr:uid="{00000000-0005-0000-0000-000072180000}"/>
    <cellStyle name="20% - Акцент4 3 4 2 6 2 2" xfId="37088" xr:uid="{00000000-0005-0000-0000-000073180000}"/>
    <cellStyle name="20% - Акцент4 3 4 2 6 3" xfId="28835" xr:uid="{00000000-0005-0000-0000-000074180000}"/>
    <cellStyle name="20% - Акцент4 3 4 2 7" xfId="13035" xr:uid="{00000000-0005-0000-0000-000075180000}"/>
    <cellStyle name="20% - Акцент4 3 4 2 7 2" xfId="22439" xr:uid="{00000000-0005-0000-0000-000076180000}"/>
    <cellStyle name="20% - Акцент4 3 4 2 7 2 2" xfId="40459" xr:uid="{00000000-0005-0000-0000-000077180000}"/>
    <cellStyle name="20% - Акцент4 3 4 2 7 3" xfId="32121" xr:uid="{00000000-0005-0000-0000-000078180000}"/>
    <cellStyle name="20% - Акцент4 3 4 2 8" xfId="16735" xr:uid="{00000000-0005-0000-0000-000079180000}"/>
    <cellStyle name="20% - Акцент4 3 4 2 8 2" xfId="25500" xr:uid="{00000000-0005-0000-0000-00007A180000}"/>
    <cellStyle name="20% - Акцент4 3 4 2 8 2 2" xfId="43464" xr:uid="{00000000-0005-0000-0000-00007B180000}"/>
    <cellStyle name="20% - Акцент4 3 4 2 8 3" xfId="35156" xr:uid="{00000000-0005-0000-0000-00007C180000}"/>
    <cellStyle name="20% - Акцент4 3 4 2 9" xfId="17850" xr:uid="{00000000-0005-0000-0000-00007D180000}"/>
    <cellStyle name="20% - Акцент4 3 4 2 9 2" xfId="36160" xr:uid="{00000000-0005-0000-0000-00007E180000}"/>
    <cellStyle name="20% - Акцент4 3 4 3" xfId="8568" xr:uid="{00000000-0005-0000-0000-00007F180000}"/>
    <cellStyle name="20% - Акцент4 3 4 3 2" xfId="9640" xr:uid="{00000000-0005-0000-0000-000080180000}"/>
    <cellStyle name="20% - Акцент4 3 4 3 2 2" xfId="14448" xr:uid="{00000000-0005-0000-0000-000081180000}"/>
    <cellStyle name="20% - Акцент4 3 4 3 2 2 2" xfId="23631" xr:uid="{00000000-0005-0000-0000-000082180000}"/>
    <cellStyle name="20% - Акцент4 3 4 3 2 2 2 2" xfId="41631" xr:uid="{00000000-0005-0000-0000-000083180000}"/>
    <cellStyle name="20% - Акцент4 3 4 3 2 2 3" xfId="33286" xr:uid="{00000000-0005-0000-0000-000084180000}"/>
    <cellStyle name="20% - Акцент4 3 4 3 2 3" xfId="20039" xr:uid="{00000000-0005-0000-0000-000085180000}"/>
    <cellStyle name="20% - Акцент4 3 4 3 2 3 2" xfId="38204" xr:uid="{00000000-0005-0000-0000-000086180000}"/>
    <cellStyle name="20% - Акцент4 3 4 3 2 4" xfId="29904" xr:uid="{00000000-0005-0000-0000-000087180000}"/>
    <cellStyle name="20% - Акцент4 3 4 3 3" xfId="10970" xr:uid="{00000000-0005-0000-0000-000088180000}"/>
    <cellStyle name="20% - Акцент4 3 4 3 3 2" xfId="14449" xr:uid="{00000000-0005-0000-0000-000089180000}"/>
    <cellStyle name="20% - Акцент4 3 4 3 3 2 2" xfId="23632" xr:uid="{00000000-0005-0000-0000-00008A180000}"/>
    <cellStyle name="20% - Акцент4 3 4 3 3 2 2 2" xfId="41632" xr:uid="{00000000-0005-0000-0000-00008B180000}"/>
    <cellStyle name="20% - Акцент4 3 4 3 3 2 3" xfId="33287" xr:uid="{00000000-0005-0000-0000-00008C180000}"/>
    <cellStyle name="20% - Акцент4 3 4 3 3 3" xfId="20823" xr:uid="{00000000-0005-0000-0000-00008D180000}"/>
    <cellStyle name="20% - Акцент4 3 4 3 3 3 2" xfId="38975" xr:uid="{00000000-0005-0000-0000-00008E180000}"/>
    <cellStyle name="20% - Акцент4 3 4 3 3 4" xfId="30659" xr:uid="{00000000-0005-0000-0000-00008F180000}"/>
    <cellStyle name="20% - Акцент4 3 4 3 4" xfId="13534" xr:uid="{00000000-0005-0000-0000-000090180000}"/>
    <cellStyle name="20% - Акцент4 3 4 3 4 2" xfId="22769" xr:uid="{00000000-0005-0000-0000-000091180000}"/>
    <cellStyle name="20% - Акцент4 3 4 3 4 2 2" xfId="40770" xr:uid="{00000000-0005-0000-0000-000092180000}"/>
    <cellStyle name="20% - Акцент4 3 4 3 4 3" xfId="32421" xr:uid="{00000000-0005-0000-0000-000093180000}"/>
    <cellStyle name="20% - Акцент4 3 4 3 5" xfId="19313" xr:uid="{00000000-0005-0000-0000-000094180000}"/>
    <cellStyle name="20% - Акцент4 3 4 3 5 2" xfId="37487" xr:uid="{00000000-0005-0000-0000-000095180000}"/>
    <cellStyle name="20% - Акцент4 3 4 3 6" xfId="29198" xr:uid="{00000000-0005-0000-0000-000096180000}"/>
    <cellStyle name="20% - Акцент4 3 4 4" xfId="9276" xr:uid="{00000000-0005-0000-0000-000097180000}"/>
    <cellStyle name="20% - Акцент4 3 4 4 2" xfId="14450" xr:uid="{00000000-0005-0000-0000-000098180000}"/>
    <cellStyle name="20% - Акцент4 3 4 4 2 2" xfId="23633" xr:uid="{00000000-0005-0000-0000-000099180000}"/>
    <cellStyle name="20% - Акцент4 3 4 4 2 2 2" xfId="41633" xr:uid="{00000000-0005-0000-0000-00009A180000}"/>
    <cellStyle name="20% - Акцент4 3 4 4 2 3" xfId="33288" xr:uid="{00000000-0005-0000-0000-00009B180000}"/>
    <cellStyle name="20% - Акцент4 3 4 4 3" xfId="19758" xr:uid="{00000000-0005-0000-0000-00009C180000}"/>
    <cellStyle name="20% - Акцент4 3 4 4 3 2" xfId="37924" xr:uid="{00000000-0005-0000-0000-00009D180000}"/>
    <cellStyle name="20% - Акцент4 3 4 4 4" xfId="29627" xr:uid="{00000000-0005-0000-0000-00009E180000}"/>
    <cellStyle name="20% - Акцент4 3 4 5" xfId="10699" xr:uid="{00000000-0005-0000-0000-00009F180000}"/>
    <cellStyle name="20% - Акцент4 3 4 5 2" xfId="14451" xr:uid="{00000000-0005-0000-0000-0000A0180000}"/>
    <cellStyle name="20% - Акцент4 3 4 5 2 2" xfId="23634" xr:uid="{00000000-0005-0000-0000-0000A1180000}"/>
    <cellStyle name="20% - Акцент4 3 4 5 2 2 2" xfId="41634" xr:uid="{00000000-0005-0000-0000-0000A2180000}"/>
    <cellStyle name="20% - Акцент4 3 4 5 2 3" xfId="33289" xr:uid="{00000000-0005-0000-0000-0000A3180000}"/>
    <cellStyle name="20% - Акцент4 3 4 5 3" xfId="20554" xr:uid="{00000000-0005-0000-0000-0000A4180000}"/>
    <cellStyle name="20% - Акцент4 3 4 5 3 2" xfId="38706" xr:uid="{00000000-0005-0000-0000-0000A5180000}"/>
    <cellStyle name="20% - Акцент4 3 4 5 4" xfId="30390" xr:uid="{00000000-0005-0000-0000-0000A6180000}"/>
    <cellStyle name="20% - Акцент4 3 4 6" xfId="11358" xr:uid="{00000000-0005-0000-0000-0000A7180000}"/>
    <cellStyle name="20% - Акцент4 3 4 6 2" xfId="21203" xr:uid="{00000000-0005-0000-0000-0000A8180000}"/>
    <cellStyle name="20% - Акцент4 3 4 6 2 2" xfId="39355" xr:uid="{00000000-0005-0000-0000-0000A9180000}"/>
    <cellStyle name="20% - Акцент4 3 4 6 3" xfId="31039" xr:uid="{00000000-0005-0000-0000-0000AA180000}"/>
    <cellStyle name="20% - Акцент4 3 4 7" xfId="11940" xr:uid="{00000000-0005-0000-0000-0000AB180000}"/>
    <cellStyle name="20% - Акцент4 3 4 7 2" xfId="21687" xr:uid="{00000000-0005-0000-0000-0000AC180000}"/>
    <cellStyle name="20% - Акцент4 3 4 7 2 2" xfId="39836" xr:uid="{00000000-0005-0000-0000-0000AD180000}"/>
    <cellStyle name="20% - Акцент4 3 4 7 3" xfId="31515" xr:uid="{00000000-0005-0000-0000-0000AE180000}"/>
    <cellStyle name="20% - Акцент4 3 4 8" xfId="6875" xr:uid="{00000000-0005-0000-0000-0000AF180000}"/>
    <cellStyle name="20% - Акцент4 3 4 8 2" xfId="18652" xr:uid="{00000000-0005-0000-0000-0000B0180000}"/>
    <cellStyle name="20% - Акцент4 3 4 8 2 2" xfId="36911" xr:uid="{00000000-0005-0000-0000-0000B1180000}"/>
    <cellStyle name="20% - Акцент4 3 4 8 3" xfId="28676" xr:uid="{00000000-0005-0000-0000-0000B2180000}"/>
    <cellStyle name="20% - Акцент4 3 4 9" xfId="12454" xr:uid="{00000000-0005-0000-0000-0000B3180000}"/>
    <cellStyle name="20% - Акцент4 3 4 9 2" xfId="21903" xr:uid="{00000000-0005-0000-0000-0000B4180000}"/>
    <cellStyle name="20% - Акцент4 3 4 9 2 2" xfId="40026" xr:uid="{00000000-0005-0000-0000-0000B5180000}"/>
    <cellStyle name="20% - Акцент4 3 4 9 3" xfId="31691" xr:uid="{00000000-0005-0000-0000-0000B6180000}"/>
    <cellStyle name="20% - Акцент4 3 5" xfId="706" xr:uid="{00000000-0005-0000-0000-0000B7180000}"/>
    <cellStyle name="20% - Акцент4 3 5 2" xfId="9641" xr:uid="{00000000-0005-0000-0000-0000B8180000}"/>
    <cellStyle name="20% - Акцент4 3 6" xfId="707" xr:uid="{00000000-0005-0000-0000-0000B9180000}"/>
    <cellStyle name="20% - Акцент4 3 6 10" xfId="16114" xr:uid="{00000000-0005-0000-0000-0000BA180000}"/>
    <cellStyle name="20% - Акцент4 3 6 10 2" xfId="25068" xr:uid="{00000000-0005-0000-0000-0000BB180000}"/>
    <cellStyle name="20% - Акцент4 3 6 10 2 2" xfId="43065" xr:uid="{00000000-0005-0000-0000-0000BC180000}"/>
    <cellStyle name="20% - Акцент4 3 6 10 3" xfId="34712" xr:uid="{00000000-0005-0000-0000-0000BD180000}"/>
    <cellStyle name="20% - Акцент4 3 6 11" xfId="17018" xr:uid="{00000000-0005-0000-0000-0000BE180000}"/>
    <cellStyle name="20% - Акцент4 3 6 11 2" xfId="35378" xr:uid="{00000000-0005-0000-0000-0000BF180000}"/>
    <cellStyle name="20% - Акцент4 3 6 12" xfId="26412" xr:uid="{00000000-0005-0000-0000-0000C0180000}"/>
    <cellStyle name="20% - Акцент4 3 6 12 2" xfId="44334" xr:uid="{00000000-0005-0000-0000-0000C1180000}"/>
    <cellStyle name="20% - Акцент4 3 6 13" xfId="27329" xr:uid="{00000000-0005-0000-0000-0000C2180000}"/>
    <cellStyle name="20% - Акцент4 3 6 14" xfId="45391" xr:uid="{00000000-0005-0000-0000-0000C3180000}"/>
    <cellStyle name="20% - Акцент4 3 6 15" xfId="46485" xr:uid="{00000000-0005-0000-0000-0000C4180000}"/>
    <cellStyle name="20% - Акцент4 3 6 2" xfId="5898" xr:uid="{00000000-0005-0000-0000-0000C5180000}"/>
    <cellStyle name="20% - Акцент4 3 6 2 10" xfId="26924" xr:uid="{00000000-0005-0000-0000-0000C6180000}"/>
    <cellStyle name="20% - Акцент4 3 6 2 10 2" xfId="44839" xr:uid="{00000000-0005-0000-0000-0000C7180000}"/>
    <cellStyle name="20% - Акцент4 3 6 2 11" xfId="27944" xr:uid="{00000000-0005-0000-0000-0000C8180000}"/>
    <cellStyle name="20% - Акцент4 3 6 2 12" xfId="45886" xr:uid="{00000000-0005-0000-0000-0000C9180000}"/>
    <cellStyle name="20% - Акцент4 3 6 2 13" xfId="47075" xr:uid="{00000000-0005-0000-0000-0000CA180000}"/>
    <cellStyle name="20% - Акцент4 3 6 2 2" xfId="8929" xr:uid="{00000000-0005-0000-0000-0000CB180000}"/>
    <cellStyle name="20% - Акцент4 3 6 2 2 2" xfId="13993" xr:uid="{00000000-0005-0000-0000-0000CC180000}"/>
    <cellStyle name="20% - Акцент4 3 6 2 2 2 2" xfId="23198" xr:uid="{00000000-0005-0000-0000-0000CD180000}"/>
    <cellStyle name="20% - Акцент4 3 6 2 2 2 2 2" xfId="41198" xr:uid="{00000000-0005-0000-0000-0000CE180000}"/>
    <cellStyle name="20% - Акцент4 3 6 2 2 2 3" xfId="32855" xr:uid="{00000000-0005-0000-0000-0000CF180000}"/>
    <cellStyle name="20% - Акцент4 3 6 2 2 3" xfId="19495" xr:uid="{00000000-0005-0000-0000-0000D0180000}"/>
    <cellStyle name="20% - Акцент4 3 6 2 2 3 2" xfId="37665" xr:uid="{00000000-0005-0000-0000-0000D1180000}"/>
    <cellStyle name="20% - Акцент4 3 6 2 2 4" xfId="29370" xr:uid="{00000000-0005-0000-0000-0000D2180000}"/>
    <cellStyle name="20% - Акцент4 3 6 2 3" xfId="9642" xr:uid="{00000000-0005-0000-0000-0000D3180000}"/>
    <cellStyle name="20% - Акцент4 3 6 2 3 2" xfId="14452" xr:uid="{00000000-0005-0000-0000-0000D4180000}"/>
    <cellStyle name="20% - Акцент4 3 6 2 3 2 2" xfId="23635" xr:uid="{00000000-0005-0000-0000-0000D5180000}"/>
    <cellStyle name="20% - Акцент4 3 6 2 3 2 2 2" xfId="41635" xr:uid="{00000000-0005-0000-0000-0000D6180000}"/>
    <cellStyle name="20% - Акцент4 3 6 2 3 2 3" xfId="33290" xr:uid="{00000000-0005-0000-0000-0000D7180000}"/>
    <cellStyle name="20% - Акцент4 3 6 2 3 3" xfId="20040" xr:uid="{00000000-0005-0000-0000-0000D8180000}"/>
    <cellStyle name="20% - Акцент4 3 6 2 3 3 2" xfId="38205" xr:uid="{00000000-0005-0000-0000-0000D9180000}"/>
    <cellStyle name="20% - Акцент4 3 6 2 3 4" xfId="29905" xr:uid="{00000000-0005-0000-0000-0000DA180000}"/>
    <cellStyle name="20% - Акцент4 3 6 2 4" xfId="10971" xr:uid="{00000000-0005-0000-0000-0000DB180000}"/>
    <cellStyle name="20% - Акцент4 3 6 2 4 2" xfId="14453" xr:uid="{00000000-0005-0000-0000-0000DC180000}"/>
    <cellStyle name="20% - Акцент4 3 6 2 4 2 2" xfId="23636" xr:uid="{00000000-0005-0000-0000-0000DD180000}"/>
    <cellStyle name="20% - Акцент4 3 6 2 4 2 2 2" xfId="41636" xr:uid="{00000000-0005-0000-0000-0000DE180000}"/>
    <cellStyle name="20% - Акцент4 3 6 2 4 2 3" xfId="33291" xr:uid="{00000000-0005-0000-0000-0000DF180000}"/>
    <cellStyle name="20% - Акцент4 3 6 2 4 3" xfId="20824" xr:uid="{00000000-0005-0000-0000-0000E0180000}"/>
    <cellStyle name="20% - Акцент4 3 6 2 4 3 2" xfId="38976" xr:uid="{00000000-0005-0000-0000-0000E1180000}"/>
    <cellStyle name="20% - Акцент4 3 6 2 4 4" xfId="30660" xr:uid="{00000000-0005-0000-0000-0000E2180000}"/>
    <cellStyle name="20% - Акцент4 3 6 2 5" xfId="11514" xr:uid="{00000000-0005-0000-0000-0000E3180000}"/>
    <cellStyle name="20% - Акцент4 3 6 2 5 2" xfId="21359" xr:uid="{00000000-0005-0000-0000-0000E4180000}"/>
    <cellStyle name="20% - Акцент4 3 6 2 5 2 2" xfId="39511" xr:uid="{00000000-0005-0000-0000-0000E5180000}"/>
    <cellStyle name="20% - Акцент4 3 6 2 5 3" xfId="31195" xr:uid="{00000000-0005-0000-0000-0000E6180000}"/>
    <cellStyle name="20% - Акцент4 3 6 2 6" xfId="7460" xr:uid="{00000000-0005-0000-0000-0000E7180000}"/>
    <cellStyle name="20% - Акцент4 3 6 2 6 2" xfId="18869" xr:uid="{00000000-0005-0000-0000-0000E8180000}"/>
    <cellStyle name="20% - Акцент4 3 6 2 6 2 2" xfId="37089" xr:uid="{00000000-0005-0000-0000-0000E9180000}"/>
    <cellStyle name="20% - Акцент4 3 6 2 6 3" xfId="28836" xr:uid="{00000000-0005-0000-0000-0000EA180000}"/>
    <cellStyle name="20% - Акцент4 3 6 2 7" xfId="13036" xr:uid="{00000000-0005-0000-0000-0000EB180000}"/>
    <cellStyle name="20% - Акцент4 3 6 2 7 2" xfId="22440" xr:uid="{00000000-0005-0000-0000-0000EC180000}"/>
    <cellStyle name="20% - Акцент4 3 6 2 7 2 2" xfId="40460" xr:uid="{00000000-0005-0000-0000-0000ED180000}"/>
    <cellStyle name="20% - Акцент4 3 6 2 7 3" xfId="32122" xr:uid="{00000000-0005-0000-0000-0000EE180000}"/>
    <cellStyle name="20% - Акцент4 3 6 2 8" xfId="16736" xr:uid="{00000000-0005-0000-0000-0000EF180000}"/>
    <cellStyle name="20% - Акцент4 3 6 2 8 2" xfId="25501" xr:uid="{00000000-0005-0000-0000-0000F0180000}"/>
    <cellStyle name="20% - Акцент4 3 6 2 8 2 2" xfId="43465" xr:uid="{00000000-0005-0000-0000-0000F1180000}"/>
    <cellStyle name="20% - Акцент4 3 6 2 8 3" xfId="35157" xr:uid="{00000000-0005-0000-0000-0000F2180000}"/>
    <cellStyle name="20% - Акцент4 3 6 2 9" xfId="17851" xr:uid="{00000000-0005-0000-0000-0000F3180000}"/>
    <cellStyle name="20% - Акцент4 3 6 2 9 2" xfId="36161" xr:uid="{00000000-0005-0000-0000-0000F4180000}"/>
    <cellStyle name="20% - Акцент4 3 6 3" xfId="8759" xr:uid="{00000000-0005-0000-0000-0000F5180000}"/>
    <cellStyle name="20% - Акцент4 3 6 3 2" xfId="9643" xr:uid="{00000000-0005-0000-0000-0000F6180000}"/>
    <cellStyle name="20% - Акцент4 3 6 3 2 2" xfId="14454" xr:uid="{00000000-0005-0000-0000-0000F7180000}"/>
    <cellStyle name="20% - Акцент4 3 6 3 2 2 2" xfId="23637" xr:uid="{00000000-0005-0000-0000-0000F8180000}"/>
    <cellStyle name="20% - Акцент4 3 6 3 2 2 2 2" xfId="41637" xr:uid="{00000000-0005-0000-0000-0000F9180000}"/>
    <cellStyle name="20% - Акцент4 3 6 3 2 2 3" xfId="33292" xr:uid="{00000000-0005-0000-0000-0000FA180000}"/>
    <cellStyle name="20% - Акцент4 3 6 3 2 3" xfId="20041" xr:uid="{00000000-0005-0000-0000-0000FB180000}"/>
    <cellStyle name="20% - Акцент4 3 6 3 2 3 2" xfId="38206" xr:uid="{00000000-0005-0000-0000-0000FC180000}"/>
    <cellStyle name="20% - Акцент4 3 6 3 2 4" xfId="29906" xr:uid="{00000000-0005-0000-0000-0000FD180000}"/>
    <cellStyle name="20% - Акцент4 3 6 3 3" xfId="10972" xr:uid="{00000000-0005-0000-0000-0000FE180000}"/>
    <cellStyle name="20% - Акцент4 3 6 3 3 2" xfId="14455" xr:uid="{00000000-0005-0000-0000-0000FF180000}"/>
    <cellStyle name="20% - Акцент4 3 6 3 3 2 2" xfId="23638" xr:uid="{00000000-0005-0000-0000-000000190000}"/>
    <cellStyle name="20% - Акцент4 3 6 3 3 2 2 2" xfId="41638" xr:uid="{00000000-0005-0000-0000-000001190000}"/>
    <cellStyle name="20% - Акцент4 3 6 3 3 2 3" xfId="33293" xr:uid="{00000000-0005-0000-0000-000002190000}"/>
    <cellStyle name="20% - Акцент4 3 6 3 3 3" xfId="20825" xr:uid="{00000000-0005-0000-0000-000003190000}"/>
    <cellStyle name="20% - Акцент4 3 6 3 3 3 2" xfId="38977" xr:uid="{00000000-0005-0000-0000-000004190000}"/>
    <cellStyle name="20% - Акцент4 3 6 3 3 4" xfId="30661" xr:uid="{00000000-0005-0000-0000-000005190000}"/>
    <cellStyle name="20% - Акцент4 3 6 3 4" xfId="13535" xr:uid="{00000000-0005-0000-0000-000006190000}"/>
    <cellStyle name="20% - Акцент4 3 6 3 4 2" xfId="22770" xr:uid="{00000000-0005-0000-0000-000007190000}"/>
    <cellStyle name="20% - Акцент4 3 6 3 4 2 2" xfId="40771" xr:uid="{00000000-0005-0000-0000-000008190000}"/>
    <cellStyle name="20% - Акцент4 3 6 3 4 3" xfId="32422" xr:uid="{00000000-0005-0000-0000-000009190000}"/>
    <cellStyle name="20% - Акцент4 3 6 3 5" xfId="19397" xr:uid="{00000000-0005-0000-0000-00000A190000}"/>
    <cellStyle name="20% - Акцент4 3 6 3 5 2" xfId="37567" xr:uid="{00000000-0005-0000-0000-00000B190000}"/>
    <cellStyle name="20% - Акцент4 3 6 3 6" xfId="29277" xr:uid="{00000000-0005-0000-0000-00000C190000}"/>
    <cellStyle name="20% - Акцент4 3 6 4" xfId="9277" xr:uid="{00000000-0005-0000-0000-00000D190000}"/>
    <cellStyle name="20% - Акцент4 3 6 4 2" xfId="14456" xr:uid="{00000000-0005-0000-0000-00000E190000}"/>
    <cellStyle name="20% - Акцент4 3 6 4 2 2" xfId="23639" xr:uid="{00000000-0005-0000-0000-00000F190000}"/>
    <cellStyle name="20% - Акцент4 3 6 4 2 2 2" xfId="41639" xr:uid="{00000000-0005-0000-0000-000010190000}"/>
    <cellStyle name="20% - Акцент4 3 6 4 2 3" xfId="33294" xr:uid="{00000000-0005-0000-0000-000011190000}"/>
    <cellStyle name="20% - Акцент4 3 6 4 3" xfId="19759" xr:uid="{00000000-0005-0000-0000-000012190000}"/>
    <cellStyle name="20% - Акцент4 3 6 4 3 2" xfId="37925" xr:uid="{00000000-0005-0000-0000-000013190000}"/>
    <cellStyle name="20% - Акцент4 3 6 4 4" xfId="29628" xr:uid="{00000000-0005-0000-0000-000014190000}"/>
    <cellStyle name="20% - Акцент4 3 6 5" xfId="10700" xr:uid="{00000000-0005-0000-0000-000015190000}"/>
    <cellStyle name="20% - Акцент4 3 6 5 2" xfId="14457" xr:uid="{00000000-0005-0000-0000-000016190000}"/>
    <cellStyle name="20% - Акцент4 3 6 5 2 2" xfId="23640" xr:uid="{00000000-0005-0000-0000-000017190000}"/>
    <cellStyle name="20% - Акцент4 3 6 5 2 2 2" xfId="41640" xr:uid="{00000000-0005-0000-0000-000018190000}"/>
    <cellStyle name="20% - Акцент4 3 6 5 2 3" xfId="33295" xr:uid="{00000000-0005-0000-0000-000019190000}"/>
    <cellStyle name="20% - Акцент4 3 6 5 3" xfId="20555" xr:uid="{00000000-0005-0000-0000-00001A190000}"/>
    <cellStyle name="20% - Акцент4 3 6 5 3 2" xfId="38707" xr:uid="{00000000-0005-0000-0000-00001B190000}"/>
    <cellStyle name="20% - Акцент4 3 6 5 4" xfId="30391" xr:uid="{00000000-0005-0000-0000-00001C190000}"/>
    <cellStyle name="20% - Акцент4 3 6 6" xfId="11429" xr:uid="{00000000-0005-0000-0000-00001D190000}"/>
    <cellStyle name="20% - Акцент4 3 6 6 2" xfId="21274" xr:uid="{00000000-0005-0000-0000-00001E190000}"/>
    <cellStyle name="20% - Акцент4 3 6 6 2 2" xfId="39426" xr:uid="{00000000-0005-0000-0000-00001F190000}"/>
    <cellStyle name="20% - Акцент4 3 6 6 3" xfId="31110" xr:uid="{00000000-0005-0000-0000-000020190000}"/>
    <cellStyle name="20% - Акцент4 3 6 7" xfId="11941" xr:uid="{00000000-0005-0000-0000-000021190000}"/>
    <cellStyle name="20% - Акцент4 3 6 7 2" xfId="21688" xr:uid="{00000000-0005-0000-0000-000022190000}"/>
    <cellStyle name="20% - Акцент4 3 6 7 2 2" xfId="39837" xr:uid="{00000000-0005-0000-0000-000023190000}"/>
    <cellStyle name="20% - Акцент4 3 6 7 3" xfId="31516" xr:uid="{00000000-0005-0000-0000-000024190000}"/>
    <cellStyle name="20% - Акцент4 3 6 8" xfId="7180" xr:uid="{00000000-0005-0000-0000-000025190000}"/>
    <cellStyle name="20% - Акцент4 3 6 8 2" xfId="18775" xr:uid="{00000000-0005-0000-0000-000026190000}"/>
    <cellStyle name="20% - Акцент4 3 6 8 2 2" xfId="36995" xr:uid="{00000000-0005-0000-0000-000027190000}"/>
    <cellStyle name="20% - Акцент4 3 6 8 3" xfId="28747" xr:uid="{00000000-0005-0000-0000-000028190000}"/>
    <cellStyle name="20% - Акцент4 3 6 9" xfId="12455" xr:uid="{00000000-0005-0000-0000-000029190000}"/>
    <cellStyle name="20% - Акцент4 3 6 9 2" xfId="21904" xr:uid="{00000000-0005-0000-0000-00002A190000}"/>
    <cellStyle name="20% - Акцент4 3 6 9 2 2" xfId="40027" xr:uid="{00000000-0005-0000-0000-00002B190000}"/>
    <cellStyle name="20% - Акцент4 3 6 9 3" xfId="31692" xr:uid="{00000000-0005-0000-0000-00002C190000}"/>
    <cellStyle name="20% - Акцент4 3 7" xfId="7455" xr:uid="{00000000-0005-0000-0000-00002D190000}"/>
    <cellStyle name="20% - Акцент4 3 7 2" xfId="8925" xr:uid="{00000000-0005-0000-0000-00002E190000}"/>
    <cellStyle name="20% - Акцент4 3 7 2 2" xfId="9644" xr:uid="{00000000-0005-0000-0000-00002F190000}"/>
    <cellStyle name="20% - Акцент4 3 7 2 2 2" xfId="14458" xr:uid="{00000000-0005-0000-0000-000030190000}"/>
    <cellStyle name="20% - Акцент4 3 7 2 2 2 2" xfId="23641" xr:uid="{00000000-0005-0000-0000-000031190000}"/>
    <cellStyle name="20% - Акцент4 3 7 2 2 2 2 2" xfId="41641" xr:uid="{00000000-0005-0000-0000-000032190000}"/>
    <cellStyle name="20% - Акцент4 3 7 2 2 2 3" xfId="33296" xr:uid="{00000000-0005-0000-0000-000033190000}"/>
    <cellStyle name="20% - Акцент4 3 7 2 2 3" xfId="20042" xr:uid="{00000000-0005-0000-0000-000034190000}"/>
    <cellStyle name="20% - Акцент4 3 7 2 2 3 2" xfId="38207" xr:uid="{00000000-0005-0000-0000-000035190000}"/>
    <cellStyle name="20% - Акцент4 3 7 2 2 4" xfId="29907" xr:uid="{00000000-0005-0000-0000-000036190000}"/>
    <cellStyle name="20% - Акцент4 3 7 2 3" xfId="13994" xr:uid="{00000000-0005-0000-0000-000037190000}"/>
    <cellStyle name="20% - Акцент4 3 7 2 3 2" xfId="23199" xr:uid="{00000000-0005-0000-0000-000038190000}"/>
    <cellStyle name="20% - Акцент4 3 7 2 3 2 2" xfId="41199" xr:uid="{00000000-0005-0000-0000-000039190000}"/>
    <cellStyle name="20% - Акцент4 3 7 2 3 3" xfId="32856" xr:uid="{00000000-0005-0000-0000-00003A190000}"/>
    <cellStyle name="20% - Акцент4 3 7 2 4" xfId="19491" xr:uid="{00000000-0005-0000-0000-00003B190000}"/>
    <cellStyle name="20% - Акцент4 3 7 2 4 2" xfId="37661" xr:uid="{00000000-0005-0000-0000-00003C190000}"/>
    <cellStyle name="20% - Акцент4 3 7 2 5" xfId="29366" xr:uid="{00000000-0005-0000-0000-00003D190000}"/>
    <cellStyle name="20% - Акцент4 3 7 3" xfId="9278" xr:uid="{00000000-0005-0000-0000-00003E190000}"/>
    <cellStyle name="20% - Акцент4 3 7 4" xfId="11510" xr:uid="{00000000-0005-0000-0000-00003F190000}"/>
    <cellStyle name="20% - Акцент4 3 7 4 2" xfId="21355" xr:uid="{00000000-0005-0000-0000-000040190000}"/>
    <cellStyle name="20% - Акцент4 3 7 4 2 2" xfId="39507" xr:uid="{00000000-0005-0000-0000-000041190000}"/>
    <cellStyle name="20% - Акцент4 3 7 4 3" xfId="31191" xr:uid="{00000000-0005-0000-0000-000042190000}"/>
    <cellStyle name="20% - Акцент4 3 7 5" xfId="13037" xr:uid="{00000000-0005-0000-0000-000043190000}"/>
    <cellStyle name="20% - Акцент4 3 7 5 2" xfId="22441" xr:uid="{00000000-0005-0000-0000-000044190000}"/>
    <cellStyle name="20% - Акцент4 3 7 5 2 2" xfId="40461" xr:uid="{00000000-0005-0000-0000-000045190000}"/>
    <cellStyle name="20% - Акцент4 3 7 5 3" xfId="32123" xr:uid="{00000000-0005-0000-0000-000046190000}"/>
    <cellStyle name="20% - Акцент4 3 7 6" xfId="18865" xr:uid="{00000000-0005-0000-0000-000047190000}"/>
    <cellStyle name="20% - Акцент4 3 7 6 2" xfId="37085" xr:uid="{00000000-0005-0000-0000-000048190000}"/>
    <cellStyle name="20% - Акцент4 3 7 7" xfId="28832" xr:uid="{00000000-0005-0000-0000-000049190000}"/>
    <cellStyle name="20% - Акцент4 3 8" xfId="8304" xr:uid="{00000000-0005-0000-0000-00004A190000}"/>
    <cellStyle name="20% - Акцент4 3 8 2" xfId="9645" xr:uid="{00000000-0005-0000-0000-00004B190000}"/>
    <cellStyle name="20% - Акцент4 3 8 2 2" xfId="14459" xr:uid="{00000000-0005-0000-0000-00004C190000}"/>
    <cellStyle name="20% - Акцент4 3 8 2 2 2" xfId="23642" xr:uid="{00000000-0005-0000-0000-00004D190000}"/>
    <cellStyle name="20% - Акцент4 3 8 2 2 2 2" xfId="41642" xr:uid="{00000000-0005-0000-0000-00004E190000}"/>
    <cellStyle name="20% - Акцент4 3 8 2 2 3" xfId="33297" xr:uid="{00000000-0005-0000-0000-00004F190000}"/>
    <cellStyle name="20% - Акцент4 3 8 2 3" xfId="20043" xr:uid="{00000000-0005-0000-0000-000050190000}"/>
    <cellStyle name="20% - Акцент4 3 8 2 3 2" xfId="38208" xr:uid="{00000000-0005-0000-0000-000051190000}"/>
    <cellStyle name="20% - Акцент4 3 8 2 4" xfId="29908" xr:uid="{00000000-0005-0000-0000-000052190000}"/>
    <cellStyle name="20% - Акцент4 3 8 3" xfId="10973" xr:uid="{00000000-0005-0000-0000-000053190000}"/>
    <cellStyle name="20% - Акцент4 3 8 3 2" xfId="14460" xr:uid="{00000000-0005-0000-0000-000054190000}"/>
    <cellStyle name="20% - Акцент4 3 8 3 2 2" xfId="23643" xr:uid="{00000000-0005-0000-0000-000055190000}"/>
    <cellStyle name="20% - Акцент4 3 8 3 2 2 2" xfId="41643" xr:uid="{00000000-0005-0000-0000-000056190000}"/>
    <cellStyle name="20% - Акцент4 3 8 3 2 3" xfId="33298" xr:uid="{00000000-0005-0000-0000-000057190000}"/>
    <cellStyle name="20% - Акцент4 3 8 3 3" xfId="20826" xr:uid="{00000000-0005-0000-0000-000058190000}"/>
    <cellStyle name="20% - Акцент4 3 8 3 3 2" xfId="38978" xr:uid="{00000000-0005-0000-0000-000059190000}"/>
    <cellStyle name="20% - Акцент4 3 8 3 4" xfId="30662" xr:uid="{00000000-0005-0000-0000-00005A190000}"/>
    <cellStyle name="20% - Акцент4 3 8 4" xfId="13531" xr:uid="{00000000-0005-0000-0000-00005B190000}"/>
    <cellStyle name="20% - Акцент4 3 8 4 2" xfId="22766" xr:uid="{00000000-0005-0000-0000-00005C190000}"/>
    <cellStyle name="20% - Акцент4 3 8 4 2 2" xfId="40767" xr:uid="{00000000-0005-0000-0000-00005D190000}"/>
    <cellStyle name="20% - Акцент4 3 8 4 3" xfId="32418" xr:uid="{00000000-0005-0000-0000-00005E190000}"/>
    <cellStyle name="20% - Акцент4 3 8 5" xfId="19178" xr:uid="{00000000-0005-0000-0000-00005F190000}"/>
    <cellStyle name="20% - Акцент4 3 8 5 2" xfId="37357" xr:uid="{00000000-0005-0000-0000-000060190000}"/>
    <cellStyle name="20% - Акцент4 3 8 6" xfId="29070" xr:uid="{00000000-0005-0000-0000-000061190000}"/>
    <cellStyle name="20% - Акцент4 3 9" xfId="8706" xr:uid="{00000000-0005-0000-0000-000062190000}"/>
    <cellStyle name="20% - Акцент4 3 9 2" xfId="10612" xr:uid="{00000000-0005-0000-0000-000063190000}"/>
    <cellStyle name="20% - Акцент4 3 9 2 2" xfId="14462" xr:uid="{00000000-0005-0000-0000-000064190000}"/>
    <cellStyle name="20% - Акцент4 3 9 2 2 2" xfId="23645" xr:uid="{00000000-0005-0000-0000-000065190000}"/>
    <cellStyle name="20% - Акцент4 3 9 2 2 2 2" xfId="41645" xr:uid="{00000000-0005-0000-0000-000066190000}"/>
    <cellStyle name="20% - Акцент4 3 9 2 2 3" xfId="33300" xr:uid="{00000000-0005-0000-0000-000067190000}"/>
    <cellStyle name="20% - Акцент4 3 9 2 3" xfId="20481" xr:uid="{00000000-0005-0000-0000-000068190000}"/>
    <cellStyle name="20% - Акцент4 3 9 2 3 2" xfId="38633" xr:uid="{00000000-0005-0000-0000-000069190000}"/>
    <cellStyle name="20% - Акцент4 3 9 2 4" xfId="30319" xr:uid="{00000000-0005-0000-0000-00006A190000}"/>
    <cellStyle name="20% - Акцент4 3 9 3" xfId="10974" xr:uid="{00000000-0005-0000-0000-00006B190000}"/>
    <cellStyle name="20% - Акцент4 3 9 3 2" xfId="14463" xr:uid="{00000000-0005-0000-0000-00006C190000}"/>
    <cellStyle name="20% - Акцент4 3 9 3 2 2" xfId="23646" xr:uid="{00000000-0005-0000-0000-00006D190000}"/>
    <cellStyle name="20% - Акцент4 3 9 3 2 2 2" xfId="41646" xr:uid="{00000000-0005-0000-0000-00006E190000}"/>
    <cellStyle name="20% - Акцент4 3 9 3 2 3" xfId="33301" xr:uid="{00000000-0005-0000-0000-00006F190000}"/>
    <cellStyle name="20% - Акцент4 3 9 3 3" xfId="20827" xr:uid="{00000000-0005-0000-0000-000070190000}"/>
    <cellStyle name="20% - Акцент4 3 9 3 3 2" xfId="38979" xr:uid="{00000000-0005-0000-0000-000071190000}"/>
    <cellStyle name="20% - Акцент4 3 9 3 4" xfId="30663" xr:uid="{00000000-0005-0000-0000-000072190000}"/>
    <cellStyle name="20% - Акцент4 3 9 4" xfId="14461" xr:uid="{00000000-0005-0000-0000-000073190000}"/>
    <cellStyle name="20% - Акцент4 3 9 4 2" xfId="23644" xr:uid="{00000000-0005-0000-0000-000074190000}"/>
    <cellStyle name="20% - Акцент4 3 9 4 2 2" xfId="41644" xr:uid="{00000000-0005-0000-0000-000075190000}"/>
    <cellStyle name="20% - Акцент4 3 9 4 3" xfId="33299" xr:uid="{00000000-0005-0000-0000-000076190000}"/>
    <cellStyle name="20% - Акцент4 3 9 5" xfId="19367" xr:uid="{00000000-0005-0000-0000-000077190000}"/>
    <cellStyle name="20% - Акцент4 3 9 5 2" xfId="37537" xr:uid="{00000000-0005-0000-0000-000078190000}"/>
    <cellStyle name="20% - Акцент4 3 9 6" xfId="29247" xr:uid="{00000000-0005-0000-0000-000079190000}"/>
    <cellStyle name="20% - Акцент4 3_Data_Resourses &amp; Reserves_Audit12_mod2011_f0112" xfId="708" xr:uid="{00000000-0005-0000-0000-00007A190000}"/>
    <cellStyle name="20% - Акцент4 4" xfId="709" xr:uid="{00000000-0005-0000-0000-00007B190000}"/>
    <cellStyle name="20% - Акцент4 4 2" xfId="710" xr:uid="{00000000-0005-0000-0000-00007C190000}"/>
    <cellStyle name="20% - Акцент4 4 2 2" xfId="9646" xr:uid="{00000000-0005-0000-0000-00007D190000}"/>
    <cellStyle name="20% - Акцент4 4 3" xfId="9647" xr:uid="{00000000-0005-0000-0000-00007E190000}"/>
    <cellStyle name="20% - Акцент4 4_Reconcilation" xfId="8619" xr:uid="{00000000-0005-0000-0000-00007F190000}"/>
    <cellStyle name="20% - Акцент4 5" xfId="711" xr:uid="{00000000-0005-0000-0000-000080190000}"/>
    <cellStyle name="20% - Акцент4 5 2" xfId="712" xr:uid="{00000000-0005-0000-0000-000081190000}"/>
    <cellStyle name="20% - Акцент4 5 2 2" xfId="9648" xr:uid="{00000000-0005-0000-0000-000082190000}"/>
    <cellStyle name="20% - Акцент4 5 3" xfId="713" xr:uid="{00000000-0005-0000-0000-000083190000}"/>
    <cellStyle name="20% - Акцент4 5 3 10" xfId="16115" xr:uid="{00000000-0005-0000-0000-000084190000}"/>
    <cellStyle name="20% - Акцент4 5 3 10 2" xfId="25069" xr:uid="{00000000-0005-0000-0000-000085190000}"/>
    <cellStyle name="20% - Акцент4 5 3 10 2 2" xfId="43066" xr:uid="{00000000-0005-0000-0000-000086190000}"/>
    <cellStyle name="20% - Акцент4 5 3 10 3" xfId="34713" xr:uid="{00000000-0005-0000-0000-000087190000}"/>
    <cellStyle name="20% - Акцент4 5 3 11" xfId="17019" xr:uid="{00000000-0005-0000-0000-000088190000}"/>
    <cellStyle name="20% - Акцент4 5 3 11 2" xfId="35379" xr:uid="{00000000-0005-0000-0000-000089190000}"/>
    <cellStyle name="20% - Акцент4 5 3 12" xfId="26413" xr:uid="{00000000-0005-0000-0000-00008A190000}"/>
    <cellStyle name="20% - Акцент4 5 3 12 2" xfId="44335" xr:uid="{00000000-0005-0000-0000-00008B190000}"/>
    <cellStyle name="20% - Акцент4 5 3 13" xfId="27330" xr:uid="{00000000-0005-0000-0000-00008C190000}"/>
    <cellStyle name="20% - Акцент4 5 3 14" xfId="45392" xr:uid="{00000000-0005-0000-0000-00008D190000}"/>
    <cellStyle name="20% - Акцент4 5 3 15" xfId="46486" xr:uid="{00000000-0005-0000-0000-00008E190000}"/>
    <cellStyle name="20% - Акцент4 5 3 2" xfId="5899" xr:uid="{00000000-0005-0000-0000-00008F190000}"/>
    <cellStyle name="20% - Акцент4 5 3 2 10" xfId="26925" xr:uid="{00000000-0005-0000-0000-000090190000}"/>
    <cellStyle name="20% - Акцент4 5 3 2 10 2" xfId="44840" xr:uid="{00000000-0005-0000-0000-000091190000}"/>
    <cellStyle name="20% - Акцент4 5 3 2 11" xfId="27945" xr:uid="{00000000-0005-0000-0000-000092190000}"/>
    <cellStyle name="20% - Акцент4 5 3 2 12" xfId="45887" xr:uid="{00000000-0005-0000-0000-000093190000}"/>
    <cellStyle name="20% - Акцент4 5 3 2 13" xfId="47076" xr:uid="{00000000-0005-0000-0000-000094190000}"/>
    <cellStyle name="20% - Акцент4 5 3 2 2" xfId="8930" xr:uid="{00000000-0005-0000-0000-000095190000}"/>
    <cellStyle name="20% - Акцент4 5 3 2 2 2" xfId="13995" xr:uid="{00000000-0005-0000-0000-000096190000}"/>
    <cellStyle name="20% - Акцент4 5 3 2 2 2 2" xfId="23200" xr:uid="{00000000-0005-0000-0000-000097190000}"/>
    <cellStyle name="20% - Акцент4 5 3 2 2 2 2 2" xfId="41200" xr:uid="{00000000-0005-0000-0000-000098190000}"/>
    <cellStyle name="20% - Акцент4 5 3 2 2 2 3" xfId="32857" xr:uid="{00000000-0005-0000-0000-000099190000}"/>
    <cellStyle name="20% - Акцент4 5 3 2 2 3" xfId="19496" xr:uid="{00000000-0005-0000-0000-00009A190000}"/>
    <cellStyle name="20% - Акцент4 5 3 2 2 3 2" xfId="37666" xr:uid="{00000000-0005-0000-0000-00009B190000}"/>
    <cellStyle name="20% - Акцент4 5 3 2 2 4" xfId="29371" xr:uid="{00000000-0005-0000-0000-00009C190000}"/>
    <cellStyle name="20% - Акцент4 5 3 2 3" xfId="9649" xr:uid="{00000000-0005-0000-0000-00009D190000}"/>
    <cellStyle name="20% - Акцент4 5 3 2 3 2" xfId="14464" xr:uid="{00000000-0005-0000-0000-00009E190000}"/>
    <cellStyle name="20% - Акцент4 5 3 2 3 2 2" xfId="23647" xr:uid="{00000000-0005-0000-0000-00009F190000}"/>
    <cellStyle name="20% - Акцент4 5 3 2 3 2 2 2" xfId="41647" xr:uid="{00000000-0005-0000-0000-0000A0190000}"/>
    <cellStyle name="20% - Акцент4 5 3 2 3 2 3" xfId="33302" xr:uid="{00000000-0005-0000-0000-0000A1190000}"/>
    <cellStyle name="20% - Акцент4 5 3 2 3 3" xfId="20044" xr:uid="{00000000-0005-0000-0000-0000A2190000}"/>
    <cellStyle name="20% - Акцент4 5 3 2 3 3 2" xfId="38209" xr:uid="{00000000-0005-0000-0000-0000A3190000}"/>
    <cellStyle name="20% - Акцент4 5 3 2 3 4" xfId="29909" xr:uid="{00000000-0005-0000-0000-0000A4190000}"/>
    <cellStyle name="20% - Акцент4 5 3 2 4" xfId="10975" xr:uid="{00000000-0005-0000-0000-0000A5190000}"/>
    <cellStyle name="20% - Акцент4 5 3 2 4 2" xfId="14465" xr:uid="{00000000-0005-0000-0000-0000A6190000}"/>
    <cellStyle name="20% - Акцент4 5 3 2 4 2 2" xfId="23648" xr:uid="{00000000-0005-0000-0000-0000A7190000}"/>
    <cellStyle name="20% - Акцент4 5 3 2 4 2 2 2" xfId="41648" xr:uid="{00000000-0005-0000-0000-0000A8190000}"/>
    <cellStyle name="20% - Акцент4 5 3 2 4 2 3" xfId="33303" xr:uid="{00000000-0005-0000-0000-0000A9190000}"/>
    <cellStyle name="20% - Акцент4 5 3 2 4 3" xfId="20828" xr:uid="{00000000-0005-0000-0000-0000AA190000}"/>
    <cellStyle name="20% - Акцент4 5 3 2 4 3 2" xfId="38980" xr:uid="{00000000-0005-0000-0000-0000AB190000}"/>
    <cellStyle name="20% - Акцент4 5 3 2 4 4" xfId="30664" xr:uid="{00000000-0005-0000-0000-0000AC190000}"/>
    <cellStyle name="20% - Акцент4 5 3 2 5" xfId="11515" xr:uid="{00000000-0005-0000-0000-0000AD190000}"/>
    <cellStyle name="20% - Акцент4 5 3 2 5 2" xfId="21360" xr:uid="{00000000-0005-0000-0000-0000AE190000}"/>
    <cellStyle name="20% - Акцент4 5 3 2 5 2 2" xfId="39512" xr:uid="{00000000-0005-0000-0000-0000AF190000}"/>
    <cellStyle name="20% - Акцент4 5 3 2 5 3" xfId="31196" xr:uid="{00000000-0005-0000-0000-0000B0190000}"/>
    <cellStyle name="20% - Акцент4 5 3 2 6" xfId="7461" xr:uid="{00000000-0005-0000-0000-0000B1190000}"/>
    <cellStyle name="20% - Акцент4 5 3 2 6 2" xfId="18870" xr:uid="{00000000-0005-0000-0000-0000B2190000}"/>
    <cellStyle name="20% - Акцент4 5 3 2 6 2 2" xfId="37090" xr:uid="{00000000-0005-0000-0000-0000B3190000}"/>
    <cellStyle name="20% - Акцент4 5 3 2 6 3" xfId="28837" xr:uid="{00000000-0005-0000-0000-0000B4190000}"/>
    <cellStyle name="20% - Акцент4 5 3 2 7" xfId="13038" xr:uid="{00000000-0005-0000-0000-0000B5190000}"/>
    <cellStyle name="20% - Акцент4 5 3 2 7 2" xfId="22442" xr:uid="{00000000-0005-0000-0000-0000B6190000}"/>
    <cellStyle name="20% - Акцент4 5 3 2 7 2 2" xfId="40462" xr:uid="{00000000-0005-0000-0000-0000B7190000}"/>
    <cellStyle name="20% - Акцент4 5 3 2 7 3" xfId="32124" xr:uid="{00000000-0005-0000-0000-0000B8190000}"/>
    <cellStyle name="20% - Акцент4 5 3 2 8" xfId="16737" xr:uid="{00000000-0005-0000-0000-0000B9190000}"/>
    <cellStyle name="20% - Акцент4 5 3 2 8 2" xfId="25502" xr:uid="{00000000-0005-0000-0000-0000BA190000}"/>
    <cellStyle name="20% - Акцент4 5 3 2 8 2 2" xfId="43466" xr:uid="{00000000-0005-0000-0000-0000BB190000}"/>
    <cellStyle name="20% - Акцент4 5 3 2 8 3" xfId="35158" xr:uid="{00000000-0005-0000-0000-0000BC190000}"/>
    <cellStyle name="20% - Акцент4 5 3 2 9" xfId="17852" xr:uid="{00000000-0005-0000-0000-0000BD190000}"/>
    <cellStyle name="20% - Акцент4 5 3 2 9 2" xfId="36162" xr:uid="{00000000-0005-0000-0000-0000BE190000}"/>
    <cellStyle name="20% - Акцент4 5 3 3" xfId="8677" xr:uid="{00000000-0005-0000-0000-0000BF190000}"/>
    <cellStyle name="20% - Акцент4 5 3 3 2" xfId="9650" xr:uid="{00000000-0005-0000-0000-0000C0190000}"/>
    <cellStyle name="20% - Акцент4 5 3 3 2 2" xfId="14466" xr:uid="{00000000-0005-0000-0000-0000C1190000}"/>
    <cellStyle name="20% - Акцент4 5 3 3 2 2 2" xfId="23649" xr:uid="{00000000-0005-0000-0000-0000C2190000}"/>
    <cellStyle name="20% - Акцент4 5 3 3 2 2 2 2" xfId="41649" xr:uid="{00000000-0005-0000-0000-0000C3190000}"/>
    <cellStyle name="20% - Акцент4 5 3 3 2 2 3" xfId="33304" xr:uid="{00000000-0005-0000-0000-0000C4190000}"/>
    <cellStyle name="20% - Акцент4 5 3 3 2 3" xfId="20045" xr:uid="{00000000-0005-0000-0000-0000C5190000}"/>
    <cellStyle name="20% - Акцент4 5 3 3 2 3 2" xfId="38210" xr:uid="{00000000-0005-0000-0000-0000C6190000}"/>
    <cellStyle name="20% - Акцент4 5 3 3 2 4" xfId="29910" xr:uid="{00000000-0005-0000-0000-0000C7190000}"/>
    <cellStyle name="20% - Акцент4 5 3 3 3" xfId="13536" xr:uid="{00000000-0005-0000-0000-0000C8190000}"/>
    <cellStyle name="20% - Акцент4 5 3 3 3 2" xfId="22771" xr:uid="{00000000-0005-0000-0000-0000C9190000}"/>
    <cellStyle name="20% - Акцент4 5 3 3 3 2 2" xfId="40772" xr:uid="{00000000-0005-0000-0000-0000CA190000}"/>
    <cellStyle name="20% - Акцент4 5 3 3 3 3" xfId="32423" xr:uid="{00000000-0005-0000-0000-0000CB190000}"/>
    <cellStyle name="20% - Акцент4 5 3 3 4" xfId="19348" xr:uid="{00000000-0005-0000-0000-0000CC190000}"/>
    <cellStyle name="20% - Акцент4 5 3 3 4 2" xfId="37518" xr:uid="{00000000-0005-0000-0000-0000CD190000}"/>
    <cellStyle name="20% - Акцент4 5 3 3 5" xfId="29228" xr:uid="{00000000-0005-0000-0000-0000CE190000}"/>
    <cellStyle name="20% - Акцент4 5 3 4" xfId="9279" xr:uid="{00000000-0005-0000-0000-0000CF190000}"/>
    <cellStyle name="20% - Акцент4 5 3 4 2" xfId="14467" xr:uid="{00000000-0005-0000-0000-0000D0190000}"/>
    <cellStyle name="20% - Акцент4 5 3 4 2 2" xfId="23650" xr:uid="{00000000-0005-0000-0000-0000D1190000}"/>
    <cellStyle name="20% - Акцент4 5 3 4 2 2 2" xfId="41650" xr:uid="{00000000-0005-0000-0000-0000D2190000}"/>
    <cellStyle name="20% - Акцент4 5 3 4 2 3" xfId="33305" xr:uid="{00000000-0005-0000-0000-0000D3190000}"/>
    <cellStyle name="20% - Акцент4 5 3 4 3" xfId="19760" xr:uid="{00000000-0005-0000-0000-0000D4190000}"/>
    <cellStyle name="20% - Акцент4 5 3 4 3 2" xfId="37926" xr:uid="{00000000-0005-0000-0000-0000D5190000}"/>
    <cellStyle name="20% - Акцент4 5 3 4 4" xfId="29629" xr:uid="{00000000-0005-0000-0000-0000D6190000}"/>
    <cellStyle name="20% - Акцент4 5 3 5" xfId="10701" xr:uid="{00000000-0005-0000-0000-0000D7190000}"/>
    <cellStyle name="20% - Акцент4 5 3 5 2" xfId="14468" xr:uid="{00000000-0005-0000-0000-0000D8190000}"/>
    <cellStyle name="20% - Акцент4 5 3 5 2 2" xfId="23651" xr:uid="{00000000-0005-0000-0000-0000D9190000}"/>
    <cellStyle name="20% - Акцент4 5 3 5 2 2 2" xfId="41651" xr:uid="{00000000-0005-0000-0000-0000DA190000}"/>
    <cellStyle name="20% - Акцент4 5 3 5 2 3" xfId="33306" xr:uid="{00000000-0005-0000-0000-0000DB190000}"/>
    <cellStyle name="20% - Акцент4 5 3 5 3" xfId="20556" xr:uid="{00000000-0005-0000-0000-0000DC190000}"/>
    <cellStyle name="20% - Акцент4 5 3 5 3 2" xfId="38708" xr:uid="{00000000-0005-0000-0000-0000DD190000}"/>
    <cellStyle name="20% - Акцент4 5 3 5 4" xfId="30392" xr:uid="{00000000-0005-0000-0000-0000DE190000}"/>
    <cellStyle name="20% - Акцент4 5 3 6" xfId="11385" xr:uid="{00000000-0005-0000-0000-0000DF190000}"/>
    <cellStyle name="20% - Акцент4 5 3 6 2" xfId="21230" xr:uid="{00000000-0005-0000-0000-0000E0190000}"/>
    <cellStyle name="20% - Акцент4 5 3 6 2 2" xfId="39382" xr:uid="{00000000-0005-0000-0000-0000E1190000}"/>
    <cellStyle name="20% - Акцент4 5 3 6 3" xfId="31066" xr:uid="{00000000-0005-0000-0000-0000E2190000}"/>
    <cellStyle name="20% - Акцент4 5 3 7" xfId="11942" xr:uid="{00000000-0005-0000-0000-0000E3190000}"/>
    <cellStyle name="20% - Акцент4 5 3 7 2" xfId="21689" xr:uid="{00000000-0005-0000-0000-0000E4190000}"/>
    <cellStyle name="20% - Акцент4 5 3 7 2 2" xfId="39838" xr:uid="{00000000-0005-0000-0000-0000E5190000}"/>
    <cellStyle name="20% - Акцент4 5 3 7 3" xfId="31517" xr:uid="{00000000-0005-0000-0000-0000E6190000}"/>
    <cellStyle name="20% - Акцент4 5 3 8" xfId="7070" xr:uid="{00000000-0005-0000-0000-0000E7190000}"/>
    <cellStyle name="20% - Акцент4 5 3 8 2" xfId="18711" xr:uid="{00000000-0005-0000-0000-0000E8190000}"/>
    <cellStyle name="20% - Акцент4 5 3 8 2 2" xfId="36944" xr:uid="{00000000-0005-0000-0000-0000E9190000}"/>
    <cellStyle name="20% - Акцент4 5 3 8 3" xfId="28703" xr:uid="{00000000-0005-0000-0000-0000EA190000}"/>
    <cellStyle name="20% - Акцент4 5 3 9" xfId="12456" xr:uid="{00000000-0005-0000-0000-0000EB190000}"/>
    <cellStyle name="20% - Акцент4 5 3 9 2" xfId="21905" xr:uid="{00000000-0005-0000-0000-0000EC190000}"/>
    <cellStyle name="20% - Акцент4 5 3 9 2 2" xfId="40028" xr:uid="{00000000-0005-0000-0000-0000ED190000}"/>
    <cellStyle name="20% - Акцент4 5 3 9 3" xfId="31693" xr:uid="{00000000-0005-0000-0000-0000EE190000}"/>
    <cellStyle name="20% - Акцент4 5 4" xfId="8618" xr:uid="{00000000-0005-0000-0000-0000EF190000}"/>
    <cellStyle name="20% - Акцент4 5 5" xfId="6876" xr:uid="{00000000-0005-0000-0000-0000F0190000}"/>
    <cellStyle name="20% - Акцент4 5_Reconcilation" xfId="8617" xr:uid="{00000000-0005-0000-0000-0000F1190000}"/>
    <cellStyle name="20% - Акцент4 6" xfId="714" xr:uid="{00000000-0005-0000-0000-0000F2190000}"/>
    <cellStyle name="20% - Акцент4 6 2" xfId="7463" xr:uid="{00000000-0005-0000-0000-0000F3190000}"/>
    <cellStyle name="20% - Акцент4 6 2 10" xfId="28838" xr:uid="{00000000-0005-0000-0000-0000F4190000}"/>
    <cellStyle name="20% - Акцент4 6 2 2" xfId="8931" xr:uid="{00000000-0005-0000-0000-0000F5190000}"/>
    <cellStyle name="20% - Акцент4 6 2 2 2" xfId="9651" xr:uid="{00000000-0005-0000-0000-0000F6190000}"/>
    <cellStyle name="20% - Акцент4 6 2 2 2 2" xfId="14469" xr:uid="{00000000-0005-0000-0000-0000F7190000}"/>
    <cellStyle name="20% - Акцент4 6 2 2 2 2 2" xfId="23652" xr:uid="{00000000-0005-0000-0000-0000F8190000}"/>
    <cellStyle name="20% - Акцент4 6 2 2 2 2 2 2" xfId="41652" xr:uid="{00000000-0005-0000-0000-0000F9190000}"/>
    <cellStyle name="20% - Акцент4 6 2 2 2 2 3" xfId="33307" xr:uid="{00000000-0005-0000-0000-0000FA190000}"/>
    <cellStyle name="20% - Акцент4 6 2 2 2 3" xfId="20046" xr:uid="{00000000-0005-0000-0000-0000FB190000}"/>
    <cellStyle name="20% - Акцент4 6 2 2 2 3 2" xfId="38211" xr:uid="{00000000-0005-0000-0000-0000FC190000}"/>
    <cellStyle name="20% - Акцент4 6 2 2 2 4" xfId="29911" xr:uid="{00000000-0005-0000-0000-0000FD190000}"/>
    <cellStyle name="20% - Акцент4 6 2 2 3" xfId="10976" xr:uid="{00000000-0005-0000-0000-0000FE190000}"/>
    <cellStyle name="20% - Акцент4 6 2 2 3 2" xfId="14470" xr:uid="{00000000-0005-0000-0000-0000FF190000}"/>
    <cellStyle name="20% - Акцент4 6 2 2 3 2 2" xfId="23653" xr:uid="{00000000-0005-0000-0000-0000001A0000}"/>
    <cellStyle name="20% - Акцент4 6 2 2 3 2 2 2" xfId="41653" xr:uid="{00000000-0005-0000-0000-0000011A0000}"/>
    <cellStyle name="20% - Акцент4 6 2 2 3 2 3" xfId="33308" xr:uid="{00000000-0005-0000-0000-0000021A0000}"/>
    <cellStyle name="20% - Акцент4 6 2 2 3 3" xfId="20829" xr:uid="{00000000-0005-0000-0000-0000031A0000}"/>
    <cellStyle name="20% - Акцент4 6 2 2 3 3 2" xfId="38981" xr:uid="{00000000-0005-0000-0000-0000041A0000}"/>
    <cellStyle name="20% - Акцент4 6 2 2 3 4" xfId="30665" xr:uid="{00000000-0005-0000-0000-0000051A0000}"/>
    <cellStyle name="20% - Акцент4 6 2 2 4" xfId="13271" xr:uid="{00000000-0005-0000-0000-0000061A0000}"/>
    <cellStyle name="20% - Акцент4 6 2 2 5" xfId="19497" xr:uid="{00000000-0005-0000-0000-0000071A0000}"/>
    <cellStyle name="20% - Акцент4 6 2 2 5 2" xfId="37667" xr:uid="{00000000-0005-0000-0000-0000081A0000}"/>
    <cellStyle name="20% - Акцент4 6 2 2 6" xfId="29372" xr:uid="{00000000-0005-0000-0000-0000091A0000}"/>
    <cellStyle name="20% - Акцент4 6 2 3" xfId="8715" xr:uid="{00000000-0005-0000-0000-00000A1A0000}"/>
    <cellStyle name="20% - Акцент4 6 2 3 2" xfId="10613" xr:uid="{00000000-0005-0000-0000-00000B1A0000}"/>
    <cellStyle name="20% - Акцент4 6 2 3 2 2" xfId="14471" xr:uid="{00000000-0005-0000-0000-00000C1A0000}"/>
    <cellStyle name="20% - Акцент4 6 2 3 2 2 2" xfId="23654" xr:uid="{00000000-0005-0000-0000-00000D1A0000}"/>
    <cellStyle name="20% - Акцент4 6 2 3 2 2 2 2" xfId="41654" xr:uid="{00000000-0005-0000-0000-00000E1A0000}"/>
    <cellStyle name="20% - Акцент4 6 2 3 2 2 3" xfId="33309" xr:uid="{00000000-0005-0000-0000-00000F1A0000}"/>
    <cellStyle name="20% - Акцент4 6 2 3 2 3" xfId="20482" xr:uid="{00000000-0005-0000-0000-0000101A0000}"/>
    <cellStyle name="20% - Акцент4 6 2 3 2 3 2" xfId="38634" xr:uid="{00000000-0005-0000-0000-0000111A0000}"/>
    <cellStyle name="20% - Акцент4 6 2 3 2 4" xfId="30320" xr:uid="{00000000-0005-0000-0000-0000121A0000}"/>
    <cellStyle name="20% - Акцент4 6 2 3 3" xfId="10977" xr:uid="{00000000-0005-0000-0000-0000131A0000}"/>
    <cellStyle name="20% - Акцент4 6 2 3 3 2" xfId="14472" xr:uid="{00000000-0005-0000-0000-0000141A0000}"/>
    <cellStyle name="20% - Акцент4 6 2 3 3 2 2" xfId="23655" xr:uid="{00000000-0005-0000-0000-0000151A0000}"/>
    <cellStyle name="20% - Акцент4 6 2 3 3 2 2 2" xfId="41655" xr:uid="{00000000-0005-0000-0000-0000161A0000}"/>
    <cellStyle name="20% - Акцент4 6 2 3 3 2 3" xfId="33310" xr:uid="{00000000-0005-0000-0000-0000171A0000}"/>
    <cellStyle name="20% - Акцент4 6 2 3 3 3" xfId="20830" xr:uid="{00000000-0005-0000-0000-0000181A0000}"/>
    <cellStyle name="20% - Акцент4 6 2 3 3 3 2" xfId="38982" xr:uid="{00000000-0005-0000-0000-0000191A0000}"/>
    <cellStyle name="20% - Акцент4 6 2 3 3 4" xfId="30666" xr:uid="{00000000-0005-0000-0000-00001A1A0000}"/>
    <cellStyle name="20% - Акцент4 6 2 3 4" xfId="13996" xr:uid="{00000000-0005-0000-0000-00001B1A0000}"/>
    <cellStyle name="20% - Акцент4 6 2 3 4 2" xfId="23201" xr:uid="{00000000-0005-0000-0000-00001C1A0000}"/>
    <cellStyle name="20% - Акцент4 6 2 3 4 2 2" xfId="41201" xr:uid="{00000000-0005-0000-0000-00001D1A0000}"/>
    <cellStyle name="20% - Акцент4 6 2 3 4 3" xfId="32858" xr:uid="{00000000-0005-0000-0000-00001E1A0000}"/>
    <cellStyle name="20% - Акцент4 6 2 3 5" xfId="19368" xr:uid="{00000000-0005-0000-0000-00001F1A0000}"/>
    <cellStyle name="20% - Акцент4 6 2 3 5 2" xfId="37538" xr:uid="{00000000-0005-0000-0000-0000201A0000}"/>
    <cellStyle name="20% - Акцент4 6 2 3 6" xfId="29248" xr:uid="{00000000-0005-0000-0000-0000211A0000}"/>
    <cellStyle name="20% - Акцент4 6 2 4" xfId="9281" xr:uid="{00000000-0005-0000-0000-0000221A0000}"/>
    <cellStyle name="20% - Акцент4 6 2 4 2" xfId="14473" xr:uid="{00000000-0005-0000-0000-0000231A0000}"/>
    <cellStyle name="20% - Акцент4 6 2 4 2 2" xfId="23656" xr:uid="{00000000-0005-0000-0000-0000241A0000}"/>
    <cellStyle name="20% - Акцент4 6 2 4 2 2 2" xfId="41656" xr:uid="{00000000-0005-0000-0000-0000251A0000}"/>
    <cellStyle name="20% - Акцент4 6 2 4 2 3" xfId="33311" xr:uid="{00000000-0005-0000-0000-0000261A0000}"/>
    <cellStyle name="20% - Акцент4 6 2 4 3" xfId="19762" xr:uid="{00000000-0005-0000-0000-0000271A0000}"/>
    <cellStyle name="20% - Акцент4 6 2 4 3 2" xfId="37928" xr:uid="{00000000-0005-0000-0000-0000281A0000}"/>
    <cellStyle name="20% - Акцент4 6 2 4 4" xfId="29631" xr:uid="{00000000-0005-0000-0000-0000291A0000}"/>
    <cellStyle name="20% - Акцент4 6 2 5" xfId="10702" xr:uid="{00000000-0005-0000-0000-00002A1A0000}"/>
    <cellStyle name="20% - Акцент4 6 2 5 2" xfId="14474" xr:uid="{00000000-0005-0000-0000-00002B1A0000}"/>
    <cellStyle name="20% - Акцент4 6 2 5 2 2" xfId="23657" xr:uid="{00000000-0005-0000-0000-00002C1A0000}"/>
    <cellStyle name="20% - Акцент4 6 2 5 2 2 2" xfId="41657" xr:uid="{00000000-0005-0000-0000-00002D1A0000}"/>
    <cellStyle name="20% - Акцент4 6 2 5 2 3" xfId="33312" xr:uid="{00000000-0005-0000-0000-00002E1A0000}"/>
    <cellStyle name="20% - Акцент4 6 2 5 3" xfId="20557" xr:uid="{00000000-0005-0000-0000-00002F1A0000}"/>
    <cellStyle name="20% - Акцент4 6 2 5 3 2" xfId="38709" xr:uid="{00000000-0005-0000-0000-0000301A0000}"/>
    <cellStyle name="20% - Акцент4 6 2 5 4" xfId="30393" xr:uid="{00000000-0005-0000-0000-0000311A0000}"/>
    <cellStyle name="20% - Акцент4 6 2 6" xfId="11516" xr:uid="{00000000-0005-0000-0000-0000321A0000}"/>
    <cellStyle name="20% - Акцент4 6 2 6 2" xfId="21361" xr:uid="{00000000-0005-0000-0000-0000331A0000}"/>
    <cellStyle name="20% - Акцент4 6 2 6 2 2" xfId="39513" xr:uid="{00000000-0005-0000-0000-0000341A0000}"/>
    <cellStyle name="20% - Акцент4 6 2 6 3" xfId="31197" xr:uid="{00000000-0005-0000-0000-0000351A0000}"/>
    <cellStyle name="20% - Акцент4 6 2 7" xfId="11944" xr:uid="{00000000-0005-0000-0000-0000361A0000}"/>
    <cellStyle name="20% - Акцент4 6 2 8" xfId="13039" xr:uid="{00000000-0005-0000-0000-0000371A0000}"/>
    <cellStyle name="20% - Акцент4 6 2 8 2" xfId="22443" xr:uid="{00000000-0005-0000-0000-0000381A0000}"/>
    <cellStyle name="20% - Акцент4 6 2 8 2 2" xfId="40463" xr:uid="{00000000-0005-0000-0000-0000391A0000}"/>
    <cellStyle name="20% - Акцент4 6 2 8 3" xfId="32125" xr:uid="{00000000-0005-0000-0000-00003A1A0000}"/>
    <cellStyle name="20% - Акцент4 6 2 9" xfId="18871" xr:uid="{00000000-0005-0000-0000-00003B1A0000}"/>
    <cellStyle name="20% - Акцент4 6 2 9 2" xfId="37091" xr:uid="{00000000-0005-0000-0000-00003C1A0000}"/>
    <cellStyle name="20% - Акцент4 6 3" xfId="7462" xr:uid="{00000000-0005-0000-0000-00003D1A0000}"/>
    <cellStyle name="20% - Акцент4 6 3 2" xfId="9652" xr:uid="{00000000-0005-0000-0000-00003E1A0000}"/>
    <cellStyle name="20% - Акцент4 6 3 2 2" xfId="14475" xr:uid="{00000000-0005-0000-0000-00003F1A0000}"/>
    <cellStyle name="20% - Акцент4 6 3 2 2 2" xfId="23658" xr:uid="{00000000-0005-0000-0000-0000401A0000}"/>
    <cellStyle name="20% - Акцент4 6 3 2 2 2 2" xfId="41658" xr:uid="{00000000-0005-0000-0000-0000411A0000}"/>
    <cellStyle name="20% - Акцент4 6 3 2 2 3" xfId="33313" xr:uid="{00000000-0005-0000-0000-0000421A0000}"/>
    <cellStyle name="20% - Акцент4 6 3 2 3" xfId="20047" xr:uid="{00000000-0005-0000-0000-0000431A0000}"/>
    <cellStyle name="20% - Акцент4 6 3 2 3 2" xfId="38212" xr:uid="{00000000-0005-0000-0000-0000441A0000}"/>
    <cellStyle name="20% - Акцент4 6 3 2 4" xfId="29912" xr:uid="{00000000-0005-0000-0000-0000451A0000}"/>
    <cellStyle name="20% - Акцент4 6 3 3" xfId="10978" xr:uid="{00000000-0005-0000-0000-0000461A0000}"/>
    <cellStyle name="20% - Акцент4 6 3 3 2" xfId="14476" xr:uid="{00000000-0005-0000-0000-0000471A0000}"/>
    <cellStyle name="20% - Акцент4 6 3 3 2 2" xfId="23659" xr:uid="{00000000-0005-0000-0000-0000481A0000}"/>
    <cellStyle name="20% - Акцент4 6 3 3 2 2 2" xfId="41659" xr:uid="{00000000-0005-0000-0000-0000491A0000}"/>
    <cellStyle name="20% - Акцент4 6 3 3 2 3" xfId="33314" xr:uid="{00000000-0005-0000-0000-00004A1A0000}"/>
    <cellStyle name="20% - Акцент4 6 3 3 3" xfId="20831" xr:uid="{00000000-0005-0000-0000-00004B1A0000}"/>
    <cellStyle name="20% - Акцент4 6 3 3 3 2" xfId="38983" xr:uid="{00000000-0005-0000-0000-00004C1A0000}"/>
    <cellStyle name="20% - Акцент4 6 3 3 4" xfId="30667" xr:uid="{00000000-0005-0000-0000-00004D1A0000}"/>
    <cellStyle name="20% - Акцент4 6 4" xfId="8832" xr:uid="{00000000-0005-0000-0000-00004E1A0000}"/>
    <cellStyle name="20% - Акцент4 6 4 2" xfId="9653" xr:uid="{00000000-0005-0000-0000-00004F1A0000}"/>
    <cellStyle name="20% - Акцент4 6 4 3" xfId="13537" xr:uid="{00000000-0005-0000-0000-0000501A0000}"/>
    <cellStyle name="20% - Акцент4 6 4 3 2" xfId="22772" xr:uid="{00000000-0005-0000-0000-0000511A0000}"/>
    <cellStyle name="20% - Акцент4 6 4 3 2 2" xfId="40773" xr:uid="{00000000-0005-0000-0000-0000521A0000}"/>
    <cellStyle name="20% - Акцент4 6 4 3 3" xfId="32424" xr:uid="{00000000-0005-0000-0000-0000531A0000}"/>
    <cellStyle name="20% - Акцент4 6 4 4" xfId="19429" xr:uid="{00000000-0005-0000-0000-0000541A0000}"/>
    <cellStyle name="20% - Акцент4 6 4 4 2" xfId="37599" xr:uid="{00000000-0005-0000-0000-0000551A0000}"/>
    <cellStyle name="20% - Акцент4 6 4 5" xfId="29307" xr:uid="{00000000-0005-0000-0000-0000561A0000}"/>
    <cellStyle name="20% - Акцент4 6 5" xfId="9280" xr:uid="{00000000-0005-0000-0000-0000571A0000}"/>
    <cellStyle name="20% - Акцент4 6 5 2" xfId="14477" xr:uid="{00000000-0005-0000-0000-0000581A0000}"/>
    <cellStyle name="20% - Акцент4 6 5 2 2" xfId="23660" xr:uid="{00000000-0005-0000-0000-0000591A0000}"/>
    <cellStyle name="20% - Акцент4 6 5 2 2 2" xfId="41660" xr:uid="{00000000-0005-0000-0000-00005A1A0000}"/>
    <cellStyle name="20% - Акцент4 6 5 2 3" xfId="33315" xr:uid="{00000000-0005-0000-0000-00005B1A0000}"/>
    <cellStyle name="20% - Акцент4 6 5 3" xfId="19761" xr:uid="{00000000-0005-0000-0000-00005C1A0000}"/>
    <cellStyle name="20% - Акцент4 6 5 3 2" xfId="37927" xr:uid="{00000000-0005-0000-0000-00005D1A0000}"/>
    <cellStyle name="20% - Акцент4 6 5 4" xfId="29630" xr:uid="{00000000-0005-0000-0000-00005E1A0000}"/>
    <cellStyle name="20% - Акцент4 6 6" xfId="11454" xr:uid="{00000000-0005-0000-0000-00005F1A0000}"/>
    <cellStyle name="20% - Акцент4 6 6 2" xfId="21299" xr:uid="{00000000-0005-0000-0000-0000601A0000}"/>
    <cellStyle name="20% - Акцент4 6 6 2 2" xfId="39451" xr:uid="{00000000-0005-0000-0000-0000611A0000}"/>
    <cellStyle name="20% - Акцент4 6 6 3" xfId="31135" xr:uid="{00000000-0005-0000-0000-0000621A0000}"/>
    <cellStyle name="20% - Акцент4 6 7" xfId="11943" xr:uid="{00000000-0005-0000-0000-0000631A0000}"/>
    <cellStyle name="20% - Акцент4 6 7 2" xfId="21690" xr:uid="{00000000-0005-0000-0000-0000641A0000}"/>
    <cellStyle name="20% - Акцент4 6 7 2 2" xfId="39839" xr:uid="{00000000-0005-0000-0000-0000651A0000}"/>
    <cellStyle name="20% - Акцент4 6 7 3" xfId="31518" xr:uid="{00000000-0005-0000-0000-0000661A0000}"/>
    <cellStyle name="20% - Акцент4 6 8" xfId="7226" xr:uid="{00000000-0005-0000-0000-0000671A0000}"/>
    <cellStyle name="20% - Акцент4 6 8 2" xfId="18804" xr:uid="{00000000-0005-0000-0000-0000681A0000}"/>
    <cellStyle name="20% - Акцент4 6 8 2 2" xfId="37024" xr:uid="{00000000-0005-0000-0000-0000691A0000}"/>
    <cellStyle name="20% - Акцент4 6 8 3" xfId="28774" xr:uid="{00000000-0005-0000-0000-00006A1A0000}"/>
    <cellStyle name="20% - Акцент4 6 9" xfId="12457" xr:uid="{00000000-0005-0000-0000-00006B1A0000}"/>
    <cellStyle name="20% - Акцент4 6 9 2" xfId="21906" xr:uid="{00000000-0005-0000-0000-00006C1A0000}"/>
    <cellStyle name="20% - Акцент4 6 9 2 2" xfId="40029" xr:uid="{00000000-0005-0000-0000-00006D1A0000}"/>
    <cellStyle name="20% - Акцент4 6 9 3" xfId="31694" xr:uid="{00000000-0005-0000-0000-00006E1A0000}"/>
    <cellStyle name="20% - Акцент4 6_Reconcilation" xfId="9147" xr:uid="{00000000-0005-0000-0000-00006F1A0000}"/>
    <cellStyle name="20% - Акцент4 7" xfId="715" xr:uid="{00000000-0005-0000-0000-0000701A0000}"/>
    <cellStyle name="20% - Акцент4 7 2" xfId="7464" xr:uid="{00000000-0005-0000-0000-0000711A0000}"/>
    <cellStyle name="20% - Акцент4 7 2 2" xfId="8932" xr:uid="{00000000-0005-0000-0000-0000721A0000}"/>
    <cellStyle name="20% - Акцент4 7 2 2 2" xfId="13997" xr:uid="{00000000-0005-0000-0000-0000731A0000}"/>
    <cellStyle name="20% - Акцент4 7 2 2 2 2" xfId="23202" xr:uid="{00000000-0005-0000-0000-0000741A0000}"/>
    <cellStyle name="20% - Акцент4 7 2 2 2 2 2" xfId="41202" xr:uid="{00000000-0005-0000-0000-0000751A0000}"/>
    <cellStyle name="20% - Акцент4 7 2 2 2 3" xfId="32859" xr:uid="{00000000-0005-0000-0000-0000761A0000}"/>
    <cellStyle name="20% - Акцент4 7 2 2 3" xfId="19498" xr:uid="{00000000-0005-0000-0000-0000771A0000}"/>
    <cellStyle name="20% - Акцент4 7 2 2 3 2" xfId="37668" xr:uid="{00000000-0005-0000-0000-0000781A0000}"/>
    <cellStyle name="20% - Акцент4 7 2 2 4" xfId="29373" xr:uid="{00000000-0005-0000-0000-0000791A0000}"/>
    <cellStyle name="20% - Акцент4 7 2 3" xfId="9654" xr:uid="{00000000-0005-0000-0000-00007A1A0000}"/>
    <cellStyle name="20% - Акцент4 7 2 4" xfId="11517" xr:uid="{00000000-0005-0000-0000-00007B1A0000}"/>
    <cellStyle name="20% - Акцент4 7 2 4 2" xfId="21362" xr:uid="{00000000-0005-0000-0000-00007C1A0000}"/>
    <cellStyle name="20% - Акцент4 7 2 4 2 2" xfId="39514" xr:uid="{00000000-0005-0000-0000-00007D1A0000}"/>
    <cellStyle name="20% - Акцент4 7 2 4 3" xfId="31198" xr:uid="{00000000-0005-0000-0000-00007E1A0000}"/>
    <cellStyle name="20% - Акцент4 7 2 5" xfId="13040" xr:uid="{00000000-0005-0000-0000-00007F1A0000}"/>
    <cellStyle name="20% - Акцент4 7 2 5 2" xfId="22444" xr:uid="{00000000-0005-0000-0000-0000801A0000}"/>
    <cellStyle name="20% - Акцент4 7 2 5 2 2" xfId="40464" xr:uid="{00000000-0005-0000-0000-0000811A0000}"/>
    <cellStyle name="20% - Акцент4 7 2 5 3" xfId="32126" xr:uid="{00000000-0005-0000-0000-0000821A0000}"/>
    <cellStyle name="20% - Акцент4 7 2 6" xfId="18872" xr:uid="{00000000-0005-0000-0000-0000831A0000}"/>
    <cellStyle name="20% - Акцент4 7 2 6 2" xfId="37092" xr:uid="{00000000-0005-0000-0000-0000841A0000}"/>
    <cellStyle name="20% - Акцент4 7 2 7" xfId="28839" xr:uid="{00000000-0005-0000-0000-0000851A0000}"/>
    <cellStyle name="20% - Акцент4 7 3" xfId="8558" xr:uid="{00000000-0005-0000-0000-0000861A0000}"/>
    <cellStyle name="20% - Акцент4 7 3 2" xfId="9655" xr:uid="{00000000-0005-0000-0000-0000871A0000}"/>
    <cellStyle name="20% - Акцент4 7 3 2 2" xfId="14479" xr:uid="{00000000-0005-0000-0000-0000881A0000}"/>
    <cellStyle name="20% - Акцент4 7 3 2 2 2" xfId="23662" xr:uid="{00000000-0005-0000-0000-0000891A0000}"/>
    <cellStyle name="20% - Акцент4 7 3 2 2 2 2" xfId="41662" xr:uid="{00000000-0005-0000-0000-00008A1A0000}"/>
    <cellStyle name="20% - Акцент4 7 3 2 2 3" xfId="33317" xr:uid="{00000000-0005-0000-0000-00008B1A0000}"/>
    <cellStyle name="20% - Акцент4 7 3 2 3" xfId="20048" xr:uid="{00000000-0005-0000-0000-00008C1A0000}"/>
    <cellStyle name="20% - Акцент4 7 3 2 3 2" xfId="38213" xr:uid="{00000000-0005-0000-0000-00008D1A0000}"/>
    <cellStyle name="20% - Акцент4 7 3 2 4" xfId="29913" xr:uid="{00000000-0005-0000-0000-00008E1A0000}"/>
    <cellStyle name="20% - Акцент4 7 3 3" xfId="10979" xr:uid="{00000000-0005-0000-0000-00008F1A0000}"/>
    <cellStyle name="20% - Акцент4 7 3 3 2" xfId="14480" xr:uid="{00000000-0005-0000-0000-0000901A0000}"/>
    <cellStyle name="20% - Акцент4 7 3 3 2 2" xfId="23663" xr:uid="{00000000-0005-0000-0000-0000911A0000}"/>
    <cellStyle name="20% - Акцент4 7 3 3 2 2 2" xfId="41663" xr:uid="{00000000-0005-0000-0000-0000921A0000}"/>
    <cellStyle name="20% - Акцент4 7 3 3 2 3" xfId="33318" xr:uid="{00000000-0005-0000-0000-0000931A0000}"/>
    <cellStyle name="20% - Акцент4 7 3 3 3" xfId="20832" xr:uid="{00000000-0005-0000-0000-0000941A0000}"/>
    <cellStyle name="20% - Акцент4 7 3 3 3 2" xfId="38984" xr:uid="{00000000-0005-0000-0000-0000951A0000}"/>
    <cellStyle name="20% - Акцент4 7 3 3 4" xfId="30668" xr:uid="{00000000-0005-0000-0000-0000961A0000}"/>
    <cellStyle name="20% - Акцент4 7 3 4" xfId="14478" xr:uid="{00000000-0005-0000-0000-0000971A0000}"/>
    <cellStyle name="20% - Акцент4 7 3 4 2" xfId="23661" xr:uid="{00000000-0005-0000-0000-0000981A0000}"/>
    <cellStyle name="20% - Акцент4 7 3 4 2 2" xfId="41661" xr:uid="{00000000-0005-0000-0000-0000991A0000}"/>
    <cellStyle name="20% - Акцент4 7 3 4 3" xfId="33316" xr:uid="{00000000-0005-0000-0000-00009A1A0000}"/>
    <cellStyle name="20% - Акцент4 7 3 5" xfId="19304" xr:uid="{00000000-0005-0000-0000-00009B1A0000}"/>
    <cellStyle name="20% - Акцент4 7 3 5 2" xfId="37478" xr:uid="{00000000-0005-0000-0000-00009C1A0000}"/>
    <cellStyle name="20% - Акцент4 7 3 6" xfId="29189" xr:uid="{00000000-0005-0000-0000-00009D1A0000}"/>
    <cellStyle name="20% - Акцент4 7 4" xfId="10703" xr:uid="{00000000-0005-0000-0000-00009E1A0000}"/>
    <cellStyle name="20% - Акцент4 7 4 2" xfId="14481" xr:uid="{00000000-0005-0000-0000-00009F1A0000}"/>
    <cellStyle name="20% - Акцент4 7 4 2 2" xfId="23664" xr:uid="{00000000-0005-0000-0000-0000A01A0000}"/>
    <cellStyle name="20% - Акцент4 7 4 2 2 2" xfId="41664" xr:uid="{00000000-0005-0000-0000-0000A11A0000}"/>
    <cellStyle name="20% - Акцент4 7 4 2 3" xfId="33319" xr:uid="{00000000-0005-0000-0000-0000A21A0000}"/>
    <cellStyle name="20% - Акцент4 7 4 3" xfId="20558" xr:uid="{00000000-0005-0000-0000-0000A31A0000}"/>
    <cellStyle name="20% - Акцент4 7 4 3 2" xfId="38710" xr:uid="{00000000-0005-0000-0000-0000A41A0000}"/>
    <cellStyle name="20% - Акцент4 7 4 4" xfId="30394" xr:uid="{00000000-0005-0000-0000-0000A51A0000}"/>
    <cellStyle name="20% - Акцент4 7 5" xfId="7265" xr:uid="{00000000-0005-0000-0000-0000A61A0000}"/>
    <cellStyle name="20% - Акцент4 8" xfId="716" xr:uid="{00000000-0005-0000-0000-0000A71A0000}"/>
    <cellStyle name="20% - Акцент4 8 2" xfId="7284" xr:uid="{00000000-0005-0000-0000-0000A81A0000}"/>
    <cellStyle name="20% - Акцент4 9" xfId="717" xr:uid="{00000000-0005-0000-0000-0000A91A0000}"/>
    <cellStyle name="20% - Акцент4 9 2" xfId="8878" xr:uid="{00000000-0005-0000-0000-0000AA1A0000}"/>
    <cellStyle name="20% - Акцент4 9 2 2" xfId="14482" xr:uid="{00000000-0005-0000-0000-0000AB1A0000}"/>
    <cellStyle name="20% - Акцент4 9 2 2 2" xfId="23665" xr:uid="{00000000-0005-0000-0000-0000AC1A0000}"/>
    <cellStyle name="20% - Акцент4 9 2 2 2 2" xfId="41665" xr:uid="{00000000-0005-0000-0000-0000AD1A0000}"/>
    <cellStyle name="20% - Акцент4 9 2 2 3" xfId="33320" xr:uid="{00000000-0005-0000-0000-0000AE1A0000}"/>
    <cellStyle name="20% - Акцент4 9 2 3" xfId="19450" xr:uid="{00000000-0005-0000-0000-0000AF1A0000}"/>
    <cellStyle name="20% - Акцент4 9 2 3 2" xfId="37620" xr:uid="{00000000-0005-0000-0000-0000B01A0000}"/>
    <cellStyle name="20% - Акцент4 9 2 4" xfId="29325" xr:uid="{00000000-0005-0000-0000-0000B11A0000}"/>
    <cellStyle name="20% - Акцент4 9 3" xfId="10614" xr:uid="{00000000-0005-0000-0000-0000B21A0000}"/>
    <cellStyle name="20% - Акцент4 9 3 2" xfId="14483" xr:uid="{00000000-0005-0000-0000-0000B31A0000}"/>
    <cellStyle name="20% - Акцент4 9 3 2 2" xfId="23666" xr:uid="{00000000-0005-0000-0000-0000B41A0000}"/>
    <cellStyle name="20% - Акцент4 9 3 2 2 2" xfId="41666" xr:uid="{00000000-0005-0000-0000-0000B51A0000}"/>
    <cellStyle name="20% - Акцент4 9 3 2 3" xfId="33321" xr:uid="{00000000-0005-0000-0000-0000B61A0000}"/>
    <cellStyle name="20% - Акцент4 9 3 3" xfId="20483" xr:uid="{00000000-0005-0000-0000-0000B71A0000}"/>
    <cellStyle name="20% - Акцент4 9 3 3 2" xfId="38635" xr:uid="{00000000-0005-0000-0000-0000B81A0000}"/>
    <cellStyle name="20% - Акцент4 9 3 4" xfId="30321" xr:uid="{00000000-0005-0000-0000-0000B91A0000}"/>
    <cellStyle name="20% - Акцент4 9 4" xfId="10980" xr:uid="{00000000-0005-0000-0000-0000BA1A0000}"/>
    <cellStyle name="20% - Акцент4 9 4 2" xfId="14484" xr:uid="{00000000-0005-0000-0000-0000BB1A0000}"/>
    <cellStyle name="20% - Акцент4 9 4 2 2" xfId="23667" xr:uid="{00000000-0005-0000-0000-0000BC1A0000}"/>
    <cellStyle name="20% - Акцент4 9 4 2 2 2" xfId="41667" xr:uid="{00000000-0005-0000-0000-0000BD1A0000}"/>
    <cellStyle name="20% - Акцент4 9 4 2 3" xfId="33322" xr:uid="{00000000-0005-0000-0000-0000BE1A0000}"/>
    <cellStyle name="20% - Акцент4 9 4 3" xfId="20833" xr:uid="{00000000-0005-0000-0000-0000BF1A0000}"/>
    <cellStyle name="20% - Акцент4 9 4 3 2" xfId="38985" xr:uid="{00000000-0005-0000-0000-0000C01A0000}"/>
    <cellStyle name="20% - Акцент4 9 4 4" xfId="30669" xr:uid="{00000000-0005-0000-0000-0000C11A0000}"/>
    <cellStyle name="20% - Акцент4 9 5" xfId="11470" xr:uid="{00000000-0005-0000-0000-0000C21A0000}"/>
    <cellStyle name="20% - Акцент4 9 5 2" xfId="21315" xr:uid="{00000000-0005-0000-0000-0000C31A0000}"/>
    <cellStyle name="20% - Акцент4 9 5 2 2" xfId="39467" xr:uid="{00000000-0005-0000-0000-0000C41A0000}"/>
    <cellStyle name="20% - Акцент4 9 5 3" xfId="31151" xr:uid="{00000000-0005-0000-0000-0000C51A0000}"/>
    <cellStyle name="20% - Акцент4 9 6" xfId="7355" xr:uid="{00000000-0005-0000-0000-0000C61A0000}"/>
    <cellStyle name="20% - Акцент4 9 6 2" xfId="18821" xr:uid="{00000000-0005-0000-0000-0000C71A0000}"/>
    <cellStyle name="20% - Акцент4 9 6 2 2" xfId="37041" xr:uid="{00000000-0005-0000-0000-0000C81A0000}"/>
    <cellStyle name="20% - Акцент4 9 6 3" xfId="28790" xr:uid="{00000000-0005-0000-0000-0000C91A0000}"/>
    <cellStyle name="20% - Акцент5 10" xfId="718" xr:uid="{00000000-0005-0000-0000-0000CA1A0000}"/>
    <cellStyle name="20% - Акцент5 11" xfId="719" xr:uid="{00000000-0005-0000-0000-0000CB1A0000}"/>
    <cellStyle name="20% - Акцент5 12" xfId="720" xr:uid="{00000000-0005-0000-0000-0000CC1A0000}"/>
    <cellStyle name="20% - Акцент5 13" xfId="721" xr:uid="{00000000-0005-0000-0000-0000CD1A0000}"/>
    <cellStyle name="20% - Акцент5 14" xfId="722" xr:uid="{00000000-0005-0000-0000-0000CE1A0000}"/>
    <cellStyle name="20% - Акцент5 15" xfId="723" xr:uid="{00000000-0005-0000-0000-0000CF1A0000}"/>
    <cellStyle name="20% - Акцент5 16" xfId="724" xr:uid="{00000000-0005-0000-0000-0000D01A0000}"/>
    <cellStyle name="20% - Акцент5 17" xfId="725" xr:uid="{00000000-0005-0000-0000-0000D11A0000}"/>
    <cellStyle name="20% - Акцент5 18" xfId="726" xr:uid="{00000000-0005-0000-0000-0000D21A0000}"/>
    <cellStyle name="20% - Акцент5 19" xfId="727" xr:uid="{00000000-0005-0000-0000-0000D31A0000}"/>
    <cellStyle name="20% - Акцент5 2" xfId="728" xr:uid="{00000000-0005-0000-0000-0000D41A0000}"/>
    <cellStyle name="20% — акцент5 2" xfId="12106" xr:uid="{00000000-0005-0000-0000-0000D51A0000}"/>
    <cellStyle name="20% — акцент5 2 10" xfId="17322" xr:uid="{00000000-0005-0000-0000-0000D61A0000}"/>
    <cellStyle name="20% — акцент5 2 10 2" xfId="35677" xr:uid="{00000000-0005-0000-0000-0000D71A0000}"/>
    <cellStyle name="20% — акцент5 2 11" xfId="27105" xr:uid="{00000000-0005-0000-0000-0000D81A0000}"/>
    <cellStyle name="20% — акцент5 2 12" xfId="31609" xr:uid="{00000000-0005-0000-0000-0000D91A0000}"/>
    <cellStyle name="20% - Акцент5 2 2" xfId="729" xr:uid="{00000000-0005-0000-0000-0000DA1A0000}"/>
    <cellStyle name="20% — акцент5 2 2" xfId="16953" xr:uid="{00000000-0005-0000-0000-0000DB1A0000}"/>
    <cellStyle name="20% - Акцент5 2 2 2" xfId="730" xr:uid="{00000000-0005-0000-0000-0000DC1A0000}"/>
    <cellStyle name="20% - Акцент5 2 2 2 10" xfId="16116" xr:uid="{00000000-0005-0000-0000-0000DD1A0000}"/>
    <cellStyle name="20% - Акцент5 2 2 2 10 2" xfId="25070" xr:uid="{00000000-0005-0000-0000-0000DE1A0000}"/>
    <cellStyle name="20% - Акцент5 2 2 2 10 2 2" xfId="43067" xr:uid="{00000000-0005-0000-0000-0000DF1A0000}"/>
    <cellStyle name="20% - Акцент5 2 2 2 10 3" xfId="34714" xr:uid="{00000000-0005-0000-0000-0000E01A0000}"/>
    <cellStyle name="20% - Акцент5 2 2 2 11" xfId="17020" xr:uid="{00000000-0005-0000-0000-0000E11A0000}"/>
    <cellStyle name="20% - Акцент5 2 2 2 11 2" xfId="35380" xr:uid="{00000000-0005-0000-0000-0000E21A0000}"/>
    <cellStyle name="20% - Акцент5 2 2 2 12" xfId="26414" xr:uid="{00000000-0005-0000-0000-0000E31A0000}"/>
    <cellStyle name="20% - Акцент5 2 2 2 12 2" xfId="44336" xr:uid="{00000000-0005-0000-0000-0000E41A0000}"/>
    <cellStyle name="20% - Акцент5 2 2 2 13" xfId="27331" xr:uid="{00000000-0005-0000-0000-0000E51A0000}"/>
    <cellStyle name="20% - Акцент5 2 2 2 14" xfId="45393" xr:uid="{00000000-0005-0000-0000-0000E61A0000}"/>
    <cellStyle name="20% - Акцент5 2 2 2 15" xfId="46487" xr:uid="{00000000-0005-0000-0000-0000E71A0000}"/>
    <cellStyle name="20% - Акцент5 2 2 2 2" xfId="5900" xr:uid="{00000000-0005-0000-0000-0000E81A0000}"/>
    <cellStyle name="20% - Акцент5 2 2 2 2 10" xfId="26926" xr:uid="{00000000-0005-0000-0000-0000E91A0000}"/>
    <cellStyle name="20% - Акцент5 2 2 2 2 10 2" xfId="44841" xr:uid="{00000000-0005-0000-0000-0000EA1A0000}"/>
    <cellStyle name="20% - Акцент5 2 2 2 2 11" xfId="27946" xr:uid="{00000000-0005-0000-0000-0000EB1A0000}"/>
    <cellStyle name="20% - Акцент5 2 2 2 2 12" xfId="45888" xr:uid="{00000000-0005-0000-0000-0000EC1A0000}"/>
    <cellStyle name="20% - Акцент5 2 2 2 2 13" xfId="47077" xr:uid="{00000000-0005-0000-0000-0000ED1A0000}"/>
    <cellStyle name="20% - Акцент5 2 2 2 2 2" xfId="8933" xr:uid="{00000000-0005-0000-0000-0000EE1A0000}"/>
    <cellStyle name="20% - Акцент5 2 2 2 2 2 2" xfId="13998" xr:uid="{00000000-0005-0000-0000-0000EF1A0000}"/>
    <cellStyle name="20% - Акцент5 2 2 2 2 2 2 2" xfId="23203" xr:uid="{00000000-0005-0000-0000-0000F01A0000}"/>
    <cellStyle name="20% - Акцент5 2 2 2 2 2 2 2 2" xfId="41203" xr:uid="{00000000-0005-0000-0000-0000F11A0000}"/>
    <cellStyle name="20% - Акцент5 2 2 2 2 2 2 3" xfId="32860" xr:uid="{00000000-0005-0000-0000-0000F21A0000}"/>
    <cellStyle name="20% - Акцент5 2 2 2 2 2 3" xfId="19499" xr:uid="{00000000-0005-0000-0000-0000F31A0000}"/>
    <cellStyle name="20% - Акцент5 2 2 2 2 2 3 2" xfId="37669" xr:uid="{00000000-0005-0000-0000-0000F41A0000}"/>
    <cellStyle name="20% - Акцент5 2 2 2 2 2 4" xfId="29374" xr:uid="{00000000-0005-0000-0000-0000F51A0000}"/>
    <cellStyle name="20% - Акцент5 2 2 2 2 3" xfId="9656" xr:uid="{00000000-0005-0000-0000-0000F61A0000}"/>
    <cellStyle name="20% - Акцент5 2 2 2 2 3 2" xfId="14485" xr:uid="{00000000-0005-0000-0000-0000F71A0000}"/>
    <cellStyle name="20% - Акцент5 2 2 2 2 3 2 2" xfId="23668" xr:uid="{00000000-0005-0000-0000-0000F81A0000}"/>
    <cellStyle name="20% - Акцент5 2 2 2 2 3 2 2 2" xfId="41668" xr:uid="{00000000-0005-0000-0000-0000F91A0000}"/>
    <cellStyle name="20% - Акцент5 2 2 2 2 3 2 3" xfId="33323" xr:uid="{00000000-0005-0000-0000-0000FA1A0000}"/>
    <cellStyle name="20% - Акцент5 2 2 2 2 3 3" xfId="20049" xr:uid="{00000000-0005-0000-0000-0000FB1A0000}"/>
    <cellStyle name="20% - Акцент5 2 2 2 2 3 3 2" xfId="38214" xr:uid="{00000000-0005-0000-0000-0000FC1A0000}"/>
    <cellStyle name="20% - Акцент5 2 2 2 2 3 4" xfId="29914" xr:uid="{00000000-0005-0000-0000-0000FD1A0000}"/>
    <cellStyle name="20% - Акцент5 2 2 2 2 4" xfId="10981" xr:uid="{00000000-0005-0000-0000-0000FE1A0000}"/>
    <cellStyle name="20% - Акцент5 2 2 2 2 4 2" xfId="14486" xr:uid="{00000000-0005-0000-0000-0000FF1A0000}"/>
    <cellStyle name="20% - Акцент5 2 2 2 2 4 2 2" xfId="23669" xr:uid="{00000000-0005-0000-0000-0000001B0000}"/>
    <cellStyle name="20% - Акцент5 2 2 2 2 4 2 2 2" xfId="41669" xr:uid="{00000000-0005-0000-0000-0000011B0000}"/>
    <cellStyle name="20% - Акцент5 2 2 2 2 4 2 3" xfId="33324" xr:uid="{00000000-0005-0000-0000-0000021B0000}"/>
    <cellStyle name="20% - Акцент5 2 2 2 2 4 3" xfId="20834" xr:uid="{00000000-0005-0000-0000-0000031B0000}"/>
    <cellStyle name="20% - Акцент5 2 2 2 2 4 3 2" xfId="38986" xr:uid="{00000000-0005-0000-0000-0000041B0000}"/>
    <cellStyle name="20% - Акцент5 2 2 2 2 4 4" xfId="30670" xr:uid="{00000000-0005-0000-0000-0000051B0000}"/>
    <cellStyle name="20% - Акцент5 2 2 2 2 5" xfId="11518" xr:uid="{00000000-0005-0000-0000-0000061B0000}"/>
    <cellStyle name="20% - Акцент5 2 2 2 2 5 2" xfId="21363" xr:uid="{00000000-0005-0000-0000-0000071B0000}"/>
    <cellStyle name="20% - Акцент5 2 2 2 2 5 2 2" xfId="39515" xr:uid="{00000000-0005-0000-0000-0000081B0000}"/>
    <cellStyle name="20% - Акцент5 2 2 2 2 5 3" xfId="31199" xr:uid="{00000000-0005-0000-0000-0000091B0000}"/>
    <cellStyle name="20% - Акцент5 2 2 2 2 6" xfId="7465" xr:uid="{00000000-0005-0000-0000-00000A1B0000}"/>
    <cellStyle name="20% - Акцент5 2 2 2 2 6 2" xfId="18873" xr:uid="{00000000-0005-0000-0000-00000B1B0000}"/>
    <cellStyle name="20% - Акцент5 2 2 2 2 6 2 2" xfId="37093" xr:uid="{00000000-0005-0000-0000-00000C1B0000}"/>
    <cellStyle name="20% - Акцент5 2 2 2 2 6 3" xfId="28840" xr:uid="{00000000-0005-0000-0000-00000D1B0000}"/>
    <cellStyle name="20% - Акцент5 2 2 2 2 7" xfId="13041" xr:uid="{00000000-0005-0000-0000-00000E1B0000}"/>
    <cellStyle name="20% - Акцент5 2 2 2 2 7 2" xfId="22445" xr:uid="{00000000-0005-0000-0000-00000F1B0000}"/>
    <cellStyle name="20% - Акцент5 2 2 2 2 7 2 2" xfId="40465" xr:uid="{00000000-0005-0000-0000-0000101B0000}"/>
    <cellStyle name="20% - Акцент5 2 2 2 2 7 3" xfId="32127" xr:uid="{00000000-0005-0000-0000-0000111B0000}"/>
    <cellStyle name="20% - Акцент5 2 2 2 2 8" xfId="16738" xr:uid="{00000000-0005-0000-0000-0000121B0000}"/>
    <cellStyle name="20% - Акцент5 2 2 2 2 8 2" xfId="25503" xr:uid="{00000000-0005-0000-0000-0000131B0000}"/>
    <cellStyle name="20% - Акцент5 2 2 2 2 8 2 2" xfId="43467" xr:uid="{00000000-0005-0000-0000-0000141B0000}"/>
    <cellStyle name="20% - Акцент5 2 2 2 2 8 3" xfId="35159" xr:uid="{00000000-0005-0000-0000-0000151B0000}"/>
    <cellStyle name="20% - Акцент5 2 2 2 2 9" xfId="17853" xr:uid="{00000000-0005-0000-0000-0000161B0000}"/>
    <cellStyle name="20% - Акцент5 2 2 2 2 9 2" xfId="36163" xr:uid="{00000000-0005-0000-0000-0000171B0000}"/>
    <cellStyle name="20% - Акцент5 2 2 2 3" xfId="8680" xr:uid="{00000000-0005-0000-0000-0000181B0000}"/>
    <cellStyle name="20% - Акцент5 2 2 2 3 2" xfId="9657" xr:uid="{00000000-0005-0000-0000-0000191B0000}"/>
    <cellStyle name="20% - Акцент5 2 2 2 3 2 2" xfId="14487" xr:uid="{00000000-0005-0000-0000-00001A1B0000}"/>
    <cellStyle name="20% - Акцент5 2 2 2 3 2 2 2" xfId="23670" xr:uid="{00000000-0005-0000-0000-00001B1B0000}"/>
    <cellStyle name="20% - Акцент5 2 2 2 3 2 2 2 2" xfId="41670" xr:uid="{00000000-0005-0000-0000-00001C1B0000}"/>
    <cellStyle name="20% - Акцент5 2 2 2 3 2 2 3" xfId="33325" xr:uid="{00000000-0005-0000-0000-00001D1B0000}"/>
    <cellStyle name="20% - Акцент5 2 2 2 3 2 3" xfId="20050" xr:uid="{00000000-0005-0000-0000-00001E1B0000}"/>
    <cellStyle name="20% - Акцент5 2 2 2 3 2 3 2" xfId="38215" xr:uid="{00000000-0005-0000-0000-00001F1B0000}"/>
    <cellStyle name="20% - Акцент5 2 2 2 3 2 4" xfId="29915" xr:uid="{00000000-0005-0000-0000-0000201B0000}"/>
    <cellStyle name="20% - Акцент5 2 2 2 3 3" xfId="13538" xr:uid="{00000000-0005-0000-0000-0000211B0000}"/>
    <cellStyle name="20% - Акцент5 2 2 2 3 3 2" xfId="22773" xr:uid="{00000000-0005-0000-0000-0000221B0000}"/>
    <cellStyle name="20% - Акцент5 2 2 2 3 3 2 2" xfId="40774" xr:uid="{00000000-0005-0000-0000-0000231B0000}"/>
    <cellStyle name="20% - Акцент5 2 2 2 3 3 3" xfId="32425" xr:uid="{00000000-0005-0000-0000-0000241B0000}"/>
    <cellStyle name="20% - Акцент5 2 2 2 3 4" xfId="19351" xr:uid="{00000000-0005-0000-0000-0000251B0000}"/>
    <cellStyle name="20% - Акцент5 2 2 2 3 4 2" xfId="37521" xr:uid="{00000000-0005-0000-0000-0000261B0000}"/>
    <cellStyle name="20% - Акцент5 2 2 2 3 5" xfId="29231" xr:uid="{00000000-0005-0000-0000-0000271B0000}"/>
    <cellStyle name="20% - Акцент5 2 2 2 4" xfId="9282" xr:uid="{00000000-0005-0000-0000-0000281B0000}"/>
    <cellStyle name="20% - Акцент5 2 2 2 4 2" xfId="14488" xr:uid="{00000000-0005-0000-0000-0000291B0000}"/>
    <cellStyle name="20% - Акцент5 2 2 2 4 2 2" xfId="23671" xr:uid="{00000000-0005-0000-0000-00002A1B0000}"/>
    <cellStyle name="20% - Акцент5 2 2 2 4 2 2 2" xfId="41671" xr:uid="{00000000-0005-0000-0000-00002B1B0000}"/>
    <cellStyle name="20% - Акцент5 2 2 2 4 2 3" xfId="33326" xr:uid="{00000000-0005-0000-0000-00002C1B0000}"/>
    <cellStyle name="20% - Акцент5 2 2 2 4 3" xfId="19763" xr:uid="{00000000-0005-0000-0000-00002D1B0000}"/>
    <cellStyle name="20% - Акцент5 2 2 2 4 3 2" xfId="37929" xr:uid="{00000000-0005-0000-0000-00002E1B0000}"/>
    <cellStyle name="20% - Акцент5 2 2 2 4 4" xfId="29632" xr:uid="{00000000-0005-0000-0000-00002F1B0000}"/>
    <cellStyle name="20% - Акцент5 2 2 2 5" xfId="10704" xr:uid="{00000000-0005-0000-0000-0000301B0000}"/>
    <cellStyle name="20% - Акцент5 2 2 2 5 2" xfId="14489" xr:uid="{00000000-0005-0000-0000-0000311B0000}"/>
    <cellStyle name="20% - Акцент5 2 2 2 5 2 2" xfId="23672" xr:uid="{00000000-0005-0000-0000-0000321B0000}"/>
    <cellStyle name="20% - Акцент5 2 2 2 5 2 2 2" xfId="41672" xr:uid="{00000000-0005-0000-0000-0000331B0000}"/>
    <cellStyle name="20% - Акцент5 2 2 2 5 2 3" xfId="33327" xr:uid="{00000000-0005-0000-0000-0000341B0000}"/>
    <cellStyle name="20% - Акцент5 2 2 2 5 3" xfId="20559" xr:uid="{00000000-0005-0000-0000-0000351B0000}"/>
    <cellStyle name="20% - Акцент5 2 2 2 5 3 2" xfId="38711" xr:uid="{00000000-0005-0000-0000-0000361B0000}"/>
    <cellStyle name="20% - Акцент5 2 2 2 5 4" xfId="30395" xr:uid="{00000000-0005-0000-0000-0000371B0000}"/>
    <cellStyle name="20% - Акцент5 2 2 2 6" xfId="11388" xr:uid="{00000000-0005-0000-0000-0000381B0000}"/>
    <cellStyle name="20% - Акцент5 2 2 2 6 2" xfId="21233" xr:uid="{00000000-0005-0000-0000-0000391B0000}"/>
    <cellStyle name="20% - Акцент5 2 2 2 6 2 2" xfId="39385" xr:uid="{00000000-0005-0000-0000-00003A1B0000}"/>
    <cellStyle name="20% - Акцент5 2 2 2 6 3" xfId="31069" xr:uid="{00000000-0005-0000-0000-00003B1B0000}"/>
    <cellStyle name="20% - Акцент5 2 2 2 7" xfId="11945" xr:uid="{00000000-0005-0000-0000-00003C1B0000}"/>
    <cellStyle name="20% - Акцент5 2 2 2 7 2" xfId="21691" xr:uid="{00000000-0005-0000-0000-00003D1B0000}"/>
    <cellStyle name="20% - Акцент5 2 2 2 7 2 2" xfId="39840" xr:uid="{00000000-0005-0000-0000-00003E1B0000}"/>
    <cellStyle name="20% - Акцент5 2 2 2 7 3" xfId="31519" xr:uid="{00000000-0005-0000-0000-00003F1B0000}"/>
    <cellStyle name="20% - Акцент5 2 2 2 8" xfId="7073" xr:uid="{00000000-0005-0000-0000-0000401B0000}"/>
    <cellStyle name="20% - Акцент5 2 2 2 8 2" xfId="18714" xr:uid="{00000000-0005-0000-0000-0000411B0000}"/>
    <cellStyle name="20% - Акцент5 2 2 2 8 2 2" xfId="36947" xr:uid="{00000000-0005-0000-0000-0000421B0000}"/>
    <cellStyle name="20% - Акцент5 2 2 2 8 3" xfId="28706" xr:uid="{00000000-0005-0000-0000-0000431B0000}"/>
    <cellStyle name="20% - Акцент5 2 2 2 9" xfId="12458" xr:uid="{00000000-0005-0000-0000-0000441B0000}"/>
    <cellStyle name="20% - Акцент5 2 2 2 9 2" xfId="21907" xr:uid="{00000000-0005-0000-0000-0000451B0000}"/>
    <cellStyle name="20% - Акцент5 2 2 2 9 2 2" xfId="40030" xr:uid="{00000000-0005-0000-0000-0000461B0000}"/>
    <cellStyle name="20% - Акцент5 2 2 2 9 3" xfId="31695" xr:uid="{00000000-0005-0000-0000-0000471B0000}"/>
    <cellStyle name="20% - Акцент5 2 2 3" xfId="9658" xr:uid="{00000000-0005-0000-0000-0000481B0000}"/>
    <cellStyle name="20% - Акцент5 2 2_Reconcilation" xfId="8650" xr:uid="{00000000-0005-0000-0000-0000491B0000}"/>
    <cellStyle name="20% - Акцент5 2 3" xfId="731" xr:uid="{00000000-0005-0000-0000-00004A1B0000}"/>
    <cellStyle name="20% — акцент5 2 3" xfId="21784" xr:uid="{00000000-0005-0000-0000-00004B1B0000}"/>
    <cellStyle name="20% - Акцент5 2 3 2" xfId="9659" xr:uid="{00000000-0005-0000-0000-00004C1B0000}"/>
    <cellStyle name="20% — акцент5 2 3 2" xfId="39932" xr:uid="{00000000-0005-0000-0000-00004D1B0000}"/>
    <cellStyle name="20% - Акцент5 2 4" xfId="732" xr:uid="{00000000-0005-0000-0000-00004E1B0000}"/>
    <cellStyle name="20% — акцент5 2 4" xfId="25796" xr:uid="{00000000-0005-0000-0000-00004F1B0000}"/>
    <cellStyle name="20% - Акцент5 2 4 10" xfId="16117" xr:uid="{00000000-0005-0000-0000-0000501B0000}"/>
    <cellStyle name="20% - Акцент5 2 4 10 2" xfId="25071" xr:uid="{00000000-0005-0000-0000-0000511B0000}"/>
    <cellStyle name="20% - Акцент5 2 4 10 2 2" xfId="43068" xr:uid="{00000000-0005-0000-0000-0000521B0000}"/>
    <cellStyle name="20% - Акцент5 2 4 10 3" xfId="34715" xr:uid="{00000000-0005-0000-0000-0000531B0000}"/>
    <cellStyle name="20% - Акцент5 2 4 11" xfId="17021" xr:uid="{00000000-0005-0000-0000-0000541B0000}"/>
    <cellStyle name="20% - Акцент5 2 4 11 2" xfId="35381" xr:uid="{00000000-0005-0000-0000-0000551B0000}"/>
    <cellStyle name="20% - Акцент5 2 4 12" xfId="25954" xr:uid="{00000000-0005-0000-0000-0000561B0000}"/>
    <cellStyle name="20% - Акцент5 2 4 12 2" xfId="43898" xr:uid="{00000000-0005-0000-0000-0000571B0000}"/>
    <cellStyle name="20% - Акцент5 2 4 13" xfId="25703" xr:uid="{00000000-0005-0000-0000-0000581B0000}"/>
    <cellStyle name="20% - Акцент5 2 4 13 2" xfId="43664" xr:uid="{00000000-0005-0000-0000-0000591B0000}"/>
    <cellStyle name="20% - Акцент5 2 4 14" xfId="18639" xr:uid="{00000000-0005-0000-0000-00005A1B0000}"/>
    <cellStyle name="20% - Акцент5 2 4 14 2" xfId="36900" xr:uid="{00000000-0005-0000-0000-00005B1B0000}"/>
    <cellStyle name="20% - Акцент5 2 4 15" xfId="25734" xr:uid="{00000000-0005-0000-0000-00005C1B0000}"/>
    <cellStyle name="20% - Акцент5 2 4 15 2" xfId="43694" xr:uid="{00000000-0005-0000-0000-00005D1B0000}"/>
    <cellStyle name="20% - Акцент5 2 4 16" xfId="17448" xr:uid="{00000000-0005-0000-0000-00005E1B0000}"/>
    <cellStyle name="20% - Акцент5 2 4 16 2" xfId="35803" xr:uid="{00000000-0005-0000-0000-00005F1B0000}"/>
    <cellStyle name="20% - Акцент5 2 4 17" xfId="25712" xr:uid="{00000000-0005-0000-0000-0000601B0000}"/>
    <cellStyle name="20% - Акцент5 2 4 17 2" xfId="43673" xr:uid="{00000000-0005-0000-0000-0000611B0000}"/>
    <cellStyle name="20% - Акцент5 2 4 18" xfId="25866" xr:uid="{00000000-0005-0000-0000-0000621B0000}"/>
    <cellStyle name="20% - Акцент5 2 4 18 2" xfId="43818" xr:uid="{00000000-0005-0000-0000-0000631B0000}"/>
    <cellStyle name="20% - Акцент5 2 4 19" xfId="25966" xr:uid="{00000000-0005-0000-0000-0000641B0000}"/>
    <cellStyle name="20% - Акцент5 2 4 19 2" xfId="43910" xr:uid="{00000000-0005-0000-0000-0000651B0000}"/>
    <cellStyle name="20% - Акцент5 2 4 2" xfId="5901" xr:uid="{00000000-0005-0000-0000-0000661B0000}"/>
    <cellStyle name="20% — акцент5 2 4 2" xfId="43750" xr:uid="{00000000-0005-0000-0000-0000671B0000}"/>
    <cellStyle name="20% - Акцент5 2 4 2 10" xfId="26927" xr:uid="{00000000-0005-0000-0000-0000681B0000}"/>
    <cellStyle name="20% - Акцент5 2 4 2 10 2" xfId="44842" xr:uid="{00000000-0005-0000-0000-0000691B0000}"/>
    <cellStyle name="20% - Акцент5 2 4 2 11" xfId="27947" xr:uid="{00000000-0005-0000-0000-00006A1B0000}"/>
    <cellStyle name="20% - Акцент5 2 4 2 12" xfId="45889" xr:uid="{00000000-0005-0000-0000-00006B1B0000}"/>
    <cellStyle name="20% - Акцент5 2 4 2 13" xfId="47078" xr:uid="{00000000-0005-0000-0000-00006C1B0000}"/>
    <cellStyle name="20% - Акцент5 2 4 2 2" xfId="8934" xr:uid="{00000000-0005-0000-0000-00006D1B0000}"/>
    <cellStyle name="20% - Акцент5 2 4 2 2 2" xfId="13999" xr:uid="{00000000-0005-0000-0000-00006E1B0000}"/>
    <cellStyle name="20% - Акцент5 2 4 2 2 2 2" xfId="23204" xr:uid="{00000000-0005-0000-0000-00006F1B0000}"/>
    <cellStyle name="20% - Акцент5 2 4 2 2 2 2 2" xfId="41204" xr:uid="{00000000-0005-0000-0000-0000701B0000}"/>
    <cellStyle name="20% - Акцент5 2 4 2 2 2 3" xfId="32861" xr:uid="{00000000-0005-0000-0000-0000711B0000}"/>
    <cellStyle name="20% - Акцент5 2 4 2 2 3" xfId="19500" xr:uid="{00000000-0005-0000-0000-0000721B0000}"/>
    <cellStyle name="20% - Акцент5 2 4 2 2 3 2" xfId="37670" xr:uid="{00000000-0005-0000-0000-0000731B0000}"/>
    <cellStyle name="20% - Акцент5 2 4 2 2 4" xfId="29375" xr:uid="{00000000-0005-0000-0000-0000741B0000}"/>
    <cellStyle name="20% - Акцент5 2 4 2 3" xfId="9660" xr:uid="{00000000-0005-0000-0000-0000751B0000}"/>
    <cellStyle name="20% - Акцент5 2 4 2 3 2" xfId="14490" xr:uid="{00000000-0005-0000-0000-0000761B0000}"/>
    <cellStyle name="20% - Акцент5 2 4 2 3 2 2" xfId="23673" xr:uid="{00000000-0005-0000-0000-0000771B0000}"/>
    <cellStyle name="20% - Акцент5 2 4 2 3 2 2 2" xfId="41673" xr:uid="{00000000-0005-0000-0000-0000781B0000}"/>
    <cellStyle name="20% - Акцент5 2 4 2 3 2 3" xfId="33328" xr:uid="{00000000-0005-0000-0000-0000791B0000}"/>
    <cellStyle name="20% - Акцент5 2 4 2 3 3" xfId="20051" xr:uid="{00000000-0005-0000-0000-00007A1B0000}"/>
    <cellStyle name="20% - Акцент5 2 4 2 3 3 2" xfId="38216" xr:uid="{00000000-0005-0000-0000-00007B1B0000}"/>
    <cellStyle name="20% - Акцент5 2 4 2 3 4" xfId="29916" xr:uid="{00000000-0005-0000-0000-00007C1B0000}"/>
    <cellStyle name="20% - Акцент5 2 4 2 4" xfId="10982" xr:uid="{00000000-0005-0000-0000-00007D1B0000}"/>
    <cellStyle name="20% - Акцент5 2 4 2 4 2" xfId="14491" xr:uid="{00000000-0005-0000-0000-00007E1B0000}"/>
    <cellStyle name="20% - Акцент5 2 4 2 4 2 2" xfId="23674" xr:uid="{00000000-0005-0000-0000-00007F1B0000}"/>
    <cellStyle name="20% - Акцент5 2 4 2 4 2 2 2" xfId="41674" xr:uid="{00000000-0005-0000-0000-0000801B0000}"/>
    <cellStyle name="20% - Акцент5 2 4 2 4 2 3" xfId="33329" xr:uid="{00000000-0005-0000-0000-0000811B0000}"/>
    <cellStyle name="20% - Акцент5 2 4 2 4 3" xfId="20835" xr:uid="{00000000-0005-0000-0000-0000821B0000}"/>
    <cellStyle name="20% - Акцент5 2 4 2 4 3 2" xfId="38987" xr:uid="{00000000-0005-0000-0000-0000831B0000}"/>
    <cellStyle name="20% - Акцент5 2 4 2 4 4" xfId="30671" xr:uid="{00000000-0005-0000-0000-0000841B0000}"/>
    <cellStyle name="20% - Акцент5 2 4 2 5" xfId="11519" xr:uid="{00000000-0005-0000-0000-0000851B0000}"/>
    <cellStyle name="20% - Акцент5 2 4 2 5 2" xfId="21364" xr:uid="{00000000-0005-0000-0000-0000861B0000}"/>
    <cellStyle name="20% - Акцент5 2 4 2 5 2 2" xfId="39516" xr:uid="{00000000-0005-0000-0000-0000871B0000}"/>
    <cellStyle name="20% - Акцент5 2 4 2 5 3" xfId="31200" xr:uid="{00000000-0005-0000-0000-0000881B0000}"/>
    <cellStyle name="20% - Акцент5 2 4 2 6" xfId="7466" xr:uid="{00000000-0005-0000-0000-0000891B0000}"/>
    <cellStyle name="20% - Акцент5 2 4 2 6 2" xfId="18874" xr:uid="{00000000-0005-0000-0000-00008A1B0000}"/>
    <cellStyle name="20% - Акцент5 2 4 2 6 2 2" xfId="37094" xr:uid="{00000000-0005-0000-0000-00008B1B0000}"/>
    <cellStyle name="20% - Акцент5 2 4 2 6 3" xfId="28841" xr:uid="{00000000-0005-0000-0000-00008C1B0000}"/>
    <cellStyle name="20% - Акцент5 2 4 2 7" xfId="13042" xr:uid="{00000000-0005-0000-0000-00008D1B0000}"/>
    <cellStyle name="20% - Акцент5 2 4 2 7 2" xfId="22446" xr:uid="{00000000-0005-0000-0000-00008E1B0000}"/>
    <cellStyle name="20% - Акцент5 2 4 2 7 2 2" xfId="40466" xr:uid="{00000000-0005-0000-0000-00008F1B0000}"/>
    <cellStyle name="20% - Акцент5 2 4 2 7 3" xfId="32128" xr:uid="{00000000-0005-0000-0000-0000901B0000}"/>
    <cellStyle name="20% - Акцент5 2 4 2 8" xfId="16739" xr:uid="{00000000-0005-0000-0000-0000911B0000}"/>
    <cellStyle name="20% - Акцент5 2 4 2 8 2" xfId="25504" xr:uid="{00000000-0005-0000-0000-0000921B0000}"/>
    <cellStyle name="20% - Акцент5 2 4 2 8 2 2" xfId="43468" xr:uid="{00000000-0005-0000-0000-0000931B0000}"/>
    <cellStyle name="20% - Акцент5 2 4 2 8 3" xfId="35160" xr:uid="{00000000-0005-0000-0000-0000941B0000}"/>
    <cellStyle name="20% - Акцент5 2 4 2 9" xfId="17854" xr:uid="{00000000-0005-0000-0000-0000951B0000}"/>
    <cellStyle name="20% - Акцент5 2 4 2 9 2" xfId="36164" xr:uid="{00000000-0005-0000-0000-0000961B0000}"/>
    <cellStyle name="20% - Акцент5 2 4 20" xfId="25736" xr:uid="{00000000-0005-0000-0000-0000971B0000}"/>
    <cellStyle name="20% - Акцент5 2 4 20 2" xfId="43696" xr:uid="{00000000-0005-0000-0000-0000981B0000}"/>
    <cellStyle name="20% - Акцент5 2 4 21" xfId="17710" xr:uid="{00000000-0005-0000-0000-0000991B0000}"/>
    <cellStyle name="20% - Акцент5 2 4 21 2" xfId="36061" xr:uid="{00000000-0005-0000-0000-00009A1B0000}"/>
    <cellStyle name="20% - Акцент5 2 4 22" xfId="18831" xr:uid="{00000000-0005-0000-0000-00009B1B0000}"/>
    <cellStyle name="20% - Акцент5 2 4 22 2" xfId="37051" xr:uid="{00000000-0005-0000-0000-00009C1B0000}"/>
    <cellStyle name="20% - Акцент5 2 4 23" xfId="17488" xr:uid="{00000000-0005-0000-0000-00009D1B0000}"/>
    <cellStyle name="20% - Акцент5 2 4 23 2" xfId="35842" xr:uid="{00000000-0005-0000-0000-00009E1B0000}"/>
    <cellStyle name="20% - Акцент5 2 4 24" xfId="18223" xr:uid="{00000000-0005-0000-0000-00009F1B0000}"/>
    <cellStyle name="20% - Акцент5 2 4 24 2" xfId="36532" xr:uid="{00000000-0005-0000-0000-0000A01B0000}"/>
    <cellStyle name="20% - Акцент5 2 4 25" xfId="17076" xr:uid="{00000000-0005-0000-0000-0000A11B0000}"/>
    <cellStyle name="20% - Акцент5 2 4 25 2" xfId="35436" xr:uid="{00000000-0005-0000-0000-0000A21B0000}"/>
    <cellStyle name="20% - Акцент5 2 4 26" xfId="25843" xr:uid="{00000000-0005-0000-0000-0000A31B0000}"/>
    <cellStyle name="20% - Акцент5 2 4 26 2" xfId="43795" xr:uid="{00000000-0005-0000-0000-0000A41B0000}"/>
    <cellStyle name="20% - Акцент5 2 4 27" xfId="17343" xr:uid="{00000000-0005-0000-0000-0000A51B0000}"/>
    <cellStyle name="20% - Акцент5 2 4 27 2" xfId="35698" xr:uid="{00000000-0005-0000-0000-0000A61B0000}"/>
    <cellStyle name="20% - Акцент5 2 4 28" xfId="25702" xr:uid="{00000000-0005-0000-0000-0000A71B0000}"/>
    <cellStyle name="20% - Акцент5 2 4 28 2" xfId="43663" xr:uid="{00000000-0005-0000-0000-0000A81B0000}"/>
    <cellStyle name="20% - Акцент5 2 4 29" xfId="26415" xr:uid="{00000000-0005-0000-0000-0000A91B0000}"/>
    <cellStyle name="20% - Акцент5 2 4 29 2" xfId="44337" xr:uid="{00000000-0005-0000-0000-0000AA1B0000}"/>
    <cellStyle name="20% - Акцент5 2 4 3" xfId="8628" xr:uid="{00000000-0005-0000-0000-0000AB1B0000}"/>
    <cellStyle name="20% - Акцент5 2 4 3 2" xfId="9661" xr:uid="{00000000-0005-0000-0000-0000AC1B0000}"/>
    <cellStyle name="20% - Акцент5 2 4 3 2 2" xfId="14492" xr:uid="{00000000-0005-0000-0000-0000AD1B0000}"/>
    <cellStyle name="20% - Акцент5 2 4 3 2 2 2" xfId="23675" xr:uid="{00000000-0005-0000-0000-0000AE1B0000}"/>
    <cellStyle name="20% - Акцент5 2 4 3 2 2 2 2" xfId="41675" xr:uid="{00000000-0005-0000-0000-0000AF1B0000}"/>
    <cellStyle name="20% - Акцент5 2 4 3 2 2 3" xfId="33330" xr:uid="{00000000-0005-0000-0000-0000B01B0000}"/>
    <cellStyle name="20% - Акцент5 2 4 3 2 3" xfId="20052" xr:uid="{00000000-0005-0000-0000-0000B11B0000}"/>
    <cellStyle name="20% - Акцент5 2 4 3 2 3 2" xfId="38217" xr:uid="{00000000-0005-0000-0000-0000B21B0000}"/>
    <cellStyle name="20% - Акцент5 2 4 3 2 4" xfId="29917" xr:uid="{00000000-0005-0000-0000-0000B31B0000}"/>
    <cellStyle name="20% - Акцент5 2 4 3 3" xfId="13539" xr:uid="{00000000-0005-0000-0000-0000B41B0000}"/>
    <cellStyle name="20% - Акцент5 2 4 3 3 2" xfId="22774" xr:uid="{00000000-0005-0000-0000-0000B51B0000}"/>
    <cellStyle name="20% - Акцент5 2 4 3 3 2 2" xfId="40775" xr:uid="{00000000-0005-0000-0000-0000B61B0000}"/>
    <cellStyle name="20% - Акцент5 2 4 3 3 3" xfId="32426" xr:uid="{00000000-0005-0000-0000-0000B71B0000}"/>
    <cellStyle name="20% - Акцент5 2 4 3 4" xfId="19327" xr:uid="{00000000-0005-0000-0000-0000B81B0000}"/>
    <cellStyle name="20% - Акцент5 2 4 3 4 2" xfId="37499" xr:uid="{00000000-0005-0000-0000-0000B91B0000}"/>
    <cellStyle name="20% - Акцент5 2 4 3 5" xfId="29210" xr:uid="{00000000-0005-0000-0000-0000BA1B0000}"/>
    <cellStyle name="20% - Акцент5 2 4 30" xfId="26073" xr:uid="{00000000-0005-0000-0000-0000BB1B0000}"/>
    <cellStyle name="20% - Акцент5 2 4 30 2" xfId="44008" xr:uid="{00000000-0005-0000-0000-0000BC1B0000}"/>
    <cellStyle name="20% - Акцент5 2 4 31" xfId="27332" xr:uid="{00000000-0005-0000-0000-0000BD1B0000}"/>
    <cellStyle name="20% - Акцент5 2 4 32" xfId="45394" xr:uid="{00000000-0005-0000-0000-0000BE1B0000}"/>
    <cellStyle name="20% - Акцент5 2 4 33" xfId="46488" xr:uid="{00000000-0005-0000-0000-0000BF1B0000}"/>
    <cellStyle name="20% - Акцент5 2 4 4" xfId="9283" xr:uid="{00000000-0005-0000-0000-0000C01B0000}"/>
    <cellStyle name="20% - Акцент5 2 4 4 2" xfId="14493" xr:uid="{00000000-0005-0000-0000-0000C11B0000}"/>
    <cellStyle name="20% - Акцент5 2 4 4 2 2" xfId="23676" xr:uid="{00000000-0005-0000-0000-0000C21B0000}"/>
    <cellStyle name="20% - Акцент5 2 4 4 2 2 2" xfId="41676" xr:uid="{00000000-0005-0000-0000-0000C31B0000}"/>
    <cellStyle name="20% - Акцент5 2 4 4 2 3" xfId="33331" xr:uid="{00000000-0005-0000-0000-0000C41B0000}"/>
    <cellStyle name="20% - Акцент5 2 4 4 3" xfId="19764" xr:uid="{00000000-0005-0000-0000-0000C51B0000}"/>
    <cellStyle name="20% - Акцент5 2 4 4 3 2" xfId="37930" xr:uid="{00000000-0005-0000-0000-0000C61B0000}"/>
    <cellStyle name="20% - Акцент5 2 4 4 4" xfId="29633" xr:uid="{00000000-0005-0000-0000-0000C71B0000}"/>
    <cellStyle name="20% - Акцент5 2 4 5" xfId="10705" xr:uid="{00000000-0005-0000-0000-0000C81B0000}"/>
    <cellStyle name="20% - Акцент5 2 4 5 2" xfId="14494" xr:uid="{00000000-0005-0000-0000-0000C91B0000}"/>
    <cellStyle name="20% - Акцент5 2 4 5 2 2" xfId="23677" xr:uid="{00000000-0005-0000-0000-0000CA1B0000}"/>
    <cellStyle name="20% - Акцент5 2 4 5 2 2 2" xfId="41677" xr:uid="{00000000-0005-0000-0000-0000CB1B0000}"/>
    <cellStyle name="20% - Акцент5 2 4 5 2 3" xfId="33332" xr:uid="{00000000-0005-0000-0000-0000CC1B0000}"/>
    <cellStyle name="20% - Акцент5 2 4 5 3" xfId="20560" xr:uid="{00000000-0005-0000-0000-0000CD1B0000}"/>
    <cellStyle name="20% - Акцент5 2 4 5 3 2" xfId="38712" xr:uid="{00000000-0005-0000-0000-0000CE1B0000}"/>
    <cellStyle name="20% - Акцент5 2 4 5 4" xfId="30396" xr:uid="{00000000-0005-0000-0000-0000CF1B0000}"/>
    <cellStyle name="20% - Акцент5 2 4 6" xfId="11368" xr:uid="{00000000-0005-0000-0000-0000D01B0000}"/>
    <cellStyle name="20% - Акцент5 2 4 6 2" xfId="21213" xr:uid="{00000000-0005-0000-0000-0000D11B0000}"/>
    <cellStyle name="20% - Акцент5 2 4 6 2 2" xfId="39365" xr:uid="{00000000-0005-0000-0000-0000D21B0000}"/>
    <cellStyle name="20% - Акцент5 2 4 6 3" xfId="31049" xr:uid="{00000000-0005-0000-0000-0000D31B0000}"/>
    <cellStyle name="20% - Акцент5 2 4 7" xfId="11946" xr:uid="{00000000-0005-0000-0000-0000D41B0000}"/>
    <cellStyle name="20% - Акцент5 2 4 7 2" xfId="21692" xr:uid="{00000000-0005-0000-0000-0000D51B0000}"/>
    <cellStyle name="20% - Акцент5 2 4 7 2 2" xfId="39841" xr:uid="{00000000-0005-0000-0000-0000D61B0000}"/>
    <cellStyle name="20% - Акцент5 2 4 7 3" xfId="31520" xr:uid="{00000000-0005-0000-0000-0000D71B0000}"/>
    <cellStyle name="20% - Акцент5 2 4 8" xfId="6999" xr:uid="{00000000-0005-0000-0000-0000D81B0000}"/>
    <cellStyle name="20% - Акцент5 2 4 8 2" xfId="18682" xr:uid="{00000000-0005-0000-0000-0000D91B0000}"/>
    <cellStyle name="20% - Акцент5 2 4 8 2 2" xfId="36925" xr:uid="{00000000-0005-0000-0000-0000DA1B0000}"/>
    <cellStyle name="20% - Акцент5 2 4 8 3" xfId="28686" xr:uid="{00000000-0005-0000-0000-0000DB1B0000}"/>
    <cellStyle name="20% - Акцент5 2 4 9" xfId="12459" xr:uid="{00000000-0005-0000-0000-0000DC1B0000}"/>
    <cellStyle name="20% - Акцент5 2 4 9 2" xfId="21908" xr:uid="{00000000-0005-0000-0000-0000DD1B0000}"/>
    <cellStyle name="20% - Акцент5 2 4 9 2 2" xfId="40031" xr:uid="{00000000-0005-0000-0000-0000DE1B0000}"/>
    <cellStyle name="20% - Акцент5 2 4 9 3" xfId="31696" xr:uid="{00000000-0005-0000-0000-0000DF1B0000}"/>
    <cellStyle name="20% - Акцент5 2 5" xfId="7404" xr:uid="{00000000-0005-0000-0000-0000E01B0000}"/>
    <cellStyle name="20% — акцент5 2 5" xfId="16972" xr:uid="{00000000-0005-0000-0000-0000E11B0000}"/>
    <cellStyle name="20% - Акцент5 2 5 2" xfId="9662" xr:uid="{00000000-0005-0000-0000-0000E21B0000}"/>
    <cellStyle name="20% — акцент5 2 5 2" xfId="35334" xr:uid="{00000000-0005-0000-0000-0000E31B0000}"/>
    <cellStyle name="20% - Акцент5 2 5 2 2" xfId="14000" xr:uid="{00000000-0005-0000-0000-0000E41B0000}"/>
    <cellStyle name="20% - Акцент5 2 6" xfId="7701" xr:uid="{00000000-0005-0000-0000-0000E51B0000}"/>
    <cellStyle name="20% — акцент5 2 6" xfId="25229" xr:uid="{00000000-0005-0000-0000-0000E61B0000}"/>
    <cellStyle name="20% - Акцент5 2 6 2" xfId="14001" xr:uid="{00000000-0005-0000-0000-0000E71B0000}"/>
    <cellStyle name="20% — акцент5 2 6 2" xfId="43218" xr:uid="{00000000-0005-0000-0000-0000E81B0000}"/>
    <cellStyle name="20% - Акцент5 2 7" xfId="8050" xr:uid="{00000000-0005-0000-0000-0000E91B0000}"/>
    <cellStyle name="20% — акцент5 2 7" xfId="25870" xr:uid="{00000000-0005-0000-0000-0000EA1B0000}"/>
    <cellStyle name="20% - Акцент5 2 7 2" xfId="14002" xr:uid="{00000000-0005-0000-0000-0000EB1B0000}"/>
    <cellStyle name="20% — акцент5 2 7 2" xfId="43821" xr:uid="{00000000-0005-0000-0000-0000EC1B0000}"/>
    <cellStyle name="20% - Акцент5 2 8" xfId="11739" xr:uid="{00000000-0005-0000-0000-0000ED1B0000}"/>
    <cellStyle name="20% — акцент5 2 8" xfId="21834" xr:uid="{00000000-0005-0000-0000-0000EE1B0000}"/>
    <cellStyle name="20% - Акцент5 2 8 10" xfId="17145" xr:uid="{00000000-0005-0000-0000-0000EF1B0000}"/>
    <cellStyle name="20% - Акцент5 2 8 10 2" xfId="35501" xr:uid="{00000000-0005-0000-0000-0000F01B0000}"/>
    <cellStyle name="20% - Акцент5 2 8 11" xfId="25924" xr:uid="{00000000-0005-0000-0000-0000F11B0000}"/>
    <cellStyle name="20% - Акцент5 2 8 11 2" xfId="43869" xr:uid="{00000000-0005-0000-0000-0000F21B0000}"/>
    <cellStyle name="20% - Акцент5 2 8 12" xfId="20418" xr:uid="{00000000-0005-0000-0000-0000F31B0000}"/>
    <cellStyle name="20% - Акцент5 2 8 12 2" xfId="38577" xr:uid="{00000000-0005-0000-0000-0000F41B0000}"/>
    <cellStyle name="20% - Акцент5 2 8 13" xfId="25783" xr:uid="{00000000-0005-0000-0000-0000F51B0000}"/>
    <cellStyle name="20% - Акцент5 2 8 13 2" xfId="43737" xr:uid="{00000000-0005-0000-0000-0000F61B0000}"/>
    <cellStyle name="20% - Акцент5 2 8 14" xfId="17082" xr:uid="{00000000-0005-0000-0000-0000F71B0000}"/>
    <cellStyle name="20% - Акцент5 2 8 14 2" xfId="35442" xr:uid="{00000000-0005-0000-0000-0000F81B0000}"/>
    <cellStyle name="20% - Акцент5 2 8 15" xfId="25895" xr:uid="{00000000-0005-0000-0000-0000F91B0000}"/>
    <cellStyle name="20% - Акцент5 2 8 15 2" xfId="43842" xr:uid="{00000000-0005-0000-0000-0000FA1B0000}"/>
    <cellStyle name="20% - Акцент5 2 8 16" xfId="31420" xr:uid="{00000000-0005-0000-0000-0000FB1B0000}"/>
    <cellStyle name="20% - Акцент5 2 8 2" xfId="21584" xr:uid="{00000000-0005-0000-0000-0000FC1B0000}"/>
    <cellStyle name="20% — акцент5 2 8 2" xfId="39958" xr:uid="{00000000-0005-0000-0000-0000FD1B0000}"/>
    <cellStyle name="20% - Акцент5 2 8 2 2" xfId="39736" xr:uid="{00000000-0005-0000-0000-0000FE1B0000}"/>
    <cellStyle name="20% - Акцент5 2 8 3" xfId="18466" xr:uid="{00000000-0005-0000-0000-0000FF1B0000}"/>
    <cellStyle name="20% - Акцент5 2 8 3 2" xfId="36766" xr:uid="{00000000-0005-0000-0000-0000001C0000}"/>
    <cellStyle name="20% - Акцент5 2 8 4" xfId="25231" xr:uid="{00000000-0005-0000-0000-0000011C0000}"/>
    <cellStyle name="20% - Акцент5 2 8 4 2" xfId="43219" xr:uid="{00000000-0005-0000-0000-0000021C0000}"/>
    <cellStyle name="20% - Акцент5 2 8 5" xfId="25745" xr:uid="{00000000-0005-0000-0000-0000031C0000}"/>
    <cellStyle name="20% - Акцент5 2 8 5 2" xfId="43703" xr:uid="{00000000-0005-0000-0000-0000041C0000}"/>
    <cellStyle name="20% - Акцент5 2 8 6" xfId="18655" xr:uid="{00000000-0005-0000-0000-0000051C0000}"/>
    <cellStyle name="20% - Акцент5 2 8 6 2" xfId="36914" xr:uid="{00000000-0005-0000-0000-0000061C0000}"/>
    <cellStyle name="20% - Акцент5 2 8 7" xfId="25820" xr:uid="{00000000-0005-0000-0000-0000071C0000}"/>
    <cellStyle name="20% - Акцент5 2 8 7 2" xfId="43773" xr:uid="{00000000-0005-0000-0000-0000081C0000}"/>
    <cellStyle name="20% - Акцент5 2 8 8" xfId="21830" xr:uid="{00000000-0005-0000-0000-0000091C0000}"/>
    <cellStyle name="20% - Акцент5 2 8 8 2" xfId="39956" xr:uid="{00000000-0005-0000-0000-00000A1C0000}"/>
    <cellStyle name="20% - Акцент5 2 8 9" xfId="25841" xr:uid="{00000000-0005-0000-0000-00000B1C0000}"/>
    <cellStyle name="20% - Акцент5 2 8 9 2" xfId="43793" xr:uid="{00000000-0005-0000-0000-00000C1C0000}"/>
    <cellStyle name="20% — акцент5 2 9" xfId="25853" xr:uid="{00000000-0005-0000-0000-00000D1C0000}"/>
    <cellStyle name="20% — акцент5 2 9 2" xfId="43805" xr:uid="{00000000-0005-0000-0000-00000E1C0000}"/>
    <cellStyle name="20% - Акцент5 2_(DELOITTE) январь 2011" xfId="5283" xr:uid="{00000000-0005-0000-0000-00000F1C0000}"/>
    <cellStyle name="20% - Акцент5 20" xfId="733" xr:uid="{00000000-0005-0000-0000-0000101C0000}"/>
    <cellStyle name="20% - Акцент5 21" xfId="734" xr:uid="{00000000-0005-0000-0000-0000111C0000}"/>
    <cellStyle name="20% - Акцент5 22" xfId="735" xr:uid="{00000000-0005-0000-0000-0000121C0000}"/>
    <cellStyle name="20% - Акцент5 23" xfId="736" xr:uid="{00000000-0005-0000-0000-0000131C0000}"/>
    <cellStyle name="20% - Акцент5 3" xfId="737" xr:uid="{00000000-0005-0000-0000-0000141C0000}"/>
    <cellStyle name="20% - Акцент5 3 10" xfId="6546" xr:uid="{00000000-0005-0000-0000-0000151C0000}"/>
    <cellStyle name="20% - Акцент5 3 10 2" xfId="18472" xr:uid="{00000000-0005-0000-0000-0000161C0000}"/>
    <cellStyle name="20% - Акцент5 3 10 2 2" xfId="36772" xr:uid="{00000000-0005-0000-0000-0000171C0000}"/>
    <cellStyle name="20% - Акцент5 3 10 3" xfId="28552" xr:uid="{00000000-0005-0000-0000-0000181C0000}"/>
    <cellStyle name="20% - Акцент5 3 11" xfId="12460" xr:uid="{00000000-0005-0000-0000-0000191C0000}"/>
    <cellStyle name="20% - Акцент5 3 11 2" xfId="21909" xr:uid="{00000000-0005-0000-0000-00001A1C0000}"/>
    <cellStyle name="20% - Акцент5 3 11 2 2" xfId="40032" xr:uid="{00000000-0005-0000-0000-00001B1C0000}"/>
    <cellStyle name="20% - Акцент5 3 11 3" xfId="31697" xr:uid="{00000000-0005-0000-0000-00001C1C0000}"/>
    <cellStyle name="20% - Акцент5 3 2" xfId="738" xr:uid="{00000000-0005-0000-0000-00001D1C0000}"/>
    <cellStyle name="20% - Акцент5 3 2 10" xfId="12461" xr:uid="{00000000-0005-0000-0000-00001E1C0000}"/>
    <cellStyle name="20% - Акцент5 3 2 10 2" xfId="21910" xr:uid="{00000000-0005-0000-0000-00001F1C0000}"/>
    <cellStyle name="20% - Акцент5 3 2 10 2 2" xfId="40033" xr:uid="{00000000-0005-0000-0000-0000201C0000}"/>
    <cellStyle name="20% - Акцент5 3 2 10 3" xfId="31698" xr:uid="{00000000-0005-0000-0000-0000211C0000}"/>
    <cellStyle name="20% - Акцент5 3 2 11" xfId="16118" xr:uid="{00000000-0005-0000-0000-0000221C0000}"/>
    <cellStyle name="20% - Акцент5 3 2 11 2" xfId="25072" xr:uid="{00000000-0005-0000-0000-0000231C0000}"/>
    <cellStyle name="20% - Акцент5 3 2 11 2 2" xfId="43069" xr:uid="{00000000-0005-0000-0000-0000241C0000}"/>
    <cellStyle name="20% - Акцент5 3 2 11 3" xfId="34716" xr:uid="{00000000-0005-0000-0000-0000251C0000}"/>
    <cellStyle name="20% - Акцент5 3 2 12" xfId="17022" xr:uid="{00000000-0005-0000-0000-0000261C0000}"/>
    <cellStyle name="20% - Акцент5 3 2 12 2" xfId="35382" xr:uid="{00000000-0005-0000-0000-0000271C0000}"/>
    <cellStyle name="20% - Акцент5 3 2 13" xfId="26416" xr:uid="{00000000-0005-0000-0000-0000281C0000}"/>
    <cellStyle name="20% - Акцент5 3 2 13 2" xfId="44338" xr:uid="{00000000-0005-0000-0000-0000291C0000}"/>
    <cellStyle name="20% - Акцент5 3 2 14" xfId="27333" xr:uid="{00000000-0005-0000-0000-00002A1C0000}"/>
    <cellStyle name="20% - Акцент5 3 2 15" xfId="45395" xr:uid="{00000000-0005-0000-0000-00002B1C0000}"/>
    <cellStyle name="20% - Акцент5 3 2 16" xfId="46489" xr:uid="{00000000-0005-0000-0000-00002C1C0000}"/>
    <cellStyle name="20% - Акцент5 3 2 2" xfId="739" xr:uid="{00000000-0005-0000-0000-00002D1C0000}"/>
    <cellStyle name="20% - Акцент5 3 2 2 2" xfId="9663" xr:uid="{00000000-0005-0000-0000-00002E1C0000}"/>
    <cellStyle name="20% - Акцент5 3 2 3" xfId="5902" xr:uid="{00000000-0005-0000-0000-00002F1C0000}"/>
    <cellStyle name="20% - Акцент5 3 2 3 10" xfId="26928" xr:uid="{00000000-0005-0000-0000-0000301C0000}"/>
    <cellStyle name="20% - Акцент5 3 2 3 10 2" xfId="44843" xr:uid="{00000000-0005-0000-0000-0000311C0000}"/>
    <cellStyle name="20% - Акцент5 3 2 3 11" xfId="27948" xr:uid="{00000000-0005-0000-0000-0000321C0000}"/>
    <cellStyle name="20% - Акцент5 3 2 3 12" xfId="45890" xr:uid="{00000000-0005-0000-0000-0000331C0000}"/>
    <cellStyle name="20% - Акцент5 3 2 3 13" xfId="47079" xr:uid="{00000000-0005-0000-0000-0000341C0000}"/>
    <cellStyle name="20% - Акцент5 3 2 3 2" xfId="8936" xr:uid="{00000000-0005-0000-0000-0000351C0000}"/>
    <cellStyle name="20% - Акцент5 3 2 3 2 2" xfId="14003" xr:uid="{00000000-0005-0000-0000-0000361C0000}"/>
    <cellStyle name="20% - Акцент5 3 2 3 2 2 2" xfId="23205" xr:uid="{00000000-0005-0000-0000-0000371C0000}"/>
    <cellStyle name="20% - Акцент5 3 2 3 2 2 2 2" xfId="41205" xr:uid="{00000000-0005-0000-0000-0000381C0000}"/>
    <cellStyle name="20% - Акцент5 3 2 3 2 2 3" xfId="32862" xr:uid="{00000000-0005-0000-0000-0000391C0000}"/>
    <cellStyle name="20% - Акцент5 3 2 3 2 3" xfId="19502" xr:uid="{00000000-0005-0000-0000-00003A1C0000}"/>
    <cellStyle name="20% - Акцент5 3 2 3 2 3 2" xfId="37672" xr:uid="{00000000-0005-0000-0000-00003B1C0000}"/>
    <cellStyle name="20% - Акцент5 3 2 3 2 4" xfId="29377" xr:uid="{00000000-0005-0000-0000-00003C1C0000}"/>
    <cellStyle name="20% - Акцент5 3 2 3 3" xfId="9664" xr:uid="{00000000-0005-0000-0000-00003D1C0000}"/>
    <cellStyle name="20% - Акцент5 3 2 3 3 2" xfId="14495" xr:uid="{00000000-0005-0000-0000-00003E1C0000}"/>
    <cellStyle name="20% - Акцент5 3 2 3 3 2 2" xfId="23678" xr:uid="{00000000-0005-0000-0000-00003F1C0000}"/>
    <cellStyle name="20% - Акцент5 3 2 3 3 2 2 2" xfId="41678" xr:uid="{00000000-0005-0000-0000-0000401C0000}"/>
    <cellStyle name="20% - Акцент5 3 2 3 3 2 3" xfId="33333" xr:uid="{00000000-0005-0000-0000-0000411C0000}"/>
    <cellStyle name="20% - Акцент5 3 2 3 3 3" xfId="20053" xr:uid="{00000000-0005-0000-0000-0000421C0000}"/>
    <cellStyle name="20% - Акцент5 3 2 3 3 3 2" xfId="38218" xr:uid="{00000000-0005-0000-0000-0000431C0000}"/>
    <cellStyle name="20% - Акцент5 3 2 3 3 4" xfId="29918" xr:uid="{00000000-0005-0000-0000-0000441C0000}"/>
    <cellStyle name="20% - Акцент5 3 2 3 4" xfId="10983" xr:uid="{00000000-0005-0000-0000-0000451C0000}"/>
    <cellStyle name="20% - Акцент5 3 2 3 4 2" xfId="14496" xr:uid="{00000000-0005-0000-0000-0000461C0000}"/>
    <cellStyle name="20% - Акцент5 3 2 3 4 2 2" xfId="23679" xr:uid="{00000000-0005-0000-0000-0000471C0000}"/>
    <cellStyle name="20% - Акцент5 3 2 3 4 2 2 2" xfId="41679" xr:uid="{00000000-0005-0000-0000-0000481C0000}"/>
    <cellStyle name="20% - Акцент5 3 2 3 4 2 3" xfId="33334" xr:uid="{00000000-0005-0000-0000-0000491C0000}"/>
    <cellStyle name="20% - Акцент5 3 2 3 4 3" xfId="20836" xr:uid="{00000000-0005-0000-0000-00004A1C0000}"/>
    <cellStyle name="20% - Акцент5 3 2 3 4 3 2" xfId="38988" xr:uid="{00000000-0005-0000-0000-00004B1C0000}"/>
    <cellStyle name="20% - Акцент5 3 2 3 4 4" xfId="30672" xr:uid="{00000000-0005-0000-0000-00004C1C0000}"/>
    <cellStyle name="20% - Акцент5 3 2 3 5" xfId="11521" xr:uid="{00000000-0005-0000-0000-00004D1C0000}"/>
    <cellStyle name="20% - Акцент5 3 2 3 5 2" xfId="21366" xr:uid="{00000000-0005-0000-0000-00004E1C0000}"/>
    <cellStyle name="20% - Акцент5 3 2 3 5 2 2" xfId="39518" xr:uid="{00000000-0005-0000-0000-00004F1C0000}"/>
    <cellStyle name="20% - Акцент5 3 2 3 5 3" xfId="31202" xr:uid="{00000000-0005-0000-0000-0000501C0000}"/>
    <cellStyle name="20% - Акцент5 3 2 3 6" xfId="7468" xr:uid="{00000000-0005-0000-0000-0000511C0000}"/>
    <cellStyle name="20% - Акцент5 3 2 3 6 2" xfId="18876" xr:uid="{00000000-0005-0000-0000-0000521C0000}"/>
    <cellStyle name="20% - Акцент5 3 2 3 6 2 2" xfId="37096" xr:uid="{00000000-0005-0000-0000-0000531C0000}"/>
    <cellStyle name="20% - Акцент5 3 2 3 6 3" xfId="28843" xr:uid="{00000000-0005-0000-0000-0000541C0000}"/>
    <cellStyle name="20% - Акцент5 3 2 3 7" xfId="13043" xr:uid="{00000000-0005-0000-0000-0000551C0000}"/>
    <cellStyle name="20% - Акцент5 3 2 3 7 2" xfId="22447" xr:uid="{00000000-0005-0000-0000-0000561C0000}"/>
    <cellStyle name="20% - Акцент5 3 2 3 7 2 2" xfId="40467" xr:uid="{00000000-0005-0000-0000-0000571C0000}"/>
    <cellStyle name="20% - Акцент5 3 2 3 7 3" xfId="32129" xr:uid="{00000000-0005-0000-0000-0000581C0000}"/>
    <cellStyle name="20% - Акцент5 3 2 3 8" xfId="16740" xr:uid="{00000000-0005-0000-0000-0000591C0000}"/>
    <cellStyle name="20% - Акцент5 3 2 3 8 2" xfId="25505" xr:uid="{00000000-0005-0000-0000-00005A1C0000}"/>
    <cellStyle name="20% - Акцент5 3 2 3 8 2 2" xfId="43469" xr:uid="{00000000-0005-0000-0000-00005B1C0000}"/>
    <cellStyle name="20% - Акцент5 3 2 3 8 3" xfId="35161" xr:uid="{00000000-0005-0000-0000-00005C1C0000}"/>
    <cellStyle name="20% - Акцент5 3 2 3 9" xfId="17855" xr:uid="{00000000-0005-0000-0000-00005D1C0000}"/>
    <cellStyle name="20% - Акцент5 3 2 3 9 2" xfId="36165" xr:uid="{00000000-0005-0000-0000-00005E1C0000}"/>
    <cellStyle name="20% - Акцент5 3 2 4" xfId="8489" xr:uid="{00000000-0005-0000-0000-00005F1C0000}"/>
    <cellStyle name="20% - Акцент5 3 2 4 2" xfId="9665" xr:uid="{00000000-0005-0000-0000-0000601C0000}"/>
    <cellStyle name="20% - Акцент5 3 2 4 2 2" xfId="14497" xr:uid="{00000000-0005-0000-0000-0000611C0000}"/>
    <cellStyle name="20% - Акцент5 3 2 4 2 2 2" xfId="23680" xr:uid="{00000000-0005-0000-0000-0000621C0000}"/>
    <cellStyle name="20% - Акцент5 3 2 4 2 2 2 2" xfId="41680" xr:uid="{00000000-0005-0000-0000-0000631C0000}"/>
    <cellStyle name="20% - Акцент5 3 2 4 2 2 3" xfId="33335" xr:uid="{00000000-0005-0000-0000-0000641C0000}"/>
    <cellStyle name="20% - Акцент5 3 2 4 2 3" xfId="20054" xr:uid="{00000000-0005-0000-0000-0000651C0000}"/>
    <cellStyle name="20% - Акцент5 3 2 4 2 3 2" xfId="38219" xr:uid="{00000000-0005-0000-0000-0000661C0000}"/>
    <cellStyle name="20% - Акцент5 3 2 4 2 4" xfId="29919" xr:uid="{00000000-0005-0000-0000-0000671C0000}"/>
    <cellStyle name="20% - Акцент5 3 2 4 3" xfId="13541" xr:uid="{00000000-0005-0000-0000-0000681C0000}"/>
    <cellStyle name="20% - Акцент5 3 2 4 3 2" xfId="22776" xr:uid="{00000000-0005-0000-0000-0000691C0000}"/>
    <cellStyle name="20% - Акцент5 3 2 4 3 2 2" xfId="40777" xr:uid="{00000000-0005-0000-0000-00006A1C0000}"/>
    <cellStyle name="20% - Акцент5 3 2 4 3 3" xfId="32428" xr:uid="{00000000-0005-0000-0000-00006B1C0000}"/>
    <cellStyle name="20% - Акцент5 3 2 4 4" xfId="19247" xr:uid="{00000000-0005-0000-0000-00006C1C0000}"/>
    <cellStyle name="20% - Акцент5 3 2 4 4 2" xfId="37421" xr:uid="{00000000-0005-0000-0000-00006D1C0000}"/>
    <cellStyle name="20% - Акцент5 3 2 4 5" xfId="29132" xr:uid="{00000000-0005-0000-0000-00006E1C0000}"/>
    <cellStyle name="20% - Акцент5 3 2 5" xfId="9285" xr:uid="{00000000-0005-0000-0000-00006F1C0000}"/>
    <cellStyle name="20% - Акцент5 3 2 5 2" xfId="14498" xr:uid="{00000000-0005-0000-0000-0000701C0000}"/>
    <cellStyle name="20% - Акцент5 3 2 5 2 2" xfId="23681" xr:uid="{00000000-0005-0000-0000-0000711C0000}"/>
    <cellStyle name="20% - Акцент5 3 2 5 2 2 2" xfId="41681" xr:uid="{00000000-0005-0000-0000-0000721C0000}"/>
    <cellStyle name="20% - Акцент5 3 2 5 2 3" xfId="33336" xr:uid="{00000000-0005-0000-0000-0000731C0000}"/>
    <cellStyle name="20% - Акцент5 3 2 5 3" xfId="19766" xr:uid="{00000000-0005-0000-0000-0000741C0000}"/>
    <cellStyle name="20% - Акцент5 3 2 5 3 2" xfId="37932" xr:uid="{00000000-0005-0000-0000-0000751C0000}"/>
    <cellStyle name="20% - Акцент5 3 2 5 4" xfId="29635" xr:uid="{00000000-0005-0000-0000-0000761C0000}"/>
    <cellStyle name="20% - Акцент5 3 2 6" xfId="10707" xr:uid="{00000000-0005-0000-0000-0000771C0000}"/>
    <cellStyle name="20% - Акцент5 3 2 6 2" xfId="14499" xr:uid="{00000000-0005-0000-0000-0000781C0000}"/>
    <cellStyle name="20% - Акцент5 3 2 6 2 2" xfId="23682" xr:uid="{00000000-0005-0000-0000-0000791C0000}"/>
    <cellStyle name="20% - Акцент5 3 2 6 2 2 2" xfId="41682" xr:uid="{00000000-0005-0000-0000-00007A1C0000}"/>
    <cellStyle name="20% - Акцент5 3 2 6 2 3" xfId="33337" xr:uid="{00000000-0005-0000-0000-00007B1C0000}"/>
    <cellStyle name="20% - Акцент5 3 2 6 3" xfId="20562" xr:uid="{00000000-0005-0000-0000-00007C1C0000}"/>
    <cellStyle name="20% - Акцент5 3 2 6 3 2" xfId="38714" xr:uid="{00000000-0005-0000-0000-00007D1C0000}"/>
    <cellStyle name="20% - Акцент5 3 2 6 4" xfId="30398" xr:uid="{00000000-0005-0000-0000-00007E1C0000}"/>
    <cellStyle name="20% - Акцент5 3 2 7" xfId="11295" xr:uid="{00000000-0005-0000-0000-00007F1C0000}"/>
    <cellStyle name="20% - Акцент5 3 2 7 2" xfId="21140" xr:uid="{00000000-0005-0000-0000-0000801C0000}"/>
    <cellStyle name="20% - Акцент5 3 2 7 2 2" xfId="39292" xr:uid="{00000000-0005-0000-0000-0000811C0000}"/>
    <cellStyle name="20% - Акцент5 3 2 7 3" xfId="30976" xr:uid="{00000000-0005-0000-0000-0000821C0000}"/>
    <cellStyle name="20% - Акцент5 3 2 8" xfId="11861" xr:uid="{00000000-0005-0000-0000-0000831C0000}"/>
    <cellStyle name="20% - Акцент5 3 2 8 2" xfId="21612" xr:uid="{00000000-0005-0000-0000-0000841C0000}"/>
    <cellStyle name="20% - Акцент5 3 2 8 2 2" xfId="39761" xr:uid="{00000000-0005-0000-0000-0000851C0000}"/>
    <cellStyle name="20% - Акцент5 3 2 8 3" xfId="31440" xr:uid="{00000000-0005-0000-0000-0000861C0000}"/>
    <cellStyle name="20% - Акцент5 3 2 9" xfId="6774" xr:uid="{00000000-0005-0000-0000-0000871C0000}"/>
    <cellStyle name="20% - Акцент5 3 2 9 2" xfId="18578" xr:uid="{00000000-0005-0000-0000-0000881C0000}"/>
    <cellStyle name="20% - Акцент5 3 2 9 2 2" xfId="36844" xr:uid="{00000000-0005-0000-0000-0000891C0000}"/>
    <cellStyle name="20% - Акцент5 3 2 9 3" xfId="28613" xr:uid="{00000000-0005-0000-0000-00008A1C0000}"/>
    <cellStyle name="20% - Акцент5 3 2_RecoursesReserves_Hak_OP" xfId="7469" xr:uid="{00000000-0005-0000-0000-00008B1C0000}"/>
    <cellStyle name="20% - Акцент5 3 3" xfId="740" xr:uid="{00000000-0005-0000-0000-00008C1C0000}"/>
    <cellStyle name="20% - Акцент5 3 3 2" xfId="9666" xr:uid="{00000000-0005-0000-0000-00008D1C0000}"/>
    <cellStyle name="20% - Акцент5 3 4" xfId="741" xr:uid="{00000000-0005-0000-0000-00008E1C0000}"/>
    <cellStyle name="20% - Акцент5 3 4 10" xfId="16119" xr:uid="{00000000-0005-0000-0000-00008F1C0000}"/>
    <cellStyle name="20% - Акцент5 3 4 10 2" xfId="25073" xr:uid="{00000000-0005-0000-0000-0000901C0000}"/>
    <cellStyle name="20% - Акцент5 3 4 10 2 2" xfId="43070" xr:uid="{00000000-0005-0000-0000-0000911C0000}"/>
    <cellStyle name="20% - Акцент5 3 4 10 3" xfId="34717" xr:uid="{00000000-0005-0000-0000-0000921C0000}"/>
    <cellStyle name="20% - Акцент5 3 4 11" xfId="17023" xr:uid="{00000000-0005-0000-0000-0000931C0000}"/>
    <cellStyle name="20% - Акцент5 3 4 11 2" xfId="35383" xr:uid="{00000000-0005-0000-0000-0000941C0000}"/>
    <cellStyle name="20% - Акцент5 3 4 12" xfId="26417" xr:uid="{00000000-0005-0000-0000-0000951C0000}"/>
    <cellStyle name="20% - Акцент5 3 4 12 2" xfId="44339" xr:uid="{00000000-0005-0000-0000-0000961C0000}"/>
    <cellStyle name="20% - Акцент5 3 4 13" xfId="27334" xr:uid="{00000000-0005-0000-0000-0000971C0000}"/>
    <cellStyle name="20% - Акцент5 3 4 14" xfId="45396" xr:uid="{00000000-0005-0000-0000-0000981C0000}"/>
    <cellStyle name="20% - Акцент5 3 4 15" xfId="46490" xr:uid="{00000000-0005-0000-0000-0000991C0000}"/>
    <cellStyle name="20% - Акцент5 3 4 2" xfId="5903" xr:uid="{00000000-0005-0000-0000-00009A1C0000}"/>
    <cellStyle name="20% - Акцент5 3 4 2 10" xfId="26929" xr:uid="{00000000-0005-0000-0000-00009B1C0000}"/>
    <cellStyle name="20% - Акцент5 3 4 2 10 2" xfId="44844" xr:uid="{00000000-0005-0000-0000-00009C1C0000}"/>
    <cellStyle name="20% - Акцент5 3 4 2 11" xfId="27949" xr:uid="{00000000-0005-0000-0000-00009D1C0000}"/>
    <cellStyle name="20% - Акцент5 3 4 2 12" xfId="45891" xr:uid="{00000000-0005-0000-0000-00009E1C0000}"/>
    <cellStyle name="20% - Акцент5 3 4 2 13" xfId="47080" xr:uid="{00000000-0005-0000-0000-00009F1C0000}"/>
    <cellStyle name="20% - Акцент5 3 4 2 2" xfId="8937" xr:uid="{00000000-0005-0000-0000-0000A01C0000}"/>
    <cellStyle name="20% - Акцент5 3 4 2 2 2" xfId="14004" xr:uid="{00000000-0005-0000-0000-0000A11C0000}"/>
    <cellStyle name="20% - Акцент5 3 4 2 2 2 2" xfId="23206" xr:uid="{00000000-0005-0000-0000-0000A21C0000}"/>
    <cellStyle name="20% - Акцент5 3 4 2 2 2 2 2" xfId="41206" xr:uid="{00000000-0005-0000-0000-0000A31C0000}"/>
    <cellStyle name="20% - Акцент5 3 4 2 2 2 3" xfId="32863" xr:uid="{00000000-0005-0000-0000-0000A41C0000}"/>
    <cellStyle name="20% - Акцент5 3 4 2 2 3" xfId="19503" xr:uid="{00000000-0005-0000-0000-0000A51C0000}"/>
    <cellStyle name="20% - Акцент5 3 4 2 2 3 2" xfId="37673" xr:uid="{00000000-0005-0000-0000-0000A61C0000}"/>
    <cellStyle name="20% - Акцент5 3 4 2 2 4" xfId="29378" xr:uid="{00000000-0005-0000-0000-0000A71C0000}"/>
    <cellStyle name="20% - Акцент5 3 4 2 3" xfId="9667" xr:uid="{00000000-0005-0000-0000-0000A81C0000}"/>
    <cellStyle name="20% - Акцент5 3 4 2 3 2" xfId="14500" xr:uid="{00000000-0005-0000-0000-0000A91C0000}"/>
    <cellStyle name="20% - Акцент5 3 4 2 3 2 2" xfId="23683" xr:uid="{00000000-0005-0000-0000-0000AA1C0000}"/>
    <cellStyle name="20% - Акцент5 3 4 2 3 2 2 2" xfId="41683" xr:uid="{00000000-0005-0000-0000-0000AB1C0000}"/>
    <cellStyle name="20% - Акцент5 3 4 2 3 2 3" xfId="33338" xr:uid="{00000000-0005-0000-0000-0000AC1C0000}"/>
    <cellStyle name="20% - Акцент5 3 4 2 3 3" xfId="20055" xr:uid="{00000000-0005-0000-0000-0000AD1C0000}"/>
    <cellStyle name="20% - Акцент5 3 4 2 3 3 2" xfId="38220" xr:uid="{00000000-0005-0000-0000-0000AE1C0000}"/>
    <cellStyle name="20% - Акцент5 3 4 2 3 4" xfId="29920" xr:uid="{00000000-0005-0000-0000-0000AF1C0000}"/>
    <cellStyle name="20% - Акцент5 3 4 2 4" xfId="10984" xr:uid="{00000000-0005-0000-0000-0000B01C0000}"/>
    <cellStyle name="20% - Акцент5 3 4 2 4 2" xfId="14501" xr:uid="{00000000-0005-0000-0000-0000B11C0000}"/>
    <cellStyle name="20% - Акцент5 3 4 2 4 2 2" xfId="23684" xr:uid="{00000000-0005-0000-0000-0000B21C0000}"/>
    <cellStyle name="20% - Акцент5 3 4 2 4 2 2 2" xfId="41684" xr:uid="{00000000-0005-0000-0000-0000B31C0000}"/>
    <cellStyle name="20% - Акцент5 3 4 2 4 2 3" xfId="33339" xr:uid="{00000000-0005-0000-0000-0000B41C0000}"/>
    <cellStyle name="20% - Акцент5 3 4 2 4 3" xfId="20837" xr:uid="{00000000-0005-0000-0000-0000B51C0000}"/>
    <cellStyle name="20% - Акцент5 3 4 2 4 3 2" xfId="38989" xr:uid="{00000000-0005-0000-0000-0000B61C0000}"/>
    <cellStyle name="20% - Акцент5 3 4 2 4 4" xfId="30673" xr:uid="{00000000-0005-0000-0000-0000B71C0000}"/>
    <cellStyle name="20% - Акцент5 3 4 2 5" xfId="11522" xr:uid="{00000000-0005-0000-0000-0000B81C0000}"/>
    <cellStyle name="20% - Акцент5 3 4 2 5 2" xfId="21367" xr:uid="{00000000-0005-0000-0000-0000B91C0000}"/>
    <cellStyle name="20% - Акцент5 3 4 2 5 2 2" xfId="39519" xr:uid="{00000000-0005-0000-0000-0000BA1C0000}"/>
    <cellStyle name="20% - Акцент5 3 4 2 5 3" xfId="31203" xr:uid="{00000000-0005-0000-0000-0000BB1C0000}"/>
    <cellStyle name="20% - Акцент5 3 4 2 6" xfId="7470" xr:uid="{00000000-0005-0000-0000-0000BC1C0000}"/>
    <cellStyle name="20% - Акцент5 3 4 2 6 2" xfId="18877" xr:uid="{00000000-0005-0000-0000-0000BD1C0000}"/>
    <cellStyle name="20% - Акцент5 3 4 2 6 2 2" xfId="37097" xr:uid="{00000000-0005-0000-0000-0000BE1C0000}"/>
    <cellStyle name="20% - Акцент5 3 4 2 6 3" xfId="28844" xr:uid="{00000000-0005-0000-0000-0000BF1C0000}"/>
    <cellStyle name="20% - Акцент5 3 4 2 7" xfId="13044" xr:uid="{00000000-0005-0000-0000-0000C01C0000}"/>
    <cellStyle name="20% - Акцент5 3 4 2 7 2" xfId="22448" xr:uid="{00000000-0005-0000-0000-0000C11C0000}"/>
    <cellStyle name="20% - Акцент5 3 4 2 7 2 2" xfId="40468" xr:uid="{00000000-0005-0000-0000-0000C21C0000}"/>
    <cellStyle name="20% - Акцент5 3 4 2 7 3" xfId="32130" xr:uid="{00000000-0005-0000-0000-0000C31C0000}"/>
    <cellStyle name="20% - Акцент5 3 4 2 8" xfId="16741" xr:uid="{00000000-0005-0000-0000-0000C41C0000}"/>
    <cellStyle name="20% - Акцент5 3 4 2 8 2" xfId="25506" xr:uid="{00000000-0005-0000-0000-0000C51C0000}"/>
    <cellStyle name="20% - Акцент5 3 4 2 8 2 2" xfId="43470" xr:uid="{00000000-0005-0000-0000-0000C61C0000}"/>
    <cellStyle name="20% - Акцент5 3 4 2 8 3" xfId="35162" xr:uid="{00000000-0005-0000-0000-0000C71C0000}"/>
    <cellStyle name="20% - Акцент5 3 4 2 9" xfId="17856" xr:uid="{00000000-0005-0000-0000-0000C81C0000}"/>
    <cellStyle name="20% - Акцент5 3 4 2 9 2" xfId="36166" xr:uid="{00000000-0005-0000-0000-0000C91C0000}"/>
    <cellStyle name="20% - Акцент5 3 4 3" xfId="8758" xr:uid="{00000000-0005-0000-0000-0000CA1C0000}"/>
    <cellStyle name="20% - Акцент5 3 4 3 2" xfId="9668" xr:uid="{00000000-0005-0000-0000-0000CB1C0000}"/>
    <cellStyle name="20% - Акцент5 3 4 3 2 2" xfId="14502" xr:uid="{00000000-0005-0000-0000-0000CC1C0000}"/>
    <cellStyle name="20% - Акцент5 3 4 3 2 2 2" xfId="23685" xr:uid="{00000000-0005-0000-0000-0000CD1C0000}"/>
    <cellStyle name="20% - Акцент5 3 4 3 2 2 2 2" xfId="41685" xr:uid="{00000000-0005-0000-0000-0000CE1C0000}"/>
    <cellStyle name="20% - Акцент5 3 4 3 2 2 3" xfId="33340" xr:uid="{00000000-0005-0000-0000-0000CF1C0000}"/>
    <cellStyle name="20% - Акцент5 3 4 3 2 3" xfId="20056" xr:uid="{00000000-0005-0000-0000-0000D01C0000}"/>
    <cellStyle name="20% - Акцент5 3 4 3 2 3 2" xfId="38221" xr:uid="{00000000-0005-0000-0000-0000D11C0000}"/>
    <cellStyle name="20% - Акцент5 3 4 3 2 4" xfId="29921" xr:uid="{00000000-0005-0000-0000-0000D21C0000}"/>
    <cellStyle name="20% - Акцент5 3 4 3 3" xfId="13542" xr:uid="{00000000-0005-0000-0000-0000D31C0000}"/>
    <cellStyle name="20% - Акцент5 3 4 3 3 2" xfId="22777" xr:uid="{00000000-0005-0000-0000-0000D41C0000}"/>
    <cellStyle name="20% - Акцент5 3 4 3 3 2 2" xfId="40778" xr:uid="{00000000-0005-0000-0000-0000D51C0000}"/>
    <cellStyle name="20% - Акцент5 3 4 3 3 3" xfId="32429" xr:uid="{00000000-0005-0000-0000-0000D61C0000}"/>
    <cellStyle name="20% - Акцент5 3 4 3 4" xfId="19396" xr:uid="{00000000-0005-0000-0000-0000D71C0000}"/>
    <cellStyle name="20% - Акцент5 3 4 3 4 2" xfId="37566" xr:uid="{00000000-0005-0000-0000-0000D81C0000}"/>
    <cellStyle name="20% - Акцент5 3 4 3 5" xfId="29276" xr:uid="{00000000-0005-0000-0000-0000D91C0000}"/>
    <cellStyle name="20% - Акцент5 3 4 4" xfId="9286" xr:uid="{00000000-0005-0000-0000-0000DA1C0000}"/>
    <cellStyle name="20% - Акцент5 3 4 4 2" xfId="14503" xr:uid="{00000000-0005-0000-0000-0000DB1C0000}"/>
    <cellStyle name="20% - Акцент5 3 4 4 2 2" xfId="23686" xr:uid="{00000000-0005-0000-0000-0000DC1C0000}"/>
    <cellStyle name="20% - Акцент5 3 4 4 2 2 2" xfId="41686" xr:uid="{00000000-0005-0000-0000-0000DD1C0000}"/>
    <cellStyle name="20% - Акцент5 3 4 4 2 3" xfId="33341" xr:uid="{00000000-0005-0000-0000-0000DE1C0000}"/>
    <cellStyle name="20% - Акцент5 3 4 4 3" xfId="19767" xr:uid="{00000000-0005-0000-0000-0000DF1C0000}"/>
    <cellStyle name="20% - Акцент5 3 4 4 3 2" xfId="37933" xr:uid="{00000000-0005-0000-0000-0000E01C0000}"/>
    <cellStyle name="20% - Акцент5 3 4 4 4" xfId="29636" xr:uid="{00000000-0005-0000-0000-0000E11C0000}"/>
    <cellStyle name="20% - Акцент5 3 4 5" xfId="10708" xr:uid="{00000000-0005-0000-0000-0000E21C0000}"/>
    <cellStyle name="20% - Акцент5 3 4 5 2" xfId="14504" xr:uid="{00000000-0005-0000-0000-0000E31C0000}"/>
    <cellStyle name="20% - Акцент5 3 4 5 2 2" xfId="23687" xr:uid="{00000000-0005-0000-0000-0000E41C0000}"/>
    <cellStyle name="20% - Акцент5 3 4 5 2 2 2" xfId="41687" xr:uid="{00000000-0005-0000-0000-0000E51C0000}"/>
    <cellStyle name="20% - Акцент5 3 4 5 2 3" xfId="33342" xr:uid="{00000000-0005-0000-0000-0000E61C0000}"/>
    <cellStyle name="20% - Акцент5 3 4 5 3" xfId="20563" xr:uid="{00000000-0005-0000-0000-0000E71C0000}"/>
    <cellStyle name="20% - Акцент5 3 4 5 3 2" xfId="38715" xr:uid="{00000000-0005-0000-0000-0000E81C0000}"/>
    <cellStyle name="20% - Акцент5 3 4 5 4" xfId="30399" xr:uid="{00000000-0005-0000-0000-0000E91C0000}"/>
    <cellStyle name="20% - Акцент5 3 4 6" xfId="11428" xr:uid="{00000000-0005-0000-0000-0000EA1C0000}"/>
    <cellStyle name="20% - Акцент5 3 4 6 2" xfId="21273" xr:uid="{00000000-0005-0000-0000-0000EB1C0000}"/>
    <cellStyle name="20% - Акцент5 3 4 6 2 2" xfId="39425" xr:uid="{00000000-0005-0000-0000-0000EC1C0000}"/>
    <cellStyle name="20% - Акцент5 3 4 6 3" xfId="31109" xr:uid="{00000000-0005-0000-0000-0000ED1C0000}"/>
    <cellStyle name="20% - Акцент5 3 4 7" xfId="11947" xr:uid="{00000000-0005-0000-0000-0000EE1C0000}"/>
    <cellStyle name="20% - Акцент5 3 4 7 2" xfId="21693" xr:uid="{00000000-0005-0000-0000-0000EF1C0000}"/>
    <cellStyle name="20% - Акцент5 3 4 7 2 2" xfId="39842" xr:uid="{00000000-0005-0000-0000-0000F01C0000}"/>
    <cellStyle name="20% - Акцент5 3 4 7 3" xfId="31521" xr:uid="{00000000-0005-0000-0000-0000F11C0000}"/>
    <cellStyle name="20% - Акцент5 3 4 8" xfId="7179" xr:uid="{00000000-0005-0000-0000-0000F21C0000}"/>
    <cellStyle name="20% - Акцент5 3 4 8 2" xfId="18774" xr:uid="{00000000-0005-0000-0000-0000F31C0000}"/>
    <cellStyle name="20% - Акцент5 3 4 8 2 2" xfId="36994" xr:uid="{00000000-0005-0000-0000-0000F41C0000}"/>
    <cellStyle name="20% - Акцент5 3 4 8 3" xfId="28746" xr:uid="{00000000-0005-0000-0000-0000F51C0000}"/>
    <cellStyle name="20% - Акцент5 3 4 9" xfId="12462" xr:uid="{00000000-0005-0000-0000-0000F61C0000}"/>
    <cellStyle name="20% - Акцент5 3 4 9 2" xfId="21911" xr:uid="{00000000-0005-0000-0000-0000F71C0000}"/>
    <cellStyle name="20% - Акцент5 3 4 9 2 2" xfId="40034" xr:uid="{00000000-0005-0000-0000-0000F81C0000}"/>
    <cellStyle name="20% - Акцент5 3 4 9 3" xfId="31699" xr:uid="{00000000-0005-0000-0000-0000F91C0000}"/>
    <cellStyle name="20% - Акцент5 3 5" xfId="7467" xr:uid="{00000000-0005-0000-0000-0000FA1C0000}"/>
    <cellStyle name="20% - Акцент5 3 5 2" xfId="8935" xr:uid="{00000000-0005-0000-0000-0000FB1C0000}"/>
    <cellStyle name="20% - Акцент5 3 5 2 2" xfId="14005" xr:uid="{00000000-0005-0000-0000-0000FC1C0000}"/>
    <cellStyle name="20% - Акцент5 3 5 2 2 2" xfId="23207" xr:uid="{00000000-0005-0000-0000-0000FD1C0000}"/>
    <cellStyle name="20% - Акцент5 3 5 2 2 2 2" xfId="41207" xr:uid="{00000000-0005-0000-0000-0000FE1C0000}"/>
    <cellStyle name="20% - Акцент5 3 5 2 2 3" xfId="32864" xr:uid="{00000000-0005-0000-0000-0000FF1C0000}"/>
    <cellStyle name="20% - Акцент5 3 5 2 3" xfId="19501" xr:uid="{00000000-0005-0000-0000-0000001D0000}"/>
    <cellStyle name="20% - Акцент5 3 5 2 3 2" xfId="37671" xr:uid="{00000000-0005-0000-0000-0000011D0000}"/>
    <cellStyle name="20% - Акцент5 3 5 2 4" xfId="29376" xr:uid="{00000000-0005-0000-0000-0000021D0000}"/>
    <cellStyle name="20% - Акцент5 3 5 3" xfId="9669" xr:uid="{00000000-0005-0000-0000-0000031D0000}"/>
    <cellStyle name="20% - Акцент5 3 5 3 2" xfId="14505" xr:uid="{00000000-0005-0000-0000-0000041D0000}"/>
    <cellStyle name="20% - Акцент5 3 5 3 2 2" xfId="23688" xr:uid="{00000000-0005-0000-0000-0000051D0000}"/>
    <cellStyle name="20% - Акцент5 3 5 3 2 2 2" xfId="41688" xr:uid="{00000000-0005-0000-0000-0000061D0000}"/>
    <cellStyle name="20% - Акцент5 3 5 3 2 3" xfId="33343" xr:uid="{00000000-0005-0000-0000-0000071D0000}"/>
    <cellStyle name="20% - Акцент5 3 5 3 3" xfId="20057" xr:uid="{00000000-0005-0000-0000-0000081D0000}"/>
    <cellStyle name="20% - Акцент5 3 5 3 3 2" xfId="38222" xr:uid="{00000000-0005-0000-0000-0000091D0000}"/>
    <cellStyle name="20% - Акцент5 3 5 3 4" xfId="29922" xr:uid="{00000000-0005-0000-0000-00000A1D0000}"/>
    <cellStyle name="20% - Акцент5 3 5 4" xfId="10985" xr:uid="{00000000-0005-0000-0000-00000B1D0000}"/>
    <cellStyle name="20% - Акцент5 3 5 4 2" xfId="14506" xr:uid="{00000000-0005-0000-0000-00000C1D0000}"/>
    <cellStyle name="20% - Акцент5 3 5 4 2 2" xfId="23689" xr:uid="{00000000-0005-0000-0000-00000D1D0000}"/>
    <cellStyle name="20% - Акцент5 3 5 4 2 2 2" xfId="41689" xr:uid="{00000000-0005-0000-0000-00000E1D0000}"/>
    <cellStyle name="20% - Акцент5 3 5 4 2 3" xfId="33344" xr:uid="{00000000-0005-0000-0000-00000F1D0000}"/>
    <cellStyle name="20% - Акцент5 3 5 4 3" xfId="20838" xr:uid="{00000000-0005-0000-0000-0000101D0000}"/>
    <cellStyle name="20% - Акцент5 3 5 4 3 2" xfId="38990" xr:uid="{00000000-0005-0000-0000-0000111D0000}"/>
    <cellStyle name="20% - Акцент5 3 5 4 4" xfId="30674" xr:uid="{00000000-0005-0000-0000-0000121D0000}"/>
    <cellStyle name="20% - Акцент5 3 5 5" xfId="11520" xr:uid="{00000000-0005-0000-0000-0000131D0000}"/>
    <cellStyle name="20% - Акцент5 3 5 5 2" xfId="21365" xr:uid="{00000000-0005-0000-0000-0000141D0000}"/>
    <cellStyle name="20% - Акцент5 3 5 5 2 2" xfId="39517" xr:uid="{00000000-0005-0000-0000-0000151D0000}"/>
    <cellStyle name="20% - Акцент5 3 5 5 3" xfId="31201" xr:uid="{00000000-0005-0000-0000-0000161D0000}"/>
    <cellStyle name="20% - Акцент5 3 5 6" xfId="13045" xr:uid="{00000000-0005-0000-0000-0000171D0000}"/>
    <cellStyle name="20% - Акцент5 3 5 6 2" xfId="22449" xr:uid="{00000000-0005-0000-0000-0000181D0000}"/>
    <cellStyle name="20% - Акцент5 3 5 6 2 2" xfId="40469" xr:uid="{00000000-0005-0000-0000-0000191D0000}"/>
    <cellStyle name="20% - Акцент5 3 5 6 3" xfId="32131" xr:uid="{00000000-0005-0000-0000-00001A1D0000}"/>
    <cellStyle name="20% - Акцент5 3 5 7" xfId="18875" xr:uid="{00000000-0005-0000-0000-00001B1D0000}"/>
    <cellStyle name="20% - Акцент5 3 5 7 2" xfId="37095" xr:uid="{00000000-0005-0000-0000-00001C1D0000}"/>
    <cellStyle name="20% - Акцент5 3 5 8" xfId="28842" xr:uid="{00000000-0005-0000-0000-00001D1D0000}"/>
    <cellStyle name="20% - Акцент5 3 6" xfId="8305" xr:uid="{00000000-0005-0000-0000-00001E1D0000}"/>
    <cellStyle name="20% - Акцент5 3 6 2" xfId="9670" xr:uid="{00000000-0005-0000-0000-00001F1D0000}"/>
    <cellStyle name="20% - Акцент5 3 6 2 2" xfId="14507" xr:uid="{00000000-0005-0000-0000-0000201D0000}"/>
    <cellStyle name="20% - Акцент5 3 6 2 2 2" xfId="23690" xr:uid="{00000000-0005-0000-0000-0000211D0000}"/>
    <cellStyle name="20% - Акцент5 3 6 2 2 2 2" xfId="41690" xr:uid="{00000000-0005-0000-0000-0000221D0000}"/>
    <cellStyle name="20% - Акцент5 3 6 2 2 3" xfId="33345" xr:uid="{00000000-0005-0000-0000-0000231D0000}"/>
    <cellStyle name="20% - Акцент5 3 6 2 3" xfId="20058" xr:uid="{00000000-0005-0000-0000-0000241D0000}"/>
    <cellStyle name="20% - Акцент5 3 6 2 3 2" xfId="38223" xr:uid="{00000000-0005-0000-0000-0000251D0000}"/>
    <cellStyle name="20% - Акцент5 3 6 2 4" xfId="29923" xr:uid="{00000000-0005-0000-0000-0000261D0000}"/>
    <cellStyle name="20% - Акцент5 3 6 3" xfId="13540" xr:uid="{00000000-0005-0000-0000-0000271D0000}"/>
    <cellStyle name="20% - Акцент5 3 6 3 2" xfId="22775" xr:uid="{00000000-0005-0000-0000-0000281D0000}"/>
    <cellStyle name="20% - Акцент5 3 6 3 2 2" xfId="40776" xr:uid="{00000000-0005-0000-0000-0000291D0000}"/>
    <cellStyle name="20% - Акцент5 3 6 3 3" xfId="32427" xr:uid="{00000000-0005-0000-0000-00002A1D0000}"/>
    <cellStyle name="20% - Акцент5 3 6 4" xfId="19179" xr:uid="{00000000-0005-0000-0000-00002B1D0000}"/>
    <cellStyle name="20% - Акцент5 3 6 4 2" xfId="37358" xr:uid="{00000000-0005-0000-0000-00002C1D0000}"/>
    <cellStyle name="20% - Акцент5 3 6 5" xfId="29071" xr:uid="{00000000-0005-0000-0000-00002D1D0000}"/>
    <cellStyle name="20% - Акцент5 3 7" xfId="9284" xr:uid="{00000000-0005-0000-0000-00002E1D0000}"/>
    <cellStyle name="20% - Акцент5 3 7 2" xfId="14508" xr:uid="{00000000-0005-0000-0000-00002F1D0000}"/>
    <cellStyle name="20% - Акцент5 3 7 2 2" xfId="23691" xr:uid="{00000000-0005-0000-0000-0000301D0000}"/>
    <cellStyle name="20% - Акцент5 3 7 2 2 2" xfId="41691" xr:uid="{00000000-0005-0000-0000-0000311D0000}"/>
    <cellStyle name="20% - Акцент5 3 7 2 3" xfId="33346" xr:uid="{00000000-0005-0000-0000-0000321D0000}"/>
    <cellStyle name="20% - Акцент5 3 7 3" xfId="19765" xr:uid="{00000000-0005-0000-0000-0000331D0000}"/>
    <cellStyle name="20% - Акцент5 3 7 3 2" xfId="37931" xr:uid="{00000000-0005-0000-0000-0000341D0000}"/>
    <cellStyle name="20% - Акцент5 3 7 4" xfId="29634" xr:uid="{00000000-0005-0000-0000-0000351D0000}"/>
    <cellStyle name="20% - Акцент5 3 8" xfId="10706" xr:uid="{00000000-0005-0000-0000-0000361D0000}"/>
    <cellStyle name="20% - Акцент5 3 8 2" xfId="14509" xr:uid="{00000000-0005-0000-0000-0000371D0000}"/>
    <cellStyle name="20% - Акцент5 3 8 2 2" xfId="23692" xr:uid="{00000000-0005-0000-0000-0000381D0000}"/>
    <cellStyle name="20% - Акцент5 3 8 2 2 2" xfId="41692" xr:uid="{00000000-0005-0000-0000-0000391D0000}"/>
    <cellStyle name="20% - Акцент5 3 8 2 3" xfId="33347" xr:uid="{00000000-0005-0000-0000-00003A1D0000}"/>
    <cellStyle name="20% - Акцент5 3 8 3" xfId="20561" xr:uid="{00000000-0005-0000-0000-00003B1D0000}"/>
    <cellStyle name="20% - Акцент5 3 8 3 2" xfId="38713" xr:uid="{00000000-0005-0000-0000-00003C1D0000}"/>
    <cellStyle name="20% - Акцент5 3 8 4" xfId="30397" xr:uid="{00000000-0005-0000-0000-00003D1D0000}"/>
    <cellStyle name="20% - Акцент5 3 9" xfId="11237" xr:uid="{00000000-0005-0000-0000-00003E1D0000}"/>
    <cellStyle name="20% - Акцент5 3 9 2" xfId="21082" xr:uid="{00000000-0005-0000-0000-00003F1D0000}"/>
    <cellStyle name="20% - Акцент5 3 9 2 2" xfId="39234" xr:uid="{00000000-0005-0000-0000-0000401D0000}"/>
    <cellStyle name="20% - Акцент5 3 9 3" xfId="30918" xr:uid="{00000000-0005-0000-0000-0000411D0000}"/>
    <cellStyle name="20% - Акцент5 3_Data_Resourses &amp; Reserves_Audit12_mod2011_f0112" xfId="742" xr:uid="{00000000-0005-0000-0000-0000421D0000}"/>
    <cellStyle name="20% - Акцент5 4" xfId="743" xr:uid="{00000000-0005-0000-0000-0000431D0000}"/>
    <cellStyle name="20% - Акцент5 4 2" xfId="744" xr:uid="{00000000-0005-0000-0000-0000441D0000}"/>
    <cellStyle name="20% - Акцент5 4 2 10" xfId="16120" xr:uid="{00000000-0005-0000-0000-0000451D0000}"/>
    <cellStyle name="20% - Акцент5 4 2 10 2" xfId="25074" xr:uid="{00000000-0005-0000-0000-0000461D0000}"/>
    <cellStyle name="20% - Акцент5 4 2 10 2 2" xfId="43071" xr:uid="{00000000-0005-0000-0000-0000471D0000}"/>
    <cellStyle name="20% - Акцент5 4 2 10 3" xfId="34718" xr:uid="{00000000-0005-0000-0000-0000481D0000}"/>
    <cellStyle name="20% - Акцент5 4 2 11" xfId="17024" xr:uid="{00000000-0005-0000-0000-0000491D0000}"/>
    <cellStyle name="20% - Акцент5 4 2 11 2" xfId="35384" xr:uid="{00000000-0005-0000-0000-00004A1D0000}"/>
    <cellStyle name="20% - Акцент5 4 2 12" xfId="26418" xr:uid="{00000000-0005-0000-0000-00004B1D0000}"/>
    <cellStyle name="20% - Акцент5 4 2 12 2" xfId="44340" xr:uid="{00000000-0005-0000-0000-00004C1D0000}"/>
    <cellStyle name="20% - Акцент5 4 2 13" xfId="27335" xr:uid="{00000000-0005-0000-0000-00004D1D0000}"/>
    <cellStyle name="20% - Акцент5 4 2 14" xfId="45397" xr:uid="{00000000-0005-0000-0000-00004E1D0000}"/>
    <cellStyle name="20% - Акцент5 4 2 15" xfId="46491" xr:uid="{00000000-0005-0000-0000-00004F1D0000}"/>
    <cellStyle name="20% - Акцент5 4 2 2" xfId="5904" xr:uid="{00000000-0005-0000-0000-0000501D0000}"/>
    <cellStyle name="20% - Акцент5 4 2 2 10" xfId="26930" xr:uid="{00000000-0005-0000-0000-0000511D0000}"/>
    <cellStyle name="20% - Акцент5 4 2 2 10 2" xfId="44845" xr:uid="{00000000-0005-0000-0000-0000521D0000}"/>
    <cellStyle name="20% - Акцент5 4 2 2 11" xfId="27950" xr:uid="{00000000-0005-0000-0000-0000531D0000}"/>
    <cellStyle name="20% - Акцент5 4 2 2 12" xfId="45892" xr:uid="{00000000-0005-0000-0000-0000541D0000}"/>
    <cellStyle name="20% - Акцент5 4 2 2 13" xfId="47081" xr:uid="{00000000-0005-0000-0000-0000551D0000}"/>
    <cellStyle name="20% - Акцент5 4 2 2 2" xfId="8938" xr:uid="{00000000-0005-0000-0000-0000561D0000}"/>
    <cellStyle name="20% - Акцент5 4 2 2 2 2" xfId="14006" xr:uid="{00000000-0005-0000-0000-0000571D0000}"/>
    <cellStyle name="20% - Акцент5 4 2 2 2 2 2" xfId="23208" xr:uid="{00000000-0005-0000-0000-0000581D0000}"/>
    <cellStyle name="20% - Акцент5 4 2 2 2 2 2 2" xfId="41208" xr:uid="{00000000-0005-0000-0000-0000591D0000}"/>
    <cellStyle name="20% - Акцент5 4 2 2 2 2 3" xfId="32865" xr:uid="{00000000-0005-0000-0000-00005A1D0000}"/>
    <cellStyle name="20% - Акцент5 4 2 2 2 3" xfId="19504" xr:uid="{00000000-0005-0000-0000-00005B1D0000}"/>
    <cellStyle name="20% - Акцент5 4 2 2 2 3 2" xfId="37674" xr:uid="{00000000-0005-0000-0000-00005C1D0000}"/>
    <cellStyle name="20% - Акцент5 4 2 2 2 4" xfId="29379" xr:uid="{00000000-0005-0000-0000-00005D1D0000}"/>
    <cellStyle name="20% - Акцент5 4 2 2 3" xfId="9671" xr:uid="{00000000-0005-0000-0000-00005E1D0000}"/>
    <cellStyle name="20% - Акцент5 4 2 2 3 2" xfId="14510" xr:uid="{00000000-0005-0000-0000-00005F1D0000}"/>
    <cellStyle name="20% - Акцент5 4 2 2 3 2 2" xfId="23693" xr:uid="{00000000-0005-0000-0000-0000601D0000}"/>
    <cellStyle name="20% - Акцент5 4 2 2 3 2 2 2" xfId="41693" xr:uid="{00000000-0005-0000-0000-0000611D0000}"/>
    <cellStyle name="20% - Акцент5 4 2 2 3 2 3" xfId="33348" xr:uid="{00000000-0005-0000-0000-0000621D0000}"/>
    <cellStyle name="20% - Акцент5 4 2 2 3 3" xfId="20059" xr:uid="{00000000-0005-0000-0000-0000631D0000}"/>
    <cellStyle name="20% - Акцент5 4 2 2 3 3 2" xfId="38224" xr:uid="{00000000-0005-0000-0000-0000641D0000}"/>
    <cellStyle name="20% - Акцент5 4 2 2 3 4" xfId="29924" xr:uid="{00000000-0005-0000-0000-0000651D0000}"/>
    <cellStyle name="20% - Акцент5 4 2 2 4" xfId="10986" xr:uid="{00000000-0005-0000-0000-0000661D0000}"/>
    <cellStyle name="20% - Акцент5 4 2 2 4 2" xfId="14511" xr:uid="{00000000-0005-0000-0000-0000671D0000}"/>
    <cellStyle name="20% - Акцент5 4 2 2 4 2 2" xfId="23694" xr:uid="{00000000-0005-0000-0000-0000681D0000}"/>
    <cellStyle name="20% - Акцент5 4 2 2 4 2 2 2" xfId="41694" xr:uid="{00000000-0005-0000-0000-0000691D0000}"/>
    <cellStyle name="20% - Акцент5 4 2 2 4 2 3" xfId="33349" xr:uid="{00000000-0005-0000-0000-00006A1D0000}"/>
    <cellStyle name="20% - Акцент5 4 2 2 4 3" xfId="20839" xr:uid="{00000000-0005-0000-0000-00006B1D0000}"/>
    <cellStyle name="20% - Акцент5 4 2 2 4 3 2" xfId="38991" xr:uid="{00000000-0005-0000-0000-00006C1D0000}"/>
    <cellStyle name="20% - Акцент5 4 2 2 4 4" xfId="30675" xr:uid="{00000000-0005-0000-0000-00006D1D0000}"/>
    <cellStyle name="20% - Акцент5 4 2 2 5" xfId="11523" xr:uid="{00000000-0005-0000-0000-00006E1D0000}"/>
    <cellStyle name="20% - Акцент5 4 2 2 5 2" xfId="21368" xr:uid="{00000000-0005-0000-0000-00006F1D0000}"/>
    <cellStyle name="20% - Акцент5 4 2 2 5 2 2" xfId="39520" xr:uid="{00000000-0005-0000-0000-0000701D0000}"/>
    <cellStyle name="20% - Акцент5 4 2 2 5 3" xfId="31204" xr:uid="{00000000-0005-0000-0000-0000711D0000}"/>
    <cellStyle name="20% - Акцент5 4 2 2 6" xfId="7471" xr:uid="{00000000-0005-0000-0000-0000721D0000}"/>
    <cellStyle name="20% - Акцент5 4 2 2 6 2" xfId="18878" xr:uid="{00000000-0005-0000-0000-0000731D0000}"/>
    <cellStyle name="20% - Акцент5 4 2 2 6 2 2" xfId="37098" xr:uid="{00000000-0005-0000-0000-0000741D0000}"/>
    <cellStyle name="20% - Акцент5 4 2 2 6 3" xfId="28845" xr:uid="{00000000-0005-0000-0000-0000751D0000}"/>
    <cellStyle name="20% - Акцент5 4 2 2 7" xfId="13046" xr:uid="{00000000-0005-0000-0000-0000761D0000}"/>
    <cellStyle name="20% - Акцент5 4 2 2 7 2" xfId="22450" xr:uid="{00000000-0005-0000-0000-0000771D0000}"/>
    <cellStyle name="20% - Акцент5 4 2 2 7 2 2" xfId="40470" xr:uid="{00000000-0005-0000-0000-0000781D0000}"/>
    <cellStyle name="20% - Акцент5 4 2 2 7 3" xfId="32132" xr:uid="{00000000-0005-0000-0000-0000791D0000}"/>
    <cellStyle name="20% - Акцент5 4 2 2 8" xfId="16742" xr:uid="{00000000-0005-0000-0000-00007A1D0000}"/>
    <cellStyle name="20% - Акцент5 4 2 2 8 2" xfId="25507" xr:uid="{00000000-0005-0000-0000-00007B1D0000}"/>
    <cellStyle name="20% - Акцент5 4 2 2 8 2 2" xfId="43471" xr:uid="{00000000-0005-0000-0000-00007C1D0000}"/>
    <cellStyle name="20% - Акцент5 4 2 2 8 3" xfId="35163" xr:uid="{00000000-0005-0000-0000-00007D1D0000}"/>
    <cellStyle name="20% - Акцент5 4 2 2 9" xfId="17857" xr:uid="{00000000-0005-0000-0000-00007E1D0000}"/>
    <cellStyle name="20% - Акцент5 4 2 2 9 2" xfId="36167" xr:uid="{00000000-0005-0000-0000-00007F1D0000}"/>
    <cellStyle name="20% - Акцент5 4 2 3" xfId="8679" xr:uid="{00000000-0005-0000-0000-0000801D0000}"/>
    <cellStyle name="20% - Акцент5 4 2 3 2" xfId="9672" xr:uid="{00000000-0005-0000-0000-0000811D0000}"/>
    <cellStyle name="20% - Акцент5 4 2 3 2 2" xfId="14512" xr:uid="{00000000-0005-0000-0000-0000821D0000}"/>
    <cellStyle name="20% - Акцент5 4 2 3 2 2 2" xfId="23695" xr:uid="{00000000-0005-0000-0000-0000831D0000}"/>
    <cellStyle name="20% - Акцент5 4 2 3 2 2 2 2" xfId="41695" xr:uid="{00000000-0005-0000-0000-0000841D0000}"/>
    <cellStyle name="20% - Акцент5 4 2 3 2 2 3" xfId="33350" xr:uid="{00000000-0005-0000-0000-0000851D0000}"/>
    <cellStyle name="20% - Акцент5 4 2 3 2 3" xfId="20060" xr:uid="{00000000-0005-0000-0000-0000861D0000}"/>
    <cellStyle name="20% - Акцент5 4 2 3 2 3 2" xfId="38225" xr:uid="{00000000-0005-0000-0000-0000871D0000}"/>
    <cellStyle name="20% - Акцент5 4 2 3 2 4" xfId="29925" xr:uid="{00000000-0005-0000-0000-0000881D0000}"/>
    <cellStyle name="20% - Акцент5 4 2 3 3" xfId="13543" xr:uid="{00000000-0005-0000-0000-0000891D0000}"/>
    <cellStyle name="20% - Акцент5 4 2 3 3 2" xfId="22778" xr:uid="{00000000-0005-0000-0000-00008A1D0000}"/>
    <cellStyle name="20% - Акцент5 4 2 3 3 2 2" xfId="40779" xr:uid="{00000000-0005-0000-0000-00008B1D0000}"/>
    <cellStyle name="20% - Акцент5 4 2 3 3 3" xfId="32430" xr:uid="{00000000-0005-0000-0000-00008C1D0000}"/>
    <cellStyle name="20% - Акцент5 4 2 3 4" xfId="19350" xr:uid="{00000000-0005-0000-0000-00008D1D0000}"/>
    <cellStyle name="20% - Акцент5 4 2 3 4 2" xfId="37520" xr:uid="{00000000-0005-0000-0000-00008E1D0000}"/>
    <cellStyle name="20% - Акцент5 4 2 3 5" xfId="29230" xr:uid="{00000000-0005-0000-0000-00008F1D0000}"/>
    <cellStyle name="20% - Акцент5 4 2 4" xfId="9287" xr:uid="{00000000-0005-0000-0000-0000901D0000}"/>
    <cellStyle name="20% - Акцент5 4 2 4 2" xfId="14513" xr:uid="{00000000-0005-0000-0000-0000911D0000}"/>
    <cellStyle name="20% - Акцент5 4 2 4 2 2" xfId="23696" xr:uid="{00000000-0005-0000-0000-0000921D0000}"/>
    <cellStyle name="20% - Акцент5 4 2 4 2 2 2" xfId="41696" xr:uid="{00000000-0005-0000-0000-0000931D0000}"/>
    <cellStyle name="20% - Акцент5 4 2 4 2 3" xfId="33351" xr:uid="{00000000-0005-0000-0000-0000941D0000}"/>
    <cellStyle name="20% - Акцент5 4 2 4 3" xfId="19768" xr:uid="{00000000-0005-0000-0000-0000951D0000}"/>
    <cellStyle name="20% - Акцент5 4 2 4 3 2" xfId="37934" xr:uid="{00000000-0005-0000-0000-0000961D0000}"/>
    <cellStyle name="20% - Акцент5 4 2 4 4" xfId="29637" xr:uid="{00000000-0005-0000-0000-0000971D0000}"/>
    <cellStyle name="20% - Акцент5 4 2 5" xfId="10709" xr:uid="{00000000-0005-0000-0000-0000981D0000}"/>
    <cellStyle name="20% - Акцент5 4 2 5 2" xfId="14514" xr:uid="{00000000-0005-0000-0000-0000991D0000}"/>
    <cellStyle name="20% - Акцент5 4 2 5 2 2" xfId="23697" xr:uid="{00000000-0005-0000-0000-00009A1D0000}"/>
    <cellStyle name="20% - Акцент5 4 2 5 2 2 2" xfId="41697" xr:uid="{00000000-0005-0000-0000-00009B1D0000}"/>
    <cellStyle name="20% - Акцент5 4 2 5 2 3" xfId="33352" xr:uid="{00000000-0005-0000-0000-00009C1D0000}"/>
    <cellStyle name="20% - Акцент5 4 2 5 3" xfId="20564" xr:uid="{00000000-0005-0000-0000-00009D1D0000}"/>
    <cellStyle name="20% - Акцент5 4 2 5 3 2" xfId="38716" xr:uid="{00000000-0005-0000-0000-00009E1D0000}"/>
    <cellStyle name="20% - Акцент5 4 2 5 4" xfId="30400" xr:uid="{00000000-0005-0000-0000-00009F1D0000}"/>
    <cellStyle name="20% - Акцент5 4 2 6" xfId="11387" xr:uid="{00000000-0005-0000-0000-0000A01D0000}"/>
    <cellStyle name="20% - Акцент5 4 2 6 2" xfId="21232" xr:uid="{00000000-0005-0000-0000-0000A11D0000}"/>
    <cellStyle name="20% - Акцент5 4 2 6 2 2" xfId="39384" xr:uid="{00000000-0005-0000-0000-0000A21D0000}"/>
    <cellStyle name="20% - Акцент5 4 2 6 3" xfId="31068" xr:uid="{00000000-0005-0000-0000-0000A31D0000}"/>
    <cellStyle name="20% - Акцент5 4 2 7" xfId="11948" xr:uid="{00000000-0005-0000-0000-0000A41D0000}"/>
    <cellStyle name="20% - Акцент5 4 2 7 2" xfId="21694" xr:uid="{00000000-0005-0000-0000-0000A51D0000}"/>
    <cellStyle name="20% - Акцент5 4 2 7 2 2" xfId="39843" xr:uid="{00000000-0005-0000-0000-0000A61D0000}"/>
    <cellStyle name="20% - Акцент5 4 2 7 3" xfId="31522" xr:uid="{00000000-0005-0000-0000-0000A71D0000}"/>
    <cellStyle name="20% - Акцент5 4 2 8" xfId="7072" xr:uid="{00000000-0005-0000-0000-0000A81D0000}"/>
    <cellStyle name="20% - Акцент5 4 2 8 2" xfId="18713" xr:uid="{00000000-0005-0000-0000-0000A91D0000}"/>
    <cellStyle name="20% - Акцент5 4 2 8 2 2" xfId="36946" xr:uid="{00000000-0005-0000-0000-0000AA1D0000}"/>
    <cellStyle name="20% - Акцент5 4 2 8 3" xfId="28705" xr:uid="{00000000-0005-0000-0000-0000AB1D0000}"/>
    <cellStyle name="20% - Акцент5 4 2 9" xfId="12463" xr:uid="{00000000-0005-0000-0000-0000AC1D0000}"/>
    <cellStyle name="20% - Акцент5 4 2 9 2" xfId="21912" xr:uid="{00000000-0005-0000-0000-0000AD1D0000}"/>
    <cellStyle name="20% - Акцент5 4 2 9 2 2" xfId="40035" xr:uid="{00000000-0005-0000-0000-0000AE1D0000}"/>
    <cellStyle name="20% - Акцент5 4 2 9 3" xfId="31700" xr:uid="{00000000-0005-0000-0000-0000AF1D0000}"/>
    <cellStyle name="20% - Акцент5 4 3" xfId="8425" xr:uid="{00000000-0005-0000-0000-0000B01D0000}"/>
    <cellStyle name="20% - Акцент5 4_Reconcilation" xfId="8717" xr:uid="{00000000-0005-0000-0000-0000B11D0000}"/>
    <cellStyle name="20% - Акцент5 5" xfId="745" xr:uid="{00000000-0005-0000-0000-0000B21D0000}"/>
    <cellStyle name="20% - Акцент5 5 2" xfId="7269" xr:uid="{00000000-0005-0000-0000-0000B31D0000}"/>
    <cellStyle name="20% - Акцент5 6" xfId="746" xr:uid="{00000000-0005-0000-0000-0000B41D0000}"/>
    <cellStyle name="20% - Акцент5 6 2" xfId="7287" xr:uid="{00000000-0005-0000-0000-0000B51D0000}"/>
    <cellStyle name="20% - Акцент5 7" xfId="747" xr:uid="{00000000-0005-0000-0000-0000B61D0000}"/>
    <cellStyle name="20% - Акцент5 7 2" xfId="8880" xr:uid="{00000000-0005-0000-0000-0000B71D0000}"/>
    <cellStyle name="20% - Акцент5 7 2 2" xfId="14515" xr:uid="{00000000-0005-0000-0000-0000B81D0000}"/>
    <cellStyle name="20% - Акцент5 7 2 2 2" xfId="23698" xr:uid="{00000000-0005-0000-0000-0000B91D0000}"/>
    <cellStyle name="20% - Акцент5 7 2 2 2 2" xfId="41698" xr:uid="{00000000-0005-0000-0000-0000BA1D0000}"/>
    <cellStyle name="20% - Акцент5 7 2 2 3" xfId="33353" xr:uid="{00000000-0005-0000-0000-0000BB1D0000}"/>
    <cellStyle name="20% - Акцент5 7 2 3" xfId="19452" xr:uid="{00000000-0005-0000-0000-0000BC1D0000}"/>
    <cellStyle name="20% - Акцент5 7 2 3 2" xfId="37622" xr:uid="{00000000-0005-0000-0000-0000BD1D0000}"/>
    <cellStyle name="20% - Акцент5 7 2 4" xfId="29327" xr:uid="{00000000-0005-0000-0000-0000BE1D0000}"/>
    <cellStyle name="20% - Акцент5 7 3" xfId="10615" xr:uid="{00000000-0005-0000-0000-0000BF1D0000}"/>
    <cellStyle name="20% - Акцент5 7 3 2" xfId="14516" xr:uid="{00000000-0005-0000-0000-0000C01D0000}"/>
    <cellStyle name="20% - Акцент5 7 3 2 2" xfId="23699" xr:uid="{00000000-0005-0000-0000-0000C11D0000}"/>
    <cellStyle name="20% - Акцент5 7 3 2 2 2" xfId="41699" xr:uid="{00000000-0005-0000-0000-0000C21D0000}"/>
    <cellStyle name="20% - Акцент5 7 3 2 3" xfId="33354" xr:uid="{00000000-0005-0000-0000-0000C31D0000}"/>
    <cellStyle name="20% - Акцент5 7 3 3" xfId="20484" xr:uid="{00000000-0005-0000-0000-0000C41D0000}"/>
    <cellStyle name="20% - Акцент5 7 3 3 2" xfId="38636" xr:uid="{00000000-0005-0000-0000-0000C51D0000}"/>
    <cellStyle name="20% - Акцент5 7 3 4" xfId="30322" xr:uid="{00000000-0005-0000-0000-0000C61D0000}"/>
    <cellStyle name="20% - Акцент5 7 4" xfId="10987" xr:uid="{00000000-0005-0000-0000-0000C71D0000}"/>
    <cellStyle name="20% - Акцент5 7 4 2" xfId="14517" xr:uid="{00000000-0005-0000-0000-0000C81D0000}"/>
    <cellStyle name="20% - Акцент5 7 4 2 2" xfId="23700" xr:uid="{00000000-0005-0000-0000-0000C91D0000}"/>
    <cellStyle name="20% - Акцент5 7 4 2 2 2" xfId="41700" xr:uid="{00000000-0005-0000-0000-0000CA1D0000}"/>
    <cellStyle name="20% - Акцент5 7 4 2 3" xfId="33355" xr:uid="{00000000-0005-0000-0000-0000CB1D0000}"/>
    <cellStyle name="20% - Акцент5 7 4 3" xfId="20840" xr:uid="{00000000-0005-0000-0000-0000CC1D0000}"/>
    <cellStyle name="20% - Акцент5 7 4 3 2" xfId="38992" xr:uid="{00000000-0005-0000-0000-0000CD1D0000}"/>
    <cellStyle name="20% - Акцент5 7 4 4" xfId="30676" xr:uid="{00000000-0005-0000-0000-0000CE1D0000}"/>
    <cellStyle name="20% - Акцент5 7 5" xfId="11472" xr:uid="{00000000-0005-0000-0000-0000CF1D0000}"/>
    <cellStyle name="20% - Акцент5 7 5 2" xfId="21317" xr:uid="{00000000-0005-0000-0000-0000D01D0000}"/>
    <cellStyle name="20% - Акцент5 7 5 2 2" xfId="39469" xr:uid="{00000000-0005-0000-0000-0000D11D0000}"/>
    <cellStyle name="20% - Акцент5 7 5 3" xfId="31153" xr:uid="{00000000-0005-0000-0000-0000D21D0000}"/>
    <cellStyle name="20% - Акцент5 7 6" xfId="7357" xr:uid="{00000000-0005-0000-0000-0000D31D0000}"/>
    <cellStyle name="20% - Акцент5 7 6 2" xfId="18823" xr:uid="{00000000-0005-0000-0000-0000D41D0000}"/>
    <cellStyle name="20% - Акцент5 7 6 2 2" xfId="37043" xr:uid="{00000000-0005-0000-0000-0000D51D0000}"/>
    <cellStyle name="20% - Акцент5 7 6 3" xfId="28792" xr:uid="{00000000-0005-0000-0000-0000D61D0000}"/>
    <cellStyle name="20% - Акцент5 8" xfId="748" xr:uid="{00000000-0005-0000-0000-0000D71D0000}"/>
    <cellStyle name="20% - Акцент5 8 2" xfId="9234" xr:uid="{00000000-0005-0000-0000-0000D81D0000}"/>
    <cellStyle name="20% - Акцент5 9" xfId="749" xr:uid="{00000000-0005-0000-0000-0000D91D0000}"/>
    <cellStyle name="20% - Акцент6 10" xfId="750" xr:uid="{00000000-0005-0000-0000-0000DA1D0000}"/>
    <cellStyle name="20% - Акцент6 10 2" xfId="9208" xr:uid="{00000000-0005-0000-0000-0000DB1D0000}"/>
    <cellStyle name="20% - Акцент6 10 2 2" xfId="14518" xr:uid="{00000000-0005-0000-0000-0000DC1D0000}"/>
    <cellStyle name="20% - Акцент6 10 2 2 2" xfId="23701" xr:uid="{00000000-0005-0000-0000-0000DD1D0000}"/>
    <cellStyle name="20% - Акцент6 10 2 2 2 2" xfId="41701" xr:uid="{00000000-0005-0000-0000-0000DE1D0000}"/>
    <cellStyle name="20% - Акцент6 10 2 2 3" xfId="33356" xr:uid="{00000000-0005-0000-0000-0000DF1D0000}"/>
    <cellStyle name="20% - Акцент6 10 2 3" xfId="19718" xr:uid="{00000000-0005-0000-0000-0000E01D0000}"/>
    <cellStyle name="20% - Акцент6 10 2 3 2" xfId="37884" xr:uid="{00000000-0005-0000-0000-0000E11D0000}"/>
    <cellStyle name="20% - Акцент6 10 2 4" xfId="29588" xr:uid="{00000000-0005-0000-0000-0000E21D0000}"/>
    <cellStyle name="20% - Акцент6 10 3" xfId="10616" xr:uid="{00000000-0005-0000-0000-0000E31D0000}"/>
    <cellStyle name="20% - Акцент6 10 3 2" xfId="14519" xr:uid="{00000000-0005-0000-0000-0000E41D0000}"/>
    <cellStyle name="20% - Акцент6 10 3 2 2" xfId="23702" xr:uid="{00000000-0005-0000-0000-0000E51D0000}"/>
    <cellStyle name="20% - Акцент6 10 3 2 2 2" xfId="41702" xr:uid="{00000000-0005-0000-0000-0000E61D0000}"/>
    <cellStyle name="20% - Акцент6 10 3 2 3" xfId="33357" xr:uid="{00000000-0005-0000-0000-0000E71D0000}"/>
    <cellStyle name="20% - Акцент6 10 3 3" xfId="20485" xr:uid="{00000000-0005-0000-0000-0000E81D0000}"/>
    <cellStyle name="20% - Акцент6 10 3 3 2" xfId="38637" xr:uid="{00000000-0005-0000-0000-0000E91D0000}"/>
    <cellStyle name="20% - Акцент6 10 3 4" xfId="30323" xr:uid="{00000000-0005-0000-0000-0000EA1D0000}"/>
    <cellStyle name="20% - Акцент6 10 4" xfId="10988" xr:uid="{00000000-0005-0000-0000-0000EB1D0000}"/>
    <cellStyle name="20% - Акцент6 10 4 2" xfId="14520" xr:uid="{00000000-0005-0000-0000-0000EC1D0000}"/>
    <cellStyle name="20% - Акцент6 10 4 2 2" xfId="23703" xr:uid="{00000000-0005-0000-0000-0000ED1D0000}"/>
    <cellStyle name="20% - Акцент6 10 4 2 2 2" xfId="41703" xr:uid="{00000000-0005-0000-0000-0000EE1D0000}"/>
    <cellStyle name="20% - Акцент6 10 4 2 3" xfId="33358" xr:uid="{00000000-0005-0000-0000-0000EF1D0000}"/>
    <cellStyle name="20% - Акцент6 10 4 3" xfId="20841" xr:uid="{00000000-0005-0000-0000-0000F01D0000}"/>
    <cellStyle name="20% - Акцент6 10 4 3 2" xfId="38993" xr:uid="{00000000-0005-0000-0000-0000F11D0000}"/>
    <cellStyle name="20% - Акцент6 10 4 4" xfId="30677" xr:uid="{00000000-0005-0000-0000-0000F21D0000}"/>
    <cellStyle name="20% - Акцент6 10 5" xfId="11725" xr:uid="{00000000-0005-0000-0000-0000F31D0000}"/>
    <cellStyle name="20% - Акцент6 10 5 2" xfId="21570" xr:uid="{00000000-0005-0000-0000-0000F41D0000}"/>
    <cellStyle name="20% - Акцент6 10 5 2 2" xfId="39722" xr:uid="{00000000-0005-0000-0000-0000F51D0000}"/>
    <cellStyle name="20% - Акцент6 10 5 3" xfId="31406" xr:uid="{00000000-0005-0000-0000-0000F61D0000}"/>
    <cellStyle name="20% - Акцент6 10 6" xfId="8056" xr:uid="{00000000-0005-0000-0000-0000F71D0000}"/>
    <cellStyle name="20% - Акцент6 10 6 2" xfId="19127" xr:uid="{00000000-0005-0000-0000-0000F81D0000}"/>
    <cellStyle name="20% - Акцент6 10 6 2 2" xfId="37329" xr:uid="{00000000-0005-0000-0000-0000F91D0000}"/>
    <cellStyle name="20% - Акцент6 10 6 3" xfId="29057" xr:uid="{00000000-0005-0000-0000-0000FA1D0000}"/>
    <cellStyle name="20% - Акцент6 11" xfId="751" xr:uid="{00000000-0005-0000-0000-0000FB1D0000}"/>
    <cellStyle name="20% - Акцент6 11 2" xfId="9236" xr:uid="{00000000-0005-0000-0000-0000FC1D0000}"/>
    <cellStyle name="20% - Акцент6 12" xfId="752" xr:uid="{00000000-0005-0000-0000-0000FD1D0000}"/>
    <cellStyle name="20% - Акцент6 13" xfId="753" xr:uid="{00000000-0005-0000-0000-0000FE1D0000}"/>
    <cellStyle name="20% - Акцент6 14" xfId="754" xr:uid="{00000000-0005-0000-0000-0000FF1D0000}"/>
    <cellStyle name="20% - Акцент6 15" xfId="755" xr:uid="{00000000-0005-0000-0000-0000001E0000}"/>
    <cellStyle name="20% - Акцент6 16" xfId="756" xr:uid="{00000000-0005-0000-0000-0000011E0000}"/>
    <cellStyle name="20% - Акцент6 17" xfId="757" xr:uid="{00000000-0005-0000-0000-0000021E0000}"/>
    <cellStyle name="20% - Акцент6 18" xfId="758" xr:uid="{00000000-0005-0000-0000-0000031E0000}"/>
    <cellStyle name="20% - Акцент6 19" xfId="759" xr:uid="{00000000-0005-0000-0000-0000041E0000}"/>
    <cellStyle name="20% - Акцент6 2" xfId="760" xr:uid="{00000000-0005-0000-0000-0000051E0000}"/>
    <cellStyle name="20% — акцент6 2" xfId="12107" xr:uid="{00000000-0005-0000-0000-0000061E0000}"/>
    <cellStyle name="20% — акцент6 2 10" xfId="25942" xr:uid="{00000000-0005-0000-0000-0000071E0000}"/>
    <cellStyle name="20% — акцент6 2 10 2" xfId="43886" xr:uid="{00000000-0005-0000-0000-0000081E0000}"/>
    <cellStyle name="20% — акцент6 2 11" xfId="27108" xr:uid="{00000000-0005-0000-0000-0000091E0000}"/>
    <cellStyle name="20% — акцент6 2 12" xfId="31610" xr:uid="{00000000-0005-0000-0000-00000A1E0000}"/>
    <cellStyle name="20% - Акцент6 2 2" xfId="761" xr:uid="{00000000-0005-0000-0000-00000B1E0000}"/>
    <cellStyle name="20% — акцент6 2 2" xfId="16956" xr:uid="{00000000-0005-0000-0000-00000C1E0000}"/>
    <cellStyle name="20% - Акцент6 2 2 2" xfId="762" xr:uid="{00000000-0005-0000-0000-00000D1E0000}"/>
    <cellStyle name="20% - Акцент6 2 2 2 10" xfId="16121" xr:uid="{00000000-0005-0000-0000-00000E1E0000}"/>
    <cellStyle name="20% - Акцент6 2 2 2 10 2" xfId="25075" xr:uid="{00000000-0005-0000-0000-00000F1E0000}"/>
    <cellStyle name="20% - Акцент6 2 2 2 10 2 2" xfId="43072" xr:uid="{00000000-0005-0000-0000-0000101E0000}"/>
    <cellStyle name="20% - Акцент6 2 2 2 10 3" xfId="34719" xr:uid="{00000000-0005-0000-0000-0000111E0000}"/>
    <cellStyle name="20% - Акцент6 2 2 2 11" xfId="17026" xr:uid="{00000000-0005-0000-0000-0000121E0000}"/>
    <cellStyle name="20% - Акцент6 2 2 2 11 2" xfId="35386" xr:uid="{00000000-0005-0000-0000-0000131E0000}"/>
    <cellStyle name="20% - Акцент6 2 2 2 12" xfId="26419" xr:uid="{00000000-0005-0000-0000-0000141E0000}"/>
    <cellStyle name="20% - Акцент6 2 2 2 12 2" xfId="44341" xr:uid="{00000000-0005-0000-0000-0000151E0000}"/>
    <cellStyle name="20% - Акцент6 2 2 2 13" xfId="27336" xr:uid="{00000000-0005-0000-0000-0000161E0000}"/>
    <cellStyle name="20% - Акцент6 2 2 2 14" xfId="45398" xr:uid="{00000000-0005-0000-0000-0000171E0000}"/>
    <cellStyle name="20% - Акцент6 2 2 2 15" xfId="46492" xr:uid="{00000000-0005-0000-0000-0000181E0000}"/>
    <cellStyle name="20% - Акцент6 2 2 2 2" xfId="5905" xr:uid="{00000000-0005-0000-0000-0000191E0000}"/>
    <cellStyle name="20% - Акцент6 2 2 2 2 10" xfId="26931" xr:uid="{00000000-0005-0000-0000-00001A1E0000}"/>
    <cellStyle name="20% - Акцент6 2 2 2 2 10 2" xfId="44846" xr:uid="{00000000-0005-0000-0000-00001B1E0000}"/>
    <cellStyle name="20% - Акцент6 2 2 2 2 11" xfId="27951" xr:uid="{00000000-0005-0000-0000-00001C1E0000}"/>
    <cellStyle name="20% - Акцент6 2 2 2 2 12" xfId="45893" xr:uid="{00000000-0005-0000-0000-00001D1E0000}"/>
    <cellStyle name="20% - Акцент6 2 2 2 2 13" xfId="47082" xr:uid="{00000000-0005-0000-0000-00001E1E0000}"/>
    <cellStyle name="20% - Акцент6 2 2 2 2 2" xfId="8939" xr:uid="{00000000-0005-0000-0000-00001F1E0000}"/>
    <cellStyle name="20% - Акцент6 2 2 2 2 2 2" xfId="14007" xr:uid="{00000000-0005-0000-0000-0000201E0000}"/>
    <cellStyle name="20% - Акцент6 2 2 2 2 2 2 2" xfId="23209" xr:uid="{00000000-0005-0000-0000-0000211E0000}"/>
    <cellStyle name="20% - Акцент6 2 2 2 2 2 2 2 2" xfId="41209" xr:uid="{00000000-0005-0000-0000-0000221E0000}"/>
    <cellStyle name="20% - Акцент6 2 2 2 2 2 2 3" xfId="32866" xr:uid="{00000000-0005-0000-0000-0000231E0000}"/>
    <cellStyle name="20% - Акцент6 2 2 2 2 2 3" xfId="19505" xr:uid="{00000000-0005-0000-0000-0000241E0000}"/>
    <cellStyle name="20% - Акцент6 2 2 2 2 2 3 2" xfId="37675" xr:uid="{00000000-0005-0000-0000-0000251E0000}"/>
    <cellStyle name="20% - Акцент6 2 2 2 2 2 4" xfId="29380" xr:uid="{00000000-0005-0000-0000-0000261E0000}"/>
    <cellStyle name="20% - Акцент6 2 2 2 2 3" xfId="9673" xr:uid="{00000000-0005-0000-0000-0000271E0000}"/>
    <cellStyle name="20% - Акцент6 2 2 2 2 3 2" xfId="14521" xr:uid="{00000000-0005-0000-0000-0000281E0000}"/>
    <cellStyle name="20% - Акцент6 2 2 2 2 3 2 2" xfId="23704" xr:uid="{00000000-0005-0000-0000-0000291E0000}"/>
    <cellStyle name="20% - Акцент6 2 2 2 2 3 2 2 2" xfId="41704" xr:uid="{00000000-0005-0000-0000-00002A1E0000}"/>
    <cellStyle name="20% - Акцент6 2 2 2 2 3 2 3" xfId="33359" xr:uid="{00000000-0005-0000-0000-00002B1E0000}"/>
    <cellStyle name="20% - Акцент6 2 2 2 2 3 3" xfId="20061" xr:uid="{00000000-0005-0000-0000-00002C1E0000}"/>
    <cellStyle name="20% - Акцент6 2 2 2 2 3 3 2" xfId="38226" xr:uid="{00000000-0005-0000-0000-00002D1E0000}"/>
    <cellStyle name="20% - Акцент6 2 2 2 2 3 4" xfId="29926" xr:uid="{00000000-0005-0000-0000-00002E1E0000}"/>
    <cellStyle name="20% - Акцент6 2 2 2 2 4" xfId="10989" xr:uid="{00000000-0005-0000-0000-00002F1E0000}"/>
    <cellStyle name="20% - Акцент6 2 2 2 2 4 2" xfId="14522" xr:uid="{00000000-0005-0000-0000-0000301E0000}"/>
    <cellStyle name="20% - Акцент6 2 2 2 2 4 2 2" xfId="23705" xr:uid="{00000000-0005-0000-0000-0000311E0000}"/>
    <cellStyle name="20% - Акцент6 2 2 2 2 4 2 2 2" xfId="41705" xr:uid="{00000000-0005-0000-0000-0000321E0000}"/>
    <cellStyle name="20% - Акцент6 2 2 2 2 4 2 3" xfId="33360" xr:uid="{00000000-0005-0000-0000-0000331E0000}"/>
    <cellStyle name="20% - Акцент6 2 2 2 2 4 3" xfId="20842" xr:uid="{00000000-0005-0000-0000-0000341E0000}"/>
    <cellStyle name="20% - Акцент6 2 2 2 2 4 3 2" xfId="38994" xr:uid="{00000000-0005-0000-0000-0000351E0000}"/>
    <cellStyle name="20% - Акцент6 2 2 2 2 4 4" xfId="30678" xr:uid="{00000000-0005-0000-0000-0000361E0000}"/>
    <cellStyle name="20% - Акцент6 2 2 2 2 5" xfId="11524" xr:uid="{00000000-0005-0000-0000-0000371E0000}"/>
    <cellStyle name="20% - Акцент6 2 2 2 2 5 2" xfId="21369" xr:uid="{00000000-0005-0000-0000-0000381E0000}"/>
    <cellStyle name="20% - Акцент6 2 2 2 2 5 2 2" xfId="39521" xr:uid="{00000000-0005-0000-0000-0000391E0000}"/>
    <cellStyle name="20% - Акцент6 2 2 2 2 5 3" xfId="31205" xr:uid="{00000000-0005-0000-0000-00003A1E0000}"/>
    <cellStyle name="20% - Акцент6 2 2 2 2 6" xfId="7472" xr:uid="{00000000-0005-0000-0000-00003B1E0000}"/>
    <cellStyle name="20% - Акцент6 2 2 2 2 6 2" xfId="18879" xr:uid="{00000000-0005-0000-0000-00003C1E0000}"/>
    <cellStyle name="20% - Акцент6 2 2 2 2 6 2 2" xfId="37099" xr:uid="{00000000-0005-0000-0000-00003D1E0000}"/>
    <cellStyle name="20% - Акцент6 2 2 2 2 6 3" xfId="28846" xr:uid="{00000000-0005-0000-0000-00003E1E0000}"/>
    <cellStyle name="20% - Акцент6 2 2 2 2 7" xfId="13047" xr:uid="{00000000-0005-0000-0000-00003F1E0000}"/>
    <cellStyle name="20% - Акцент6 2 2 2 2 7 2" xfId="22451" xr:uid="{00000000-0005-0000-0000-0000401E0000}"/>
    <cellStyle name="20% - Акцент6 2 2 2 2 7 2 2" xfId="40471" xr:uid="{00000000-0005-0000-0000-0000411E0000}"/>
    <cellStyle name="20% - Акцент6 2 2 2 2 7 3" xfId="32133" xr:uid="{00000000-0005-0000-0000-0000421E0000}"/>
    <cellStyle name="20% - Акцент6 2 2 2 2 8" xfId="16743" xr:uid="{00000000-0005-0000-0000-0000431E0000}"/>
    <cellStyle name="20% - Акцент6 2 2 2 2 8 2" xfId="25508" xr:uid="{00000000-0005-0000-0000-0000441E0000}"/>
    <cellStyle name="20% - Акцент6 2 2 2 2 8 2 2" xfId="43472" xr:uid="{00000000-0005-0000-0000-0000451E0000}"/>
    <cellStyle name="20% - Акцент6 2 2 2 2 8 3" xfId="35164" xr:uid="{00000000-0005-0000-0000-0000461E0000}"/>
    <cellStyle name="20% - Акцент6 2 2 2 2 9" xfId="17858" xr:uid="{00000000-0005-0000-0000-0000471E0000}"/>
    <cellStyle name="20% - Акцент6 2 2 2 2 9 2" xfId="36168" xr:uid="{00000000-0005-0000-0000-0000481E0000}"/>
    <cellStyle name="20% - Акцент6 2 2 2 3" xfId="8682" xr:uid="{00000000-0005-0000-0000-0000491E0000}"/>
    <cellStyle name="20% - Акцент6 2 2 2 3 2" xfId="9674" xr:uid="{00000000-0005-0000-0000-00004A1E0000}"/>
    <cellStyle name="20% - Акцент6 2 2 2 3 2 2" xfId="14523" xr:uid="{00000000-0005-0000-0000-00004B1E0000}"/>
    <cellStyle name="20% - Акцент6 2 2 2 3 2 2 2" xfId="23706" xr:uid="{00000000-0005-0000-0000-00004C1E0000}"/>
    <cellStyle name="20% - Акцент6 2 2 2 3 2 2 2 2" xfId="41706" xr:uid="{00000000-0005-0000-0000-00004D1E0000}"/>
    <cellStyle name="20% - Акцент6 2 2 2 3 2 2 3" xfId="33361" xr:uid="{00000000-0005-0000-0000-00004E1E0000}"/>
    <cellStyle name="20% - Акцент6 2 2 2 3 2 3" xfId="20062" xr:uid="{00000000-0005-0000-0000-00004F1E0000}"/>
    <cellStyle name="20% - Акцент6 2 2 2 3 2 3 2" xfId="38227" xr:uid="{00000000-0005-0000-0000-0000501E0000}"/>
    <cellStyle name="20% - Акцент6 2 2 2 3 2 4" xfId="29927" xr:uid="{00000000-0005-0000-0000-0000511E0000}"/>
    <cellStyle name="20% - Акцент6 2 2 2 3 3" xfId="13544" xr:uid="{00000000-0005-0000-0000-0000521E0000}"/>
    <cellStyle name="20% - Акцент6 2 2 2 3 3 2" xfId="22779" xr:uid="{00000000-0005-0000-0000-0000531E0000}"/>
    <cellStyle name="20% - Акцент6 2 2 2 3 3 2 2" xfId="40780" xr:uid="{00000000-0005-0000-0000-0000541E0000}"/>
    <cellStyle name="20% - Акцент6 2 2 2 3 3 3" xfId="32431" xr:uid="{00000000-0005-0000-0000-0000551E0000}"/>
    <cellStyle name="20% - Акцент6 2 2 2 3 4" xfId="19353" xr:uid="{00000000-0005-0000-0000-0000561E0000}"/>
    <cellStyle name="20% - Акцент6 2 2 2 3 4 2" xfId="37523" xr:uid="{00000000-0005-0000-0000-0000571E0000}"/>
    <cellStyle name="20% - Акцент6 2 2 2 3 5" xfId="29233" xr:uid="{00000000-0005-0000-0000-0000581E0000}"/>
    <cellStyle name="20% - Акцент6 2 2 2 4" xfId="9288" xr:uid="{00000000-0005-0000-0000-0000591E0000}"/>
    <cellStyle name="20% - Акцент6 2 2 2 4 2" xfId="14524" xr:uid="{00000000-0005-0000-0000-00005A1E0000}"/>
    <cellStyle name="20% - Акцент6 2 2 2 4 2 2" xfId="23707" xr:uid="{00000000-0005-0000-0000-00005B1E0000}"/>
    <cellStyle name="20% - Акцент6 2 2 2 4 2 2 2" xfId="41707" xr:uid="{00000000-0005-0000-0000-00005C1E0000}"/>
    <cellStyle name="20% - Акцент6 2 2 2 4 2 3" xfId="33362" xr:uid="{00000000-0005-0000-0000-00005D1E0000}"/>
    <cellStyle name="20% - Акцент6 2 2 2 4 3" xfId="19769" xr:uid="{00000000-0005-0000-0000-00005E1E0000}"/>
    <cellStyle name="20% - Акцент6 2 2 2 4 3 2" xfId="37935" xr:uid="{00000000-0005-0000-0000-00005F1E0000}"/>
    <cellStyle name="20% - Акцент6 2 2 2 4 4" xfId="29638" xr:uid="{00000000-0005-0000-0000-0000601E0000}"/>
    <cellStyle name="20% - Акцент6 2 2 2 5" xfId="10710" xr:uid="{00000000-0005-0000-0000-0000611E0000}"/>
    <cellStyle name="20% - Акцент6 2 2 2 5 2" xfId="14525" xr:uid="{00000000-0005-0000-0000-0000621E0000}"/>
    <cellStyle name="20% - Акцент6 2 2 2 5 2 2" xfId="23708" xr:uid="{00000000-0005-0000-0000-0000631E0000}"/>
    <cellStyle name="20% - Акцент6 2 2 2 5 2 2 2" xfId="41708" xr:uid="{00000000-0005-0000-0000-0000641E0000}"/>
    <cellStyle name="20% - Акцент6 2 2 2 5 2 3" xfId="33363" xr:uid="{00000000-0005-0000-0000-0000651E0000}"/>
    <cellStyle name="20% - Акцент6 2 2 2 5 3" xfId="20565" xr:uid="{00000000-0005-0000-0000-0000661E0000}"/>
    <cellStyle name="20% - Акцент6 2 2 2 5 3 2" xfId="38717" xr:uid="{00000000-0005-0000-0000-0000671E0000}"/>
    <cellStyle name="20% - Акцент6 2 2 2 5 4" xfId="30401" xr:uid="{00000000-0005-0000-0000-0000681E0000}"/>
    <cellStyle name="20% - Акцент6 2 2 2 6" xfId="11390" xr:uid="{00000000-0005-0000-0000-0000691E0000}"/>
    <cellStyle name="20% - Акцент6 2 2 2 6 2" xfId="21235" xr:uid="{00000000-0005-0000-0000-00006A1E0000}"/>
    <cellStyle name="20% - Акцент6 2 2 2 6 2 2" xfId="39387" xr:uid="{00000000-0005-0000-0000-00006B1E0000}"/>
    <cellStyle name="20% - Акцент6 2 2 2 6 3" xfId="31071" xr:uid="{00000000-0005-0000-0000-00006C1E0000}"/>
    <cellStyle name="20% - Акцент6 2 2 2 7" xfId="11949" xr:uid="{00000000-0005-0000-0000-00006D1E0000}"/>
    <cellStyle name="20% - Акцент6 2 2 2 7 2" xfId="21695" xr:uid="{00000000-0005-0000-0000-00006E1E0000}"/>
    <cellStyle name="20% - Акцент6 2 2 2 7 2 2" xfId="39844" xr:uid="{00000000-0005-0000-0000-00006F1E0000}"/>
    <cellStyle name="20% - Акцент6 2 2 2 7 3" xfId="31523" xr:uid="{00000000-0005-0000-0000-0000701E0000}"/>
    <cellStyle name="20% - Акцент6 2 2 2 8" xfId="7075" xr:uid="{00000000-0005-0000-0000-0000711E0000}"/>
    <cellStyle name="20% - Акцент6 2 2 2 8 2" xfId="18716" xr:uid="{00000000-0005-0000-0000-0000721E0000}"/>
    <cellStyle name="20% - Акцент6 2 2 2 8 2 2" xfId="36949" xr:uid="{00000000-0005-0000-0000-0000731E0000}"/>
    <cellStyle name="20% - Акцент6 2 2 2 8 3" xfId="28708" xr:uid="{00000000-0005-0000-0000-0000741E0000}"/>
    <cellStyle name="20% - Акцент6 2 2 2 9" xfId="12464" xr:uid="{00000000-0005-0000-0000-0000751E0000}"/>
    <cellStyle name="20% - Акцент6 2 2 2 9 2" xfId="21913" xr:uid="{00000000-0005-0000-0000-0000761E0000}"/>
    <cellStyle name="20% - Акцент6 2 2 2 9 2 2" xfId="40036" xr:uid="{00000000-0005-0000-0000-0000771E0000}"/>
    <cellStyle name="20% - Акцент6 2 2 2 9 3" xfId="31701" xr:uid="{00000000-0005-0000-0000-0000781E0000}"/>
    <cellStyle name="20% - Акцент6 2 2 3" xfId="9675" xr:uid="{00000000-0005-0000-0000-0000791E0000}"/>
    <cellStyle name="20% - Акцент6 2 2_Reconcilation" xfId="9146" xr:uid="{00000000-0005-0000-0000-00007A1E0000}"/>
    <cellStyle name="20% - Акцент6 2 3" xfId="763" xr:uid="{00000000-0005-0000-0000-00007B1E0000}"/>
    <cellStyle name="20% — акцент6 2 3" xfId="21785" xr:uid="{00000000-0005-0000-0000-00007C1E0000}"/>
    <cellStyle name="20% - Акцент6 2 3 2" xfId="9676" xr:uid="{00000000-0005-0000-0000-00007D1E0000}"/>
    <cellStyle name="20% — акцент6 2 3 2" xfId="39933" xr:uid="{00000000-0005-0000-0000-00007E1E0000}"/>
    <cellStyle name="20% - Акцент6 2 4" xfId="764" xr:uid="{00000000-0005-0000-0000-00007F1E0000}"/>
    <cellStyle name="20% — акцент6 2 4" xfId="25797" xr:uid="{00000000-0005-0000-0000-0000801E0000}"/>
    <cellStyle name="20% - Акцент6 2 4 10" xfId="16122" xr:uid="{00000000-0005-0000-0000-0000811E0000}"/>
    <cellStyle name="20% - Акцент6 2 4 10 2" xfId="25076" xr:uid="{00000000-0005-0000-0000-0000821E0000}"/>
    <cellStyle name="20% - Акцент6 2 4 10 2 2" xfId="43073" xr:uid="{00000000-0005-0000-0000-0000831E0000}"/>
    <cellStyle name="20% - Акцент6 2 4 10 3" xfId="34720" xr:uid="{00000000-0005-0000-0000-0000841E0000}"/>
    <cellStyle name="20% - Акцент6 2 4 11" xfId="17027" xr:uid="{00000000-0005-0000-0000-0000851E0000}"/>
    <cellStyle name="20% - Акцент6 2 4 11 2" xfId="35387" xr:uid="{00000000-0005-0000-0000-0000861E0000}"/>
    <cellStyle name="20% - Акцент6 2 4 12" xfId="17138" xr:uid="{00000000-0005-0000-0000-0000871E0000}"/>
    <cellStyle name="20% - Акцент6 2 4 12 2" xfId="35494" xr:uid="{00000000-0005-0000-0000-0000881E0000}"/>
    <cellStyle name="20% - Акцент6 2 4 13" xfId="25936" xr:uid="{00000000-0005-0000-0000-0000891E0000}"/>
    <cellStyle name="20% - Акцент6 2 4 13 2" xfId="43881" xr:uid="{00000000-0005-0000-0000-00008A1E0000}"/>
    <cellStyle name="20% - Акцент6 2 4 14" xfId="25890" xr:uid="{00000000-0005-0000-0000-00008B1E0000}"/>
    <cellStyle name="20% - Акцент6 2 4 14 2" xfId="43837" xr:uid="{00000000-0005-0000-0000-00008C1E0000}"/>
    <cellStyle name="20% - Акцент6 2 4 15" xfId="17505" xr:uid="{00000000-0005-0000-0000-00008D1E0000}"/>
    <cellStyle name="20% - Акцент6 2 4 15 2" xfId="35857" xr:uid="{00000000-0005-0000-0000-00008E1E0000}"/>
    <cellStyle name="20% - Акцент6 2 4 16" xfId="17475" xr:uid="{00000000-0005-0000-0000-00008F1E0000}"/>
    <cellStyle name="20% - Акцент6 2 4 16 2" xfId="35829" xr:uid="{00000000-0005-0000-0000-0000901E0000}"/>
    <cellStyle name="20% - Акцент6 2 4 17" xfId="17121" xr:uid="{00000000-0005-0000-0000-0000911E0000}"/>
    <cellStyle name="20% - Акцент6 2 4 17 2" xfId="35480" xr:uid="{00000000-0005-0000-0000-0000921E0000}"/>
    <cellStyle name="20% - Акцент6 2 4 18" xfId="25771" xr:uid="{00000000-0005-0000-0000-0000931E0000}"/>
    <cellStyle name="20% - Акцент6 2 4 18 2" xfId="43727" xr:uid="{00000000-0005-0000-0000-0000941E0000}"/>
    <cellStyle name="20% - Акцент6 2 4 19" xfId="25969" xr:uid="{00000000-0005-0000-0000-0000951E0000}"/>
    <cellStyle name="20% - Акцент6 2 4 19 2" xfId="43913" xr:uid="{00000000-0005-0000-0000-0000961E0000}"/>
    <cellStyle name="20% - Акцент6 2 4 2" xfId="5906" xr:uid="{00000000-0005-0000-0000-0000971E0000}"/>
    <cellStyle name="20% — акцент6 2 4 2" xfId="43751" xr:uid="{00000000-0005-0000-0000-0000981E0000}"/>
    <cellStyle name="20% - Акцент6 2 4 2 10" xfId="26932" xr:uid="{00000000-0005-0000-0000-0000991E0000}"/>
    <cellStyle name="20% - Акцент6 2 4 2 10 2" xfId="44847" xr:uid="{00000000-0005-0000-0000-00009A1E0000}"/>
    <cellStyle name="20% - Акцент6 2 4 2 11" xfId="27952" xr:uid="{00000000-0005-0000-0000-00009B1E0000}"/>
    <cellStyle name="20% - Акцент6 2 4 2 12" xfId="45894" xr:uid="{00000000-0005-0000-0000-00009C1E0000}"/>
    <cellStyle name="20% - Акцент6 2 4 2 13" xfId="47083" xr:uid="{00000000-0005-0000-0000-00009D1E0000}"/>
    <cellStyle name="20% - Акцент6 2 4 2 2" xfId="8940" xr:uid="{00000000-0005-0000-0000-00009E1E0000}"/>
    <cellStyle name="20% - Акцент6 2 4 2 2 2" xfId="14008" xr:uid="{00000000-0005-0000-0000-00009F1E0000}"/>
    <cellStyle name="20% - Акцент6 2 4 2 2 2 2" xfId="23210" xr:uid="{00000000-0005-0000-0000-0000A01E0000}"/>
    <cellStyle name="20% - Акцент6 2 4 2 2 2 2 2" xfId="41210" xr:uid="{00000000-0005-0000-0000-0000A11E0000}"/>
    <cellStyle name="20% - Акцент6 2 4 2 2 2 3" xfId="32867" xr:uid="{00000000-0005-0000-0000-0000A21E0000}"/>
    <cellStyle name="20% - Акцент6 2 4 2 2 3" xfId="19506" xr:uid="{00000000-0005-0000-0000-0000A31E0000}"/>
    <cellStyle name="20% - Акцент6 2 4 2 2 3 2" xfId="37676" xr:uid="{00000000-0005-0000-0000-0000A41E0000}"/>
    <cellStyle name="20% - Акцент6 2 4 2 2 4" xfId="29381" xr:uid="{00000000-0005-0000-0000-0000A51E0000}"/>
    <cellStyle name="20% - Акцент6 2 4 2 3" xfId="9677" xr:uid="{00000000-0005-0000-0000-0000A61E0000}"/>
    <cellStyle name="20% - Акцент6 2 4 2 3 2" xfId="14526" xr:uid="{00000000-0005-0000-0000-0000A71E0000}"/>
    <cellStyle name="20% - Акцент6 2 4 2 3 2 2" xfId="23709" xr:uid="{00000000-0005-0000-0000-0000A81E0000}"/>
    <cellStyle name="20% - Акцент6 2 4 2 3 2 2 2" xfId="41709" xr:uid="{00000000-0005-0000-0000-0000A91E0000}"/>
    <cellStyle name="20% - Акцент6 2 4 2 3 2 3" xfId="33364" xr:uid="{00000000-0005-0000-0000-0000AA1E0000}"/>
    <cellStyle name="20% - Акцент6 2 4 2 3 3" xfId="20063" xr:uid="{00000000-0005-0000-0000-0000AB1E0000}"/>
    <cellStyle name="20% - Акцент6 2 4 2 3 3 2" xfId="38228" xr:uid="{00000000-0005-0000-0000-0000AC1E0000}"/>
    <cellStyle name="20% - Акцент6 2 4 2 3 4" xfId="29928" xr:uid="{00000000-0005-0000-0000-0000AD1E0000}"/>
    <cellStyle name="20% - Акцент6 2 4 2 4" xfId="10990" xr:uid="{00000000-0005-0000-0000-0000AE1E0000}"/>
    <cellStyle name="20% - Акцент6 2 4 2 4 2" xfId="14527" xr:uid="{00000000-0005-0000-0000-0000AF1E0000}"/>
    <cellStyle name="20% - Акцент6 2 4 2 4 2 2" xfId="23710" xr:uid="{00000000-0005-0000-0000-0000B01E0000}"/>
    <cellStyle name="20% - Акцент6 2 4 2 4 2 2 2" xfId="41710" xr:uid="{00000000-0005-0000-0000-0000B11E0000}"/>
    <cellStyle name="20% - Акцент6 2 4 2 4 2 3" xfId="33365" xr:uid="{00000000-0005-0000-0000-0000B21E0000}"/>
    <cellStyle name="20% - Акцент6 2 4 2 4 3" xfId="20843" xr:uid="{00000000-0005-0000-0000-0000B31E0000}"/>
    <cellStyle name="20% - Акцент6 2 4 2 4 3 2" xfId="38995" xr:uid="{00000000-0005-0000-0000-0000B41E0000}"/>
    <cellStyle name="20% - Акцент6 2 4 2 4 4" xfId="30679" xr:uid="{00000000-0005-0000-0000-0000B51E0000}"/>
    <cellStyle name="20% - Акцент6 2 4 2 5" xfId="11525" xr:uid="{00000000-0005-0000-0000-0000B61E0000}"/>
    <cellStyle name="20% - Акцент6 2 4 2 5 2" xfId="21370" xr:uid="{00000000-0005-0000-0000-0000B71E0000}"/>
    <cellStyle name="20% - Акцент6 2 4 2 5 2 2" xfId="39522" xr:uid="{00000000-0005-0000-0000-0000B81E0000}"/>
    <cellStyle name="20% - Акцент6 2 4 2 5 3" xfId="31206" xr:uid="{00000000-0005-0000-0000-0000B91E0000}"/>
    <cellStyle name="20% - Акцент6 2 4 2 6" xfId="7473" xr:uid="{00000000-0005-0000-0000-0000BA1E0000}"/>
    <cellStyle name="20% - Акцент6 2 4 2 6 2" xfId="18880" xr:uid="{00000000-0005-0000-0000-0000BB1E0000}"/>
    <cellStyle name="20% - Акцент6 2 4 2 6 2 2" xfId="37100" xr:uid="{00000000-0005-0000-0000-0000BC1E0000}"/>
    <cellStyle name="20% - Акцент6 2 4 2 6 3" xfId="28847" xr:uid="{00000000-0005-0000-0000-0000BD1E0000}"/>
    <cellStyle name="20% - Акцент6 2 4 2 7" xfId="13048" xr:uid="{00000000-0005-0000-0000-0000BE1E0000}"/>
    <cellStyle name="20% - Акцент6 2 4 2 7 2" xfId="22452" xr:uid="{00000000-0005-0000-0000-0000BF1E0000}"/>
    <cellStyle name="20% - Акцент6 2 4 2 7 2 2" xfId="40472" xr:uid="{00000000-0005-0000-0000-0000C01E0000}"/>
    <cellStyle name="20% - Акцент6 2 4 2 7 3" xfId="32134" xr:uid="{00000000-0005-0000-0000-0000C11E0000}"/>
    <cellStyle name="20% - Акцент6 2 4 2 8" xfId="16744" xr:uid="{00000000-0005-0000-0000-0000C21E0000}"/>
    <cellStyle name="20% - Акцент6 2 4 2 8 2" xfId="25509" xr:uid="{00000000-0005-0000-0000-0000C31E0000}"/>
    <cellStyle name="20% - Акцент6 2 4 2 8 2 2" xfId="43473" xr:uid="{00000000-0005-0000-0000-0000C41E0000}"/>
    <cellStyle name="20% - Акцент6 2 4 2 8 3" xfId="35165" xr:uid="{00000000-0005-0000-0000-0000C51E0000}"/>
    <cellStyle name="20% - Акцент6 2 4 2 9" xfId="17859" xr:uid="{00000000-0005-0000-0000-0000C61E0000}"/>
    <cellStyle name="20% - Акцент6 2 4 2 9 2" xfId="36169" xr:uid="{00000000-0005-0000-0000-0000C71E0000}"/>
    <cellStyle name="20% - Акцент6 2 4 20" xfId="25781" xr:uid="{00000000-0005-0000-0000-0000C81E0000}"/>
    <cellStyle name="20% - Акцент6 2 4 20 2" xfId="43735" xr:uid="{00000000-0005-0000-0000-0000C91E0000}"/>
    <cellStyle name="20% - Акцент6 2 4 21" xfId="19080" xr:uid="{00000000-0005-0000-0000-0000CA1E0000}"/>
    <cellStyle name="20% - Акцент6 2 4 21 2" xfId="37300" xr:uid="{00000000-0005-0000-0000-0000CB1E0000}"/>
    <cellStyle name="20% - Акцент6 2 4 22" xfId="16970" xr:uid="{00000000-0005-0000-0000-0000CC1E0000}"/>
    <cellStyle name="20% - Акцент6 2 4 22 2" xfId="35332" xr:uid="{00000000-0005-0000-0000-0000CD1E0000}"/>
    <cellStyle name="20% - Акцент6 2 4 23" xfId="17736" xr:uid="{00000000-0005-0000-0000-0000CE1E0000}"/>
    <cellStyle name="20% - Акцент6 2 4 23 2" xfId="36085" xr:uid="{00000000-0005-0000-0000-0000CF1E0000}"/>
    <cellStyle name="20% - Акцент6 2 4 24" xfId="25837" xr:uid="{00000000-0005-0000-0000-0000D01E0000}"/>
    <cellStyle name="20% - Акцент6 2 4 24 2" xfId="43789" xr:uid="{00000000-0005-0000-0000-0000D11E0000}"/>
    <cellStyle name="20% - Акцент6 2 4 25" xfId="19164" xr:uid="{00000000-0005-0000-0000-0000D21E0000}"/>
    <cellStyle name="20% - Акцент6 2 4 25 2" xfId="37343" xr:uid="{00000000-0005-0000-0000-0000D31E0000}"/>
    <cellStyle name="20% - Акцент6 2 4 26" xfId="25763" xr:uid="{00000000-0005-0000-0000-0000D41E0000}"/>
    <cellStyle name="20% - Акцент6 2 4 26 2" xfId="43719" xr:uid="{00000000-0005-0000-0000-0000D51E0000}"/>
    <cellStyle name="20% - Акцент6 2 4 27" xfId="17143" xr:uid="{00000000-0005-0000-0000-0000D61E0000}"/>
    <cellStyle name="20% - Акцент6 2 4 27 2" xfId="35499" xr:uid="{00000000-0005-0000-0000-0000D71E0000}"/>
    <cellStyle name="20% - Акцент6 2 4 28" xfId="25960" xr:uid="{00000000-0005-0000-0000-0000D81E0000}"/>
    <cellStyle name="20% - Акцент6 2 4 28 2" xfId="43904" xr:uid="{00000000-0005-0000-0000-0000D91E0000}"/>
    <cellStyle name="20% - Акцент6 2 4 29" xfId="26420" xr:uid="{00000000-0005-0000-0000-0000DA1E0000}"/>
    <cellStyle name="20% - Акцент6 2 4 29 2" xfId="44342" xr:uid="{00000000-0005-0000-0000-0000DB1E0000}"/>
    <cellStyle name="20% - Акцент6 2 4 3" xfId="8480" xr:uid="{00000000-0005-0000-0000-0000DC1E0000}"/>
    <cellStyle name="20% - Акцент6 2 4 3 2" xfId="9678" xr:uid="{00000000-0005-0000-0000-0000DD1E0000}"/>
    <cellStyle name="20% - Акцент6 2 4 3 2 2" xfId="14528" xr:uid="{00000000-0005-0000-0000-0000DE1E0000}"/>
    <cellStyle name="20% - Акцент6 2 4 3 2 2 2" xfId="23711" xr:uid="{00000000-0005-0000-0000-0000DF1E0000}"/>
    <cellStyle name="20% - Акцент6 2 4 3 2 2 2 2" xfId="41711" xr:uid="{00000000-0005-0000-0000-0000E01E0000}"/>
    <cellStyle name="20% - Акцент6 2 4 3 2 2 3" xfId="33366" xr:uid="{00000000-0005-0000-0000-0000E11E0000}"/>
    <cellStyle name="20% - Акцент6 2 4 3 2 3" xfId="20064" xr:uid="{00000000-0005-0000-0000-0000E21E0000}"/>
    <cellStyle name="20% - Акцент6 2 4 3 2 3 2" xfId="38229" xr:uid="{00000000-0005-0000-0000-0000E31E0000}"/>
    <cellStyle name="20% - Акцент6 2 4 3 2 4" xfId="29929" xr:uid="{00000000-0005-0000-0000-0000E41E0000}"/>
    <cellStyle name="20% - Акцент6 2 4 3 3" xfId="13545" xr:uid="{00000000-0005-0000-0000-0000E51E0000}"/>
    <cellStyle name="20% - Акцент6 2 4 3 3 2" xfId="22780" xr:uid="{00000000-0005-0000-0000-0000E61E0000}"/>
    <cellStyle name="20% - Акцент6 2 4 3 3 2 2" xfId="40781" xr:uid="{00000000-0005-0000-0000-0000E71E0000}"/>
    <cellStyle name="20% - Акцент6 2 4 3 3 3" xfId="32432" xr:uid="{00000000-0005-0000-0000-0000E81E0000}"/>
    <cellStyle name="20% - Акцент6 2 4 3 4" xfId="19238" xr:uid="{00000000-0005-0000-0000-0000E91E0000}"/>
    <cellStyle name="20% - Акцент6 2 4 3 4 2" xfId="37412" xr:uid="{00000000-0005-0000-0000-0000EA1E0000}"/>
    <cellStyle name="20% - Акцент6 2 4 3 5" xfId="29123" xr:uid="{00000000-0005-0000-0000-0000EB1E0000}"/>
    <cellStyle name="20% - Акцент6 2 4 30" xfId="26460" xr:uid="{00000000-0005-0000-0000-0000EC1E0000}"/>
    <cellStyle name="20% - Акцент6 2 4 30 2" xfId="44382" xr:uid="{00000000-0005-0000-0000-0000ED1E0000}"/>
    <cellStyle name="20% - Акцент6 2 4 31" xfId="27337" xr:uid="{00000000-0005-0000-0000-0000EE1E0000}"/>
    <cellStyle name="20% - Акцент6 2 4 32" xfId="45399" xr:uid="{00000000-0005-0000-0000-0000EF1E0000}"/>
    <cellStyle name="20% - Акцент6 2 4 33" xfId="46493" xr:uid="{00000000-0005-0000-0000-0000F01E0000}"/>
    <cellStyle name="20% - Акцент6 2 4 4" xfId="9289" xr:uid="{00000000-0005-0000-0000-0000F11E0000}"/>
    <cellStyle name="20% - Акцент6 2 4 4 2" xfId="14529" xr:uid="{00000000-0005-0000-0000-0000F21E0000}"/>
    <cellStyle name="20% - Акцент6 2 4 4 2 2" xfId="23712" xr:uid="{00000000-0005-0000-0000-0000F31E0000}"/>
    <cellStyle name="20% - Акцент6 2 4 4 2 2 2" xfId="41712" xr:uid="{00000000-0005-0000-0000-0000F41E0000}"/>
    <cellStyle name="20% - Акцент6 2 4 4 2 3" xfId="33367" xr:uid="{00000000-0005-0000-0000-0000F51E0000}"/>
    <cellStyle name="20% - Акцент6 2 4 4 3" xfId="19770" xr:uid="{00000000-0005-0000-0000-0000F61E0000}"/>
    <cellStyle name="20% - Акцент6 2 4 4 3 2" xfId="37936" xr:uid="{00000000-0005-0000-0000-0000F71E0000}"/>
    <cellStyle name="20% - Акцент6 2 4 4 4" xfId="29639" xr:uid="{00000000-0005-0000-0000-0000F81E0000}"/>
    <cellStyle name="20% - Акцент6 2 4 5" xfId="10711" xr:uid="{00000000-0005-0000-0000-0000F91E0000}"/>
    <cellStyle name="20% - Акцент6 2 4 5 2" xfId="14530" xr:uid="{00000000-0005-0000-0000-0000FA1E0000}"/>
    <cellStyle name="20% - Акцент6 2 4 5 2 2" xfId="23713" xr:uid="{00000000-0005-0000-0000-0000FB1E0000}"/>
    <cellStyle name="20% - Акцент6 2 4 5 2 2 2" xfId="41713" xr:uid="{00000000-0005-0000-0000-0000FC1E0000}"/>
    <cellStyle name="20% - Акцент6 2 4 5 2 3" xfId="33368" xr:uid="{00000000-0005-0000-0000-0000FD1E0000}"/>
    <cellStyle name="20% - Акцент6 2 4 5 3" xfId="20566" xr:uid="{00000000-0005-0000-0000-0000FE1E0000}"/>
    <cellStyle name="20% - Акцент6 2 4 5 3 2" xfId="38718" xr:uid="{00000000-0005-0000-0000-0000FF1E0000}"/>
    <cellStyle name="20% - Акцент6 2 4 5 4" xfId="30402" xr:uid="{00000000-0005-0000-0000-0000001F0000}"/>
    <cellStyle name="20% - Акцент6 2 4 6" xfId="11286" xr:uid="{00000000-0005-0000-0000-0000011F0000}"/>
    <cellStyle name="20% - Акцент6 2 4 6 2" xfId="21131" xr:uid="{00000000-0005-0000-0000-0000021F0000}"/>
    <cellStyle name="20% - Акцент6 2 4 6 2 2" xfId="39283" xr:uid="{00000000-0005-0000-0000-0000031F0000}"/>
    <cellStyle name="20% - Акцент6 2 4 6 3" xfId="30967" xr:uid="{00000000-0005-0000-0000-0000041F0000}"/>
    <cellStyle name="20% - Акцент6 2 4 7" xfId="11950" xr:uid="{00000000-0005-0000-0000-0000051F0000}"/>
    <cellStyle name="20% - Акцент6 2 4 7 2" xfId="21696" xr:uid="{00000000-0005-0000-0000-0000061F0000}"/>
    <cellStyle name="20% - Акцент6 2 4 7 2 2" xfId="39845" xr:uid="{00000000-0005-0000-0000-0000071F0000}"/>
    <cellStyle name="20% - Акцент6 2 4 7 3" xfId="31524" xr:uid="{00000000-0005-0000-0000-0000081F0000}"/>
    <cellStyle name="20% - Акцент6 2 4 8" xfId="6764" xr:uid="{00000000-0005-0000-0000-0000091F0000}"/>
    <cellStyle name="20% - Акцент6 2 4 8 2" xfId="18568" xr:uid="{00000000-0005-0000-0000-00000A1F0000}"/>
    <cellStyle name="20% - Акцент6 2 4 8 2 2" xfId="36834" xr:uid="{00000000-0005-0000-0000-00000B1F0000}"/>
    <cellStyle name="20% - Акцент6 2 4 8 3" xfId="28604" xr:uid="{00000000-0005-0000-0000-00000C1F0000}"/>
    <cellStyle name="20% - Акцент6 2 4 9" xfId="12465" xr:uid="{00000000-0005-0000-0000-00000D1F0000}"/>
    <cellStyle name="20% - Акцент6 2 4 9 2" xfId="21914" xr:uid="{00000000-0005-0000-0000-00000E1F0000}"/>
    <cellStyle name="20% - Акцент6 2 4 9 2 2" xfId="40037" xr:uid="{00000000-0005-0000-0000-00000F1F0000}"/>
    <cellStyle name="20% - Акцент6 2 4 9 3" xfId="31702" xr:uid="{00000000-0005-0000-0000-0000101F0000}"/>
    <cellStyle name="20% - Акцент6 2 5" xfId="7408" xr:uid="{00000000-0005-0000-0000-0000111F0000}"/>
    <cellStyle name="20% — акцент6 2 5" xfId="21975" xr:uid="{00000000-0005-0000-0000-0000121F0000}"/>
    <cellStyle name="20% - Акцент6 2 5 2" xfId="9679" xr:uid="{00000000-0005-0000-0000-0000131F0000}"/>
    <cellStyle name="20% — акцент6 2 5 2" xfId="40092" xr:uid="{00000000-0005-0000-0000-0000141F0000}"/>
    <cellStyle name="20% - Акцент6 2 5 2 2" xfId="14009" xr:uid="{00000000-0005-0000-0000-0000151F0000}"/>
    <cellStyle name="20% - Акцент6 2 6" xfId="7700" xr:uid="{00000000-0005-0000-0000-0000161F0000}"/>
    <cellStyle name="20% — акцент6 2 6" xfId="25918" xr:uid="{00000000-0005-0000-0000-0000171F0000}"/>
    <cellStyle name="20% - Акцент6 2 6 2" xfId="14010" xr:uid="{00000000-0005-0000-0000-0000181F0000}"/>
    <cellStyle name="20% — акцент6 2 6 2" xfId="43864" xr:uid="{00000000-0005-0000-0000-0000191F0000}"/>
    <cellStyle name="20% - Акцент6 2 7" xfId="8049" xr:uid="{00000000-0005-0000-0000-00001A1F0000}"/>
    <cellStyle name="20% — акцент6 2 7" xfId="25844" xr:uid="{00000000-0005-0000-0000-00001B1F0000}"/>
    <cellStyle name="20% - Акцент6 2 7 2" xfId="14011" xr:uid="{00000000-0005-0000-0000-00001C1F0000}"/>
    <cellStyle name="20% — акцент6 2 7 2" xfId="43796" xr:uid="{00000000-0005-0000-0000-00001D1F0000}"/>
    <cellStyle name="20% - Акцент6 2 8" xfId="11740" xr:uid="{00000000-0005-0000-0000-00001E1F0000}"/>
    <cellStyle name="20% — акцент6 2 8" xfId="17753" xr:uid="{00000000-0005-0000-0000-00001F1F0000}"/>
    <cellStyle name="20% - Акцент6 2 8 10" xfId="25685" xr:uid="{00000000-0005-0000-0000-0000201F0000}"/>
    <cellStyle name="20% - Акцент6 2 8 10 2" xfId="43646" xr:uid="{00000000-0005-0000-0000-0000211F0000}"/>
    <cellStyle name="20% - Акцент6 2 8 11" xfId="25762" xr:uid="{00000000-0005-0000-0000-0000221F0000}"/>
    <cellStyle name="20% - Акцент6 2 8 11 2" xfId="43718" xr:uid="{00000000-0005-0000-0000-0000231F0000}"/>
    <cellStyle name="20% - Акцент6 2 8 12" xfId="25835" xr:uid="{00000000-0005-0000-0000-0000241F0000}"/>
    <cellStyle name="20% - Акцент6 2 8 12 2" xfId="43787" xr:uid="{00000000-0005-0000-0000-0000251F0000}"/>
    <cellStyle name="20% - Акцент6 2 8 13" xfId="24732" xr:uid="{00000000-0005-0000-0000-0000261F0000}"/>
    <cellStyle name="20% - Акцент6 2 8 13 2" xfId="42731" xr:uid="{00000000-0005-0000-0000-0000271F0000}"/>
    <cellStyle name="20% - Акцент6 2 8 14" xfId="25980" xr:uid="{00000000-0005-0000-0000-0000281F0000}"/>
    <cellStyle name="20% - Акцент6 2 8 14 2" xfId="43924" xr:uid="{00000000-0005-0000-0000-0000291F0000}"/>
    <cellStyle name="20% - Акцент6 2 8 15" xfId="17502" xr:uid="{00000000-0005-0000-0000-00002A1F0000}"/>
    <cellStyle name="20% - Акцент6 2 8 15 2" xfId="35855" xr:uid="{00000000-0005-0000-0000-00002B1F0000}"/>
    <cellStyle name="20% - Акцент6 2 8 16" xfId="25752" xr:uid="{00000000-0005-0000-0000-00002C1F0000}"/>
    <cellStyle name="20% - Акцент6 2 8 16 2" xfId="43708" xr:uid="{00000000-0005-0000-0000-00002D1F0000}"/>
    <cellStyle name="20% - Акцент6 2 8 17" xfId="31421" xr:uid="{00000000-0005-0000-0000-00002E1F0000}"/>
    <cellStyle name="20% - Акцент6 2 8 2" xfId="13272" xr:uid="{00000000-0005-0000-0000-00002F1F0000}"/>
    <cellStyle name="20% — акцент6 2 8 2" xfId="36102" xr:uid="{00000000-0005-0000-0000-0000301F0000}"/>
    <cellStyle name="20% - Акцент6 2 8 3" xfId="21585" xr:uid="{00000000-0005-0000-0000-0000311F0000}"/>
    <cellStyle name="20% - Акцент6 2 8 3 2" xfId="39737" xr:uid="{00000000-0005-0000-0000-0000321F0000}"/>
    <cellStyle name="20% - Акцент6 2 8 4" xfId="25764" xr:uid="{00000000-0005-0000-0000-0000331F0000}"/>
    <cellStyle name="20% - Акцент6 2 8 4 2" xfId="43720" xr:uid="{00000000-0005-0000-0000-0000341F0000}"/>
    <cellStyle name="20% - Акцент6 2 8 5" xfId="25836" xr:uid="{00000000-0005-0000-0000-0000351F0000}"/>
    <cellStyle name="20% - Акцент6 2 8 5 2" xfId="43788" xr:uid="{00000000-0005-0000-0000-0000361F0000}"/>
    <cellStyle name="20% - Акцент6 2 8 6" xfId="25959" xr:uid="{00000000-0005-0000-0000-0000371F0000}"/>
    <cellStyle name="20% - Акцент6 2 8 6 2" xfId="43903" xr:uid="{00000000-0005-0000-0000-0000381F0000}"/>
    <cellStyle name="20% - Акцент6 2 8 7" xfId="17127" xr:uid="{00000000-0005-0000-0000-0000391F0000}"/>
    <cellStyle name="20% - Акцент6 2 8 7 2" xfId="35485" xr:uid="{00000000-0005-0000-0000-00003A1F0000}"/>
    <cellStyle name="20% - Акцент6 2 8 8" xfId="16989" xr:uid="{00000000-0005-0000-0000-00003B1F0000}"/>
    <cellStyle name="20% - Акцент6 2 8 8 2" xfId="35350" xr:uid="{00000000-0005-0000-0000-00003C1F0000}"/>
    <cellStyle name="20% - Акцент6 2 8 9" xfId="17139" xr:uid="{00000000-0005-0000-0000-00003D1F0000}"/>
    <cellStyle name="20% - Акцент6 2 8 9 2" xfId="35495" xr:uid="{00000000-0005-0000-0000-00003E1F0000}"/>
    <cellStyle name="20% - Акцент6 2 9" xfId="13273" xr:uid="{00000000-0005-0000-0000-00003F1F0000}"/>
    <cellStyle name="20% — акцент6 2 9" xfId="25896" xr:uid="{00000000-0005-0000-0000-0000401F0000}"/>
    <cellStyle name="20% — акцент6 2 9 2" xfId="43843" xr:uid="{00000000-0005-0000-0000-0000411F0000}"/>
    <cellStyle name="20% - Акцент6 2_(DELOITTE) январь 2011" xfId="5284" xr:uid="{00000000-0005-0000-0000-0000421F0000}"/>
    <cellStyle name="20% - Акцент6 20" xfId="765" xr:uid="{00000000-0005-0000-0000-0000431F0000}"/>
    <cellStyle name="20% - Акцент6 21" xfId="766" xr:uid="{00000000-0005-0000-0000-0000441F0000}"/>
    <cellStyle name="20% - Акцент6 22" xfId="767" xr:uid="{00000000-0005-0000-0000-0000451F0000}"/>
    <cellStyle name="20% - Акцент6 23" xfId="768" xr:uid="{00000000-0005-0000-0000-0000461F0000}"/>
    <cellStyle name="20% - Акцент6 3" xfId="769" xr:uid="{00000000-0005-0000-0000-0000471F0000}"/>
    <cellStyle name="20% - Акцент6 3 10" xfId="11741" xr:uid="{00000000-0005-0000-0000-0000481F0000}"/>
    <cellStyle name="20% - Акцент6 3 10 2" xfId="21586" xr:uid="{00000000-0005-0000-0000-0000491F0000}"/>
    <cellStyle name="20% - Акцент6 3 10 2 2" xfId="39738" xr:uid="{00000000-0005-0000-0000-00004A1F0000}"/>
    <cellStyle name="20% - Акцент6 3 10 3" xfId="31422" xr:uid="{00000000-0005-0000-0000-00004B1F0000}"/>
    <cellStyle name="20% - Акцент6 3 11" xfId="6547" xr:uid="{00000000-0005-0000-0000-00004C1F0000}"/>
    <cellStyle name="20% - Акцент6 3 11 2" xfId="18473" xr:uid="{00000000-0005-0000-0000-00004D1F0000}"/>
    <cellStyle name="20% - Акцент6 3 11 2 2" xfId="36773" xr:uid="{00000000-0005-0000-0000-00004E1F0000}"/>
    <cellStyle name="20% - Акцент6 3 11 3" xfId="28553" xr:uid="{00000000-0005-0000-0000-00004F1F0000}"/>
    <cellStyle name="20% - Акцент6 3 12" xfId="12466" xr:uid="{00000000-0005-0000-0000-0000501F0000}"/>
    <cellStyle name="20% - Акцент6 3 12 2" xfId="21915" xr:uid="{00000000-0005-0000-0000-0000511F0000}"/>
    <cellStyle name="20% - Акцент6 3 12 2 2" xfId="40038" xr:uid="{00000000-0005-0000-0000-0000521F0000}"/>
    <cellStyle name="20% - Акцент6 3 12 3" xfId="31703" xr:uid="{00000000-0005-0000-0000-0000531F0000}"/>
    <cellStyle name="20% - Акцент6 3 2" xfId="770" xr:uid="{00000000-0005-0000-0000-0000541F0000}"/>
    <cellStyle name="20% - Акцент6 3 2 10" xfId="12467" xr:uid="{00000000-0005-0000-0000-0000551F0000}"/>
    <cellStyle name="20% - Акцент6 3 2 10 2" xfId="21916" xr:uid="{00000000-0005-0000-0000-0000561F0000}"/>
    <cellStyle name="20% - Акцент6 3 2 10 2 2" xfId="40039" xr:uid="{00000000-0005-0000-0000-0000571F0000}"/>
    <cellStyle name="20% - Акцент6 3 2 10 3" xfId="31704" xr:uid="{00000000-0005-0000-0000-0000581F0000}"/>
    <cellStyle name="20% - Акцент6 3 2 11" xfId="16123" xr:uid="{00000000-0005-0000-0000-0000591F0000}"/>
    <cellStyle name="20% - Акцент6 3 2 11 2" xfId="25077" xr:uid="{00000000-0005-0000-0000-00005A1F0000}"/>
    <cellStyle name="20% - Акцент6 3 2 11 2 2" xfId="43074" xr:uid="{00000000-0005-0000-0000-00005B1F0000}"/>
    <cellStyle name="20% - Акцент6 3 2 11 3" xfId="34721" xr:uid="{00000000-0005-0000-0000-00005C1F0000}"/>
    <cellStyle name="20% - Акцент6 3 2 12" xfId="17028" xr:uid="{00000000-0005-0000-0000-00005D1F0000}"/>
    <cellStyle name="20% - Акцент6 3 2 12 2" xfId="35388" xr:uid="{00000000-0005-0000-0000-00005E1F0000}"/>
    <cellStyle name="20% - Акцент6 3 2 13" xfId="26421" xr:uid="{00000000-0005-0000-0000-00005F1F0000}"/>
    <cellStyle name="20% - Акцент6 3 2 13 2" xfId="44343" xr:uid="{00000000-0005-0000-0000-0000601F0000}"/>
    <cellStyle name="20% - Акцент6 3 2 14" xfId="27338" xr:uid="{00000000-0005-0000-0000-0000611F0000}"/>
    <cellStyle name="20% - Акцент6 3 2 15" xfId="45400" xr:uid="{00000000-0005-0000-0000-0000621F0000}"/>
    <cellStyle name="20% - Акцент6 3 2 16" xfId="46494" xr:uid="{00000000-0005-0000-0000-0000631F0000}"/>
    <cellStyle name="20% - Акцент6 3 2 2" xfId="771" xr:uid="{00000000-0005-0000-0000-0000641F0000}"/>
    <cellStyle name="20% - Акцент6 3 2 2 2" xfId="9680" xr:uid="{00000000-0005-0000-0000-0000651F0000}"/>
    <cellStyle name="20% - Акцент6 3 2 3" xfId="5907" xr:uid="{00000000-0005-0000-0000-0000661F0000}"/>
    <cellStyle name="20% - Акцент6 3 2 3 10" xfId="26933" xr:uid="{00000000-0005-0000-0000-0000671F0000}"/>
    <cellStyle name="20% - Акцент6 3 2 3 10 2" xfId="44848" xr:uid="{00000000-0005-0000-0000-0000681F0000}"/>
    <cellStyle name="20% - Акцент6 3 2 3 11" xfId="27953" xr:uid="{00000000-0005-0000-0000-0000691F0000}"/>
    <cellStyle name="20% - Акцент6 3 2 3 12" xfId="45895" xr:uid="{00000000-0005-0000-0000-00006A1F0000}"/>
    <cellStyle name="20% - Акцент6 3 2 3 13" xfId="47084" xr:uid="{00000000-0005-0000-0000-00006B1F0000}"/>
    <cellStyle name="20% - Акцент6 3 2 3 2" xfId="8942" xr:uid="{00000000-0005-0000-0000-00006C1F0000}"/>
    <cellStyle name="20% - Акцент6 3 2 3 2 2" xfId="14012" xr:uid="{00000000-0005-0000-0000-00006D1F0000}"/>
    <cellStyle name="20% - Акцент6 3 2 3 2 2 2" xfId="23211" xr:uid="{00000000-0005-0000-0000-00006E1F0000}"/>
    <cellStyle name="20% - Акцент6 3 2 3 2 2 2 2" xfId="41211" xr:uid="{00000000-0005-0000-0000-00006F1F0000}"/>
    <cellStyle name="20% - Акцент6 3 2 3 2 2 3" xfId="32868" xr:uid="{00000000-0005-0000-0000-0000701F0000}"/>
    <cellStyle name="20% - Акцент6 3 2 3 2 3" xfId="19508" xr:uid="{00000000-0005-0000-0000-0000711F0000}"/>
    <cellStyle name="20% - Акцент6 3 2 3 2 3 2" xfId="37678" xr:uid="{00000000-0005-0000-0000-0000721F0000}"/>
    <cellStyle name="20% - Акцент6 3 2 3 2 4" xfId="29383" xr:uid="{00000000-0005-0000-0000-0000731F0000}"/>
    <cellStyle name="20% - Акцент6 3 2 3 3" xfId="9681" xr:uid="{00000000-0005-0000-0000-0000741F0000}"/>
    <cellStyle name="20% - Акцент6 3 2 3 3 2" xfId="14531" xr:uid="{00000000-0005-0000-0000-0000751F0000}"/>
    <cellStyle name="20% - Акцент6 3 2 3 3 2 2" xfId="23714" xr:uid="{00000000-0005-0000-0000-0000761F0000}"/>
    <cellStyle name="20% - Акцент6 3 2 3 3 2 2 2" xfId="41714" xr:uid="{00000000-0005-0000-0000-0000771F0000}"/>
    <cellStyle name="20% - Акцент6 3 2 3 3 2 3" xfId="33369" xr:uid="{00000000-0005-0000-0000-0000781F0000}"/>
    <cellStyle name="20% - Акцент6 3 2 3 3 3" xfId="20065" xr:uid="{00000000-0005-0000-0000-0000791F0000}"/>
    <cellStyle name="20% - Акцент6 3 2 3 3 3 2" xfId="38230" xr:uid="{00000000-0005-0000-0000-00007A1F0000}"/>
    <cellStyle name="20% - Акцент6 3 2 3 3 4" xfId="29930" xr:uid="{00000000-0005-0000-0000-00007B1F0000}"/>
    <cellStyle name="20% - Акцент6 3 2 3 4" xfId="10991" xr:uid="{00000000-0005-0000-0000-00007C1F0000}"/>
    <cellStyle name="20% - Акцент6 3 2 3 4 2" xfId="14532" xr:uid="{00000000-0005-0000-0000-00007D1F0000}"/>
    <cellStyle name="20% - Акцент6 3 2 3 4 2 2" xfId="23715" xr:uid="{00000000-0005-0000-0000-00007E1F0000}"/>
    <cellStyle name="20% - Акцент6 3 2 3 4 2 2 2" xfId="41715" xr:uid="{00000000-0005-0000-0000-00007F1F0000}"/>
    <cellStyle name="20% - Акцент6 3 2 3 4 2 3" xfId="33370" xr:uid="{00000000-0005-0000-0000-0000801F0000}"/>
    <cellStyle name="20% - Акцент6 3 2 3 4 3" xfId="20844" xr:uid="{00000000-0005-0000-0000-0000811F0000}"/>
    <cellStyle name="20% - Акцент6 3 2 3 4 3 2" xfId="38996" xr:uid="{00000000-0005-0000-0000-0000821F0000}"/>
    <cellStyle name="20% - Акцент6 3 2 3 4 4" xfId="30680" xr:uid="{00000000-0005-0000-0000-0000831F0000}"/>
    <cellStyle name="20% - Акцент6 3 2 3 5" xfId="11527" xr:uid="{00000000-0005-0000-0000-0000841F0000}"/>
    <cellStyle name="20% - Акцент6 3 2 3 5 2" xfId="21372" xr:uid="{00000000-0005-0000-0000-0000851F0000}"/>
    <cellStyle name="20% - Акцент6 3 2 3 5 2 2" xfId="39524" xr:uid="{00000000-0005-0000-0000-0000861F0000}"/>
    <cellStyle name="20% - Акцент6 3 2 3 5 3" xfId="31208" xr:uid="{00000000-0005-0000-0000-0000871F0000}"/>
    <cellStyle name="20% - Акцент6 3 2 3 6" xfId="7475" xr:uid="{00000000-0005-0000-0000-0000881F0000}"/>
    <cellStyle name="20% - Акцент6 3 2 3 6 2" xfId="18882" xr:uid="{00000000-0005-0000-0000-0000891F0000}"/>
    <cellStyle name="20% - Акцент6 3 2 3 6 2 2" xfId="37102" xr:uid="{00000000-0005-0000-0000-00008A1F0000}"/>
    <cellStyle name="20% - Акцент6 3 2 3 6 3" xfId="28849" xr:uid="{00000000-0005-0000-0000-00008B1F0000}"/>
    <cellStyle name="20% - Акцент6 3 2 3 7" xfId="13049" xr:uid="{00000000-0005-0000-0000-00008C1F0000}"/>
    <cellStyle name="20% - Акцент6 3 2 3 7 2" xfId="22453" xr:uid="{00000000-0005-0000-0000-00008D1F0000}"/>
    <cellStyle name="20% - Акцент6 3 2 3 7 2 2" xfId="40473" xr:uid="{00000000-0005-0000-0000-00008E1F0000}"/>
    <cellStyle name="20% - Акцент6 3 2 3 7 3" xfId="32135" xr:uid="{00000000-0005-0000-0000-00008F1F0000}"/>
    <cellStyle name="20% - Акцент6 3 2 3 8" xfId="16745" xr:uid="{00000000-0005-0000-0000-0000901F0000}"/>
    <cellStyle name="20% - Акцент6 3 2 3 8 2" xfId="25510" xr:uid="{00000000-0005-0000-0000-0000911F0000}"/>
    <cellStyle name="20% - Акцент6 3 2 3 8 2 2" xfId="43474" xr:uid="{00000000-0005-0000-0000-0000921F0000}"/>
    <cellStyle name="20% - Акцент6 3 2 3 8 3" xfId="35166" xr:uid="{00000000-0005-0000-0000-0000931F0000}"/>
    <cellStyle name="20% - Акцент6 3 2 3 9" xfId="17860" xr:uid="{00000000-0005-0000-0000-0000941F0000}"/>
    <cellStyle name="20% - Акцент6 3 2 3 9 2" xfId="36170" xr:uid="{00000000-0005-0000-0000-0000951F0000}"/>
    <cellStyle name="20% - Акцент6 3 2 4" xfId="8490" xr:uid="{00000000-0005-0000-0000-0000961F0000}"/>
    <cellStyle name="20% - Акцент6 3 2 4 2" xfId="9682" xr:uid="{00000000-0005-0000-0000-0000971F0000}"/>
    <cellStyle name="20% - Акцент6 3 2 4 2 2" xfId="14533" xr:uid="{00000000-0005-0000-0000-0000981F0000}"/>
    <cellStyle name="20% - Акцент6 3 2 4 2 2 2" xfId="23716" xr:uid="{00000000-0005-0000-0000-0000991F0000}"/>
    <cellStyle name="20% - Акцент6 3 2 4 2 2 2 2" xfId="41716" xr:uid="{00000000-0005-0000-0000-00009A1F0000}"/>
    <cellStyle name="20% - Акцент6 3 2 4 2 2 3" xfId="33371" xr:uid="{00000000-0005-0000-0000-00009B1F0000}"/>
    <cellStyle name="20% - Акцент6 3 2 4 2 3" xfId="20066" xr:uid="{00000000-0005-0000-0000-00009C1F0000}"/>
    <cellStyle name="20% - Акцент6 3 2 4 2 3 2" xfId="38231" xr:uid="{00000000-0005-0000-0000-00009D1F0000}"/>
    <cellStyle name="20% - Акцент6 3 2 4 2 4" xfId="29931" xr:uid="{00000000-0005-0000-0000-00009E1F0000}"/>
    <cellStyle name="20% - Акцент6 3 2 4 3" xfId="13547" xr:uid="{00000000-0005-0000-0000-00009F1F0000}"/>
    <cellStyle name="20% - Акцент6 3 2 4 3 2" xfId="22782" xr:uid="{00000000-0005-0000-0000-0000A01F0000}"/>
    <cellStyle name="20% - Акцент6 3 2 4 3 2 2" xfId="40783" xr:uid="{00000000-0005-0000-0000-0000A11F0000}"/>
    <cellStyle name="20% - Акцент6 3 2 4 3 3" xfId="32434" xr:uid="{00000000-0005-0000-0000-0000A21F0000}"/>
    <cellStyle name="20% - Акцент6 3 2 4 4" xfId="19248" xr:uid="{00000000-0005-0000-0000-0000A31F0000}"/>
    <cellStyle name="20% - Акцент6 3 2 4 4 2" xfId="37422" xr:uid="{00000000-0005-0000-0000-0000A41F0000}"/>
    <cellStyle name="20% - Акцент6 3 2 4 5" xfId="29133" xr:uid="{00000000-0005-0000-0000-0000A51F0000}"/>
    <cellStyle name="20% - Акцент6 3 2 5" xfId="9291" xr:uid="{00000000-0005-0000-0000-0000A61F0000}"/>
    <cellStyle name="20% - Акцент6 3 2 5 2" xfId="14534" xr:uid="{00000000-0005-0000-0000-0000A71F0000}"/>
    <cellStyle name="20% - Акцент6 3 2 5 2 2" xfId="23717" xr:uid="{00000000-0005-0000-0000-0000A81F0000}"/>
    <cellStyle name="20% - Акцент6 3 2 5 2 2 2" xfId="41717" xr:uid="{00000000-0005-0000-0000-0000A91F0000}"/>
    <cellStyle name="20% - Акцент6 3 2 5 2 3" xfId="33372" xr:uid="{00000000-0005-0000-0000-0000AA1F0000}"/>
    <cellStyle name="20% - Акцент6 3 2 5 3" xfId="19772" xr:uid="{00000000-0005-0000-0000-0000AB1F0000}"/>
    <cellStyle name="20% - Акцент6 3 2 5 3 2" xfId="37938" xr:uid="{00000000-0005-0000-0000-0000AC1F0000}"/>
    <cellStyle name="20% - Акцент6 3 2 5 4" xfId="29641" xr:uid="{00000000-0005-0000-0000-0000AD1F0000}"/>
    <cellStyle name="20% - Акцент6 3 2 6" xfId="10713" xr:uid="{00000000-0005-0000-0000-0000AE1F0000}"/>
    <cellStyle name="20% - Акцент6 3 2 6 2" xfId="14535" xr:uid="{00000000-0005-0000-0000-0000AF1F0000}"/>
    <cellStyle name="20% - Акцент6 3 2 6 2 2" xfId="23718" xr:uid="{00000000-0005-0000-0000-0000B01F0000}"/>
    <cellStyle name="20% - Акцент6 3 2 6 2 2 2" xfId="41718" xr:uid="{00000000-0005-0000-0000-0000B11F0000}"/>
    <cellStyle name="20% - Акцент6 3 2 6 2 3" xfId="33373" xr:uid="{00000000-0005-0000-0000-0000B21F0000}"/>
    <cellStyle name="20% - Акцент6 3 2 6 3" xfId="20568" xr:uid="{00000000-0005-0000-0000-0000B31F0000}"/>
    <cellStyle name="20% - Акцент6 3 2 6 3 2" xfId="38720" xr:uid="{00000000-0005-0000-0000-0000B41F0000}"/>
    <cellStyle name="20% - Акцент6 3 2 6 4" xfId="30404" xr:uid="{00000000-0005-0000-0000-0000B51F0000}"/>
    <cellStyle name="20% - Акцент6 3 2 7" xfId="11296" xr:uid="{00000000-0005-0000-0000-0000B61F0000}"/>
    <cellStyle name="20% - Акцент6 3 2 7 2" xfId="21141" xr:uid="{00000000-0005-0000-0000-0000B71F0000}"/>
    <cellStyle name="20% - Акцент6 3 2 7 2 2" xfId="39293" xr:uid="{00000000-0005-0000-0000-0000B81F0000}"/>
    <cellStyle name="20% - Акцент6 3 2 7 3" xfId="30977" xr:uid="{00000000-0005-0000-0000-0000B91F0000}"/>
    <cellStyle name="20% - Акцент6 3 2 8" xfId="11862" xr:uid="{00000000-0005-0000-0000-0000BA1F0000}"/>
    <cellStyle name="20% - Акцент6 3 2 8 2" xfId="21613" xr:uid="{00000000-0005-0000-0000-0000BB1F0000}"/>
    <cellStyle name="20% - Акцент6 3 2 8 2 2" xfId="39762" xr:uid="{00000000-0005-0000-0000-0000BC1F0000}"/>
    <cellStyle name="20% - Акцент6 3 2 8 3" xfId="31441" xr:uid="{00000000-0005-0000-0000-0000BD1F0000}"/>
    <cellStyle name="20% - Акцент6 3 2 9" xfId="6775" xr:uid="{00000000-0005-0000-0000-0000BE1F0000}"/>
    <cellStyle name="20% - Акцент6 3 2 9 2" xfId="18579" xr:uid="{00000000-0005-0000-0000-0000BF1F0000}"/>
    <cellStyle name="20% - Акцент6 3 2 9 2 2" xfId="36845" xr:uid="{00000000-0005-0000-0000-0000C01F0000}"/>
    <cellStyle name="20% - Акцент6 3 2 9 3" xfId="28614" xr:uid="{00000000-0005-0000-0000-0000C11F0000}"/>
    <cellStyle name="20% - Акцент6 3 2_RecoursesReserves_Hak_OP" xfId="7476" xr:uid="{00000000-0005-0000-0000-0000C21F0000}"/>
    <cellStyle name="20% - Акцент6 3 3" xfId="772" xr:uid="{00000000-0005-0000-0000-0000C31F0000}"/>
    <cellStyle name="20% - Акцент6 3 3 2" xfId="9683" xr:uid="{00000000-0005-0000-0000-0000C41F0000}"/>
    <cellStyle name="20% - Акцент6 3 4" xfId="773" xr:uid="{00000000-0005-0000-0000-0000C51F0000}"/>
    <cellStyle name="20% - Акцент6 3 4 10" xfId="16124" xr:uid="{00000000-0005-0000-0000-0000C61F0000}"/>
    <cellStyle name="20% - Акцент6 3 4 10 2" xfId="25078" xr:uid="{00000000-0005-0000-0000-0000C71F0000}"/>
    <cellStyle name="20% - Акцент6 3 4 10 2 2" xfId="43075" xr:uid="{00000000-0005-0000-0000-0000C81F0000}"/>
    <cellStyle name="20% - Акцент6 3 4 10 3" xfId="34722" xr:uid="{00000000-0005-0000-0000-0000C91F0000}"/>
    <cellStyle name="20% - Акцент6 3 4 11" xfId="17030" xr:uid="{00000000-0005-0000-0000-0000CA1F0000}"/>
    <cellStyle name="20% - Акцент6 3 4 11 2" xfId="35390" xr:uid="{00000000-0005-0000-0000-0000CB1F0000}"/>
    <cellStyle name="20% - Акцент6 3 4 12" xfId="26422" xr:uid="{00000000-0005-0000-0000-0000CC1F0000}"/>
    <cellStyle name="20% - Акцент6 3 4 12 2" xfId="44344" xr:uid="{00000000-0005-0000-0000-0000CD1F0000}"/>
    <cellStyle name="20% - Акцент6 3 4 13" xfId="27339" xr:uid="{00000000-0005-0000-0000-0000CE1F0000}"/>
    <cellStyle name="20% - Акцент6 3 4 14" xfId="45401" xr:uid="{00000000-0005-0000-0000-0000CF1F0000}"/>
    <cellStyle name="20% - Акцент6 3 4 15" xfId="46495" xr:uid="{00000000-0005-0000-0000-0000D01F0000}"/>
    <cellStyle name="20% - Акцент6 3 4 2" xfId="5908" xr:uid="{00000000-0005-0000-0000-0000D11F0000}"/>
    <cellStyle name="20% - Акцент6 3 4 2 10" xfId="26934" xr:uid="{00000000-0005-0000-0000-0000D21F0000}"/>
    <cellStyle name="20% - Акцент6 3 4 2 10 2" xfId="44849" xr:uid="{00000000-0005-0000-0000-0000D31F0000}"/>
    <cellStyle name="20% - Акцент6 3 4 2 11" xfId="27954" xr:uid="{00000000-0005-0000-0000-0000D41F0000}"/>
    <cellStyle name="20% - Акцент6 3 4 2 12" xfId="45896" xr:uid="{00000000-0005-0000-0000-0000D51F0000}"/>
    <cellStyle name="20% - Акцент6 3 4 2 13" xfId="47085" xr:uid="{00000000-0005-0000-0000-0000D61F0000}"/>
    <cellStyle name="20% - Акцент6 3 4 2 2" xfId="8943" xr:uid="{00000000-0005-0000-0000-0000D71F0000}"/>
    <cellStyle name="20% - Акцент6 3 4 2 2 2" xfId="14013" xr:uid="{00000000-0005-0000-0000-0000D81F0000}"/>
    <cellStyle name="20% - Акцент6 3 4 2 2 2 2" xfId="23212" xr:uid="{00000000-0005-0000-0000-0000D91F0000}"/>
    <cellStyle name="20% - Акцент6 3 4 2 2 2 2 2" xfId="41212" xr:uid="{00000000-0005-0000-0000-0000DA1F0000}"/>
    <cellStyle name="20% - Акцент6 3 4 2 2 2 3" xfId="32869" xr:uid="{00000000-0005-0000-0000-0000DB1F0000}"/>
    <cellStyle name="20% - Акцент6 3 4 2 2 3" xfId="19509" xr:uid="{00000000-0005-0000-0000-0000DC1F0000}"/>
    <cellStyle name="20% - Акцент6 3 4 2 2 3 2" xfId="37679" xr:uid="{00000000-0005-0000-0000-0000DD1F0000}"/>
    <cellStyle name="20% - Акцент6 3 4 2 2 4" xfId="29384" xr:uid="{00000000-0005-0000-0000-0000DE1F0000}"/>
    <cellStyle name="20% - Акцент6 3 4 2 3" xfId="9684" xr:uid="{00000000-0005-0000-0000-0000DF1F0000}"/>
    <cellStyle name="20% - Акцент6 3 4 2 3 2" xfId="14536" xr:uid="{00000000-0005-0000-0000-0000E01F0000}"/>
    <cellStyle name="20% - Акцент6 3 4 2 3 2 2" xfId="23719" xr:uid="{00000000-0005-0000-0000-0000E11F0000}"/>
    <cellStyle name="20% - Акцент6 3 4 2 3 2 2 2" xfId="41719" xr:uid="{00000000-0005-0000-0000-0000E21F0000}"/>
    <cellStyle name="20% - Акцент6 3 4 2 3 2 3" xfId="33374" xr:uid="{00000000-0005-0000-0000-0000E31F0000}"/>
    <cellStyle name="20% - Акцент6 3 4 2 3 3" xfId="20067" xr:uid="{00000000-0005-0000-0000-0000E41F0000}"/>
    <cellStyle name="20% - Акцент6 3 4 2 3 3 2" xfId="38232" xr:uid="{00000000-0005-0000-0000-0000E51F0000}"/>
    <cellStyle name="20% - Акцент6 3 4 2 3 4" xfId="29932" xr:uid="{00000000-0005-0000-0000-0000E61F0000}"/>
    <cellStyle name="20% - Акцент6 3 4 2 4" xfId="10992" xr:uid="{00000000-0005-0000-0000-0000E71F0000}"/>
    <cellStyle name="20% - Акцент6 3 4 2 4 2" xfId="14537" xr:uid="{00000000-0005-0000-0000-0000E81F0000}"/>
    <cellStyle name="20% - Акцент6 3 4 2 4 2 2" xfId="23720" xr:uid="{00000000-0005-0000-0000-0000E91F0000}"/>
    <cellStyle name="20% - Акцент6 3 4 2 4 2 2 2" xfId="41720" xr:uid="{00000000-0005-0000-0000-0000EA1F0000}"/>
    <cellStyle name="20% - Акцент6 3 4 2 4 2 3" xfId="33375" xr:uid="{00000000-0005-0000-0000-0000EB1F0000}"/>
    <cellStyle name="20% - Акцент6 3 4 2 4 3" xfId="20845" xr:uid="{00000000-0005-0000-0000-0000EC1F0000}"/>
    <cellStyle name="20% - Акцент6 3 4 2 4 3 2" xfId="38997" xr:uid="{00000000-0005-0000-0000-0000ED1F0000}"/>
    <cellStyle name="20% - Акцент6 3 4 2 4 4" xfId="30681" xr:uid="{00000000-0005-0000-0000-0000EE1F0000}"/>
    <cellStyle name="20% - Акцент6 3 4 2 5" xfId="11528" xr:uid="{00000000-0005-0000-0000-0000EF1F0000}"/>
    <cellStyle name="20% - Акцент6 3 4 2 5 2" xfId="21373" xr:uid="{00000000-0005-0000-0000-0000F01F0000}"/>
    <cellStyle name="20% - Акцент6 3 4 2 5 2 2" xfId="39525" xr:uid="{00000000-0005-0000-0000-0000F11F0000}"/>
    <cellStyle name="20% - Акцент6 3 4 2 5 3" xfId="31209" xr:uid="{00000000-0005-0000-0000-0000F21F0000}"/>
    <cellStyle name="20% - Акцент6 3 4 2 6" xfId="7477" xr:uid="{00000000-0005-0000-0000-0000F31F0000}"/>
    <cellStyle name="20% - Акцент6 3 4 2 6 2" xfId="18883" xr:uid="{00000000-0005-0000-0000-0000F41F0000}"/>
    <cellStyle name="20% - Акцент6 3 4 2 6 2 2" xfId="37103" xr:uid="{00000000-0005-0000-0000-0000F51F0000}"/>
    <cellStyle name="20% - Акцент6 3 4 2 6 3" xfId="28850" xr:uid="{00000000-0005-0000-0000-0000F61F0000}"/>
    <cellStyle name="20% - Акцент6 3 4 2 7" xfId="13050" xr:uid="{00000000-0005-0000-0000-0000F71F0000}"/>
    <cellStyle name="20% - Акцент6 3 4 2 7 2" xfId="22454" xr:uid="{00000000-0005-0000-0000-0000F81F0000}"/>
    <cellStyle name="20% - Акцент6 3 4 2 7 2 2" xfId="40474" xr:uid="{00000000-0005-0000-0000-0000F91F0000}"/>
    <cellStyle name="20% - Акцент6 3 4 2 7 3" xfId="32136" xr:uid="{00000000-0005-0000-0000-0000FA1F0000}"/>
    <cellStyle name="20% - Акцент6 3 4 2 8" xfId="16746" xr:uid="{00000000-0005-0000-0000-0000FB1F0000}"/>
    <cellStyle name="20% - Акцент6 3 4 2 8 2" xfId="25511" xr:uid="{00000000-0005-0000-0000-0000FC1F0000}"/>
    <cellStyle name="20% - Акцент6 3 4 2 8 2 2" xfId="43475" xr:uid="{00000000-0005-0000-0000-0000FD1F0000}"/>
    <cellStyle name="20% - Акцент6 3 4 2 8 3" xfId="35167" xr:uid="{00000000-0005-0000-0000-0000FE1F0000}"/>
    <cellStyle name="20% - Акцент6 3 4 2 9" xfId="17861" xr:uid="{00000000-0005-0000-0000-0000FF1F0000}"/>
    <cellStyle name="20% - Акцент6 3 4 2 9 2" xfId="36171" xr:uid="{00000000-0005-0000-0000-000000200000}"/>
    <cellStyle name="20% - Акцент6 3 4 3" xfId="8757" xr:uid="{00000000-0005-0000-0000-000001200000}"/>
    <cellStyle name="20% - Акцент6 3 4 3 2" xfId="9685" xr:uid="{00000000-0005-0000-0000-000002200000}"/>
    <cellStyle name="20% - Акцент6 3 4 3 2 2" xfId="14538" xr:uid="{00000000-0005-0000-0000-000003200000}"/>
    <cellStyle name="20% - Акцент6 3 4 3 2 2 2" xfId="23721" xr:uid="{00000000-0005-0000-0000-000004200000}"/>
    <cellStyle name="20% - Акцент6 3 4 3 2 2 2 2" xfId="41721" xr:uid="{00000000-0005-0000-0000-000005200000}"/>
    <cellStyle name="20% - Акцент6 3 4 3 2 2 3" xfId="33376" xr:uid="{00000000-0005-0000-0000-000006200000}"/>
    <cellStyle name="20% - Акцент6 3 4 3 2 3" xfId="20068" xr:uid="{00000000-0005-0000-0000-000007200000}"/>
    <cellStyle name="20% - Акцент6 3 4 3 2 3 2" xfId="38233" xr:uid="{00000000-0005-0000-0000-000008200000}"/>
    <cellStyle name="20% - Акцент6 3 4 3 2 4" xfId="29933" xr:uid="{00000000-0005-0000-0000-000009200000}"/>
    <cellStyle name="20% - Акцент6 3 4 3 3" xfId="13548" xr:uid="{00000000-0005-0000-0000-00000A200000}"/>
    <cellStyle name="20% - Акцент6 3 4 3 3 2" xfId="22783" xr:uid="{00000000-0005-0000-0000-00000B200000}"/>
    <cellStyle name="20% - Акцент6 3 4 3 3 2 2" xfId="40784" xr:uid="{00000000-0005-0000-0000-00000C200000}"/>
    <cellStyle name="20% - Акцент6 3 4 3 3 3" xfId="32435" xr:uid="{00000000-0005-0000-0000-00000D200000}"/>
    <cellStyle name="20% - Акцент6 3 4 3 4" xfId="19395" xr:uid="{00000000-0005-0000-0000-00000E200000}"/>
    <cellStyle name="20% - Акцент6 3 4 3 4 2" xfId="37565" xr:uid="{00000000-0005-0000-0000-00000F200000}"/>
    <cellStyle name="20% - Акцент6 3 4 3 5" xfId="29275" xr:uid="{00000000-0005-0000-0000-000010200000}"/>
    <cellStyle name="20% - Акцент6 3 4 4" xfId="9292" xr:uid="{00000000-0005-0000-0000-000011200000}"/>
    <cellStyle name="20% - Акцент6 3 4 4 2" xfId="14539" xr:uid="{00000000-0005-0000-0000-000012200000}"/>
    <cellStyle name="20% - Акцент6 3 4 4 2 2" xfId="23722" xr:uid="{00000000-0005-0000-0000-000013200000}"/>
    <cellStyle name="20% - Акцент6 3 4 4 2 2 2" xfId="41722" xr:uid="{00000000-0005-0000-0000-000014200000}"/>
    <cellStyle name="20% - Акцент6 3 4 4 2 3" xfId="33377" xr:uid="{00000000-0005-0000-0000-000015200000}"/>
    <cellStyle name="20% - Акцент6 3 4 4 3" xfId="19773" xr:uid="{00000000-0005-0000-0000-000016200000}"/>
    <cellStyle name="20% - Акцент6 3 4 4 3 2" xfId="37939" xr:uid="{00000000-0005-0000-0000-000017200000}"/>
    <cellStyle name="20% - Акцент6 3 4 4 4" xfId="29642" xr:uid="{00000000-0005-0000-0000-000018200000}"/>
    <cellStyle name="20% - Акцент6 3 4 5" xfId="10714" xr:uid="{00000000-0005-0000-0000-000019200000}"/>
    <cellStyle name="20% - Акцент6 3 4 5 2" xfId="14540" xr:uid="{00000000-0005-0000-0000-00001A200000}"/>
    <cellStyle name="20% - Акцент6 3 4 5 2 2" xfId="23723" xr:uid="{00000000-0005-0000-0000-00001B200000}"/>
    <cellStyle name="20% - Акцент6 3 4 5 2 2 2" xfId="41723" xr:uid="{00000000-0005-0000-0000-00001C200000}"/>
    <cellStyle name="20% - Акцент6 3 4 5 2 3" xfId="33378" xr:uid="{00000000-0005-0000-0000-00001D200000}"/>
    <cellStyle name="20% - Акцент6 3 4 5 3" xfId="20569" xr:uid="{00000000-0005-0000-0000-00001E200000}"/>
    <cellStyle name="20% - Акцент6 3 4 5 3 2" xfId="38721" xr:uid="{00000000-0005-0000-0000-00001F200000}"/>
    <cellStyle name="20% - Акцент6 3 4 5 4" xfId="30405" xr:uid="{00000000-0005-0000-0000-000020200000}"/>
    <cellStyle name="20% - Акцент6 3 4 6" xfId="11427" xr:uid="{00000000-0005-0000-0000-000021200000}"/>
    <cellStyle name="20% - Акцент6 3 4 6 2" xfId="21272" xr:uid="{00000000-0005-0000-0000-000022200000}"/>
    <cellStyle name="20% - Акцент6 3 4 6 2 2" xfId="39424" xr:uid="{00000000-0005-0000-0000-000023200000}"/>
    <cellStyle name="20% - Акцент6 3 4 6 3" xfId="31108" xr:uid="{00000000-0005-0000-0000-000024200000}"/>
    <cellStyle name="20% - Акцент6 3 4 7" xfId="11951" xr:uid="{00000000-0005-0000-0000-000025200000}"/>
    <cellStyle name="20% - Акцент6 3 4 7 2" xfId="21697" xr:uid="{00000000-0005-0000-0000-000026200000}"/>
    <cellStyle name="20% - Акцент6 3 4 7 2 2" xfId="39846" xr:uid="{00000000-0005-0000-0000-000027200000}"/>
    <cellStyle name="20% - Акцент6 3 4 7 3" xfId="31525" xr:uid="{00000000-0005-0000-0000-000028200000}"/>
    <cellStyle name="20% - Акцент6 3 4 8" xfId="7178" xr:uid="{00000000-0005-0000-0000-000029200000}"/>
    <cellStyle name="20% - Акцент6 3 4 8 2" xfId="18773" xr:uid="{00000000-0005-0000-0000-00002A200000}"/>
    <cellStyle name="20% - Акцент6 3 4 8 2 2" xfId="36993" xr:uid="{00000000-0005-0000-0000-00002B200000}"/>
    <cellStyle name="20% - Акцент6 3 4 8 3" xfId="28745" xr:uid="{00000000-0005-0000-0000-00002C200000}"/>
    <cellStyle name="20% - Акцент6 3 4 9" xfId="12468" xr:uid="{00000000-0005-0000-0000-00002D200000}"/>
    <cellStyle name="20% - Акцент6 3 4 9 2" xfId="21917" xr:uid="{00000000-0005-0000-0000-00002E200000}"/>
    <cellStyle name="20% - Акцент6 3 4 9 2 2" xfId="40040" xr:uid="{00000000-0005-0000-0000-00002F200000}"/>
    <cellStyle name="20% - Акцент6 3 4 9 3" xfId="31705" xr:uid="{00000000-0005-0000-0000-000030200000}"/>
    <cellStyle name="20% - Акцент6 3 5" xfId="7474" xr:uid="{00000000-0005-0000-0000-000031200000}"/>
    <cellStyle name="20% - Акцент6 3 5 2" xfId="8941" xr:uid="{00000000-0005-0000-0000-000032200000}"/>
    <cellStyle name="20% - Акцент6 3 5 2 2" xfId="14014" xr:uid="{00000000-0005-0000-0000-000033200000}"/>
    <cellStyle name="20% - Акцент6 3 5 2 2 2" xfId="23213" xr:uid="{00000000-0005-0000-0000-000034200000}"/>
    <cellStyle name="20% - Акцент6 3 5 2 2 2 2" xfId="41213" xr:uid="{00000000-0005-0000-0000-000035200000}"/>
    <cellStyle name="20% - Акцент6 3 5 2 2 3" xfId="32870" xr:uid="{00000000-0005-0000-0000-000036200000}"/>
    <cellStyle name="20% - Акцент6 3 5 2 3" xfId="19507" xr:uid="{00000000-0005-0000-0000-000037200000}"/>
    <cellStyle name="20% - Акцент6 3 5 2 3 2" xfId="37677" xr:uid="{00000000-0005-0000-0000-000038200000}"/>
    <cellStyle name="20% - Акцент6 3 5 2 4" xfId="29382" xr:uid="{00000000-0005-0000-0000-000039200000}"/>
    <cellStyle name="20% - Акцент6 3 5 3" xfId="9686" xr:uid="{00000000-0005-0000-0000-00003A200000}"/>
    <cellStyle name="20% - Акцент6 3 5 3 2" xfId="14541" xr:uid="{00000000-0005-0000-0000-00003B200000}"/>
    <cellStyle name="20% - Акцент6 3 5 3 2 2" xfId="23724" xr:uid="{00000000-0005-0000-0000-00003C200000}"/>
    <cellStyle name="20% - Акцент6 3 5 3 2 2 2" xfId="41724" xr:uid="{00000000-0005-0000-0000-00003D200000}"/>
    <cellStyle name="20% - Акцент6 3 5 3 2 3" xfId="33379" xr:uid="{00000000-0005-0000-0000-00003E200000}"/>
    <cellStyle name="20% - Акцент6 3 5 3 3" xfId="20069" xr:uid="{00000000-0005-0000-0000-00003F200000}"/>
    <cellStyle name="20% - Акцент6 3 5 3 3 2" xfId="38234" xr:uid="{00000000-0005-0000-0000-000040200000}"/>
    <cellStyle name="20% - Акцент6 3 5 3 4" xfId="29934" xr:uid="{00000000-0005-0000-0000-000041200000}"/>
    <cellStyle name="20% - Акцент6 3 5 4" xfId="10993" xr:uid="{00000000-0005-0000-0000-000042200000}"/>
    <cellStyle name="20% - Акцент6 3 5 4 2" xfId="14542" xr:uid="{00000000-0005-0000-0000-000043200000}"/>
    <cellStyle name="20% - Акцент6 3 5 4 2 2" xfId="23725" xr:uid="{00000000-0005-0000-0000-000044200000}"/>
    <cellStyle name="20% - Акцент6 3 5 4 2 2 2" xfId="41725" xr:uid="{00000000-0005-0000-0000-000045200000}"/>
    <cellStyle name="20% - Акцент6 3 5 4 2 3" xfId="33380" xr:uid="{00000000-0005-0000-0000-000046200000}"/>
    <cellStyle name="20% - Акцент6 3 5 4 3" xfId="20846" xr:uid="{00000000-0005-0000-0000-000047200000}"/>
    <cellStyle name="20% - Акцент6 3 5 4 3 2" xfId="38998" xr:uid="{00000000-0005-0000-0000-000048200000}"/>
    <cellStyle name="20% - Акцент6 3 5 4 4" xfId="30682" xr:uid="{00000000-0005-0000-0000-000049200000}"/>
    <cellStyle name="20% - Акцент6 3 5 5" xfId="11526" xr:uid="{00000000-0005-0000-0000-00004A200000}"/>
    <cellStyle name="20% - Акцент6 3 5 5 2" xfId="21371" xr:uid="{00000000-0005-0000-0000-00004B200000}"/>
    <cellStyle name="20% - Акцент6 3 5 5 2 2" xfId="39523" xr:uid="{00000000-0005-0000-0000-00004C200000}"/>
    <cellStyle name="20% - Акцент6 3 5 5 3" xfId="31207" xr:uid="{00000000-0005-0000-0000-00004D200000}"/>
    <cellStyle name="20% - Акцент6 3 5 6" xfId="13051" xr:uid="{00000000-0005-0000-0000-00004E200000}"/>
    <cellStyle name="20% - Акцент6 3 5 6 2" xfId="22455" xr:uid="{00000000-0005-0000-0000-00004F200000}"/>
    <cellStyle name="20% - Акцент6 3 5 6 2 2" xfId="40475" xr:uid="{00000000-0005-0000-0000-000050200000}"/>
    <cellStyle name="20% - Акцент6 3 5 6 3" xfId="32137" xr:uid="{00000000-0005-0000-0000-000051200000}"/>
    <cellStyle name="20% - Акцент6 3 5 7" xfId="18881" xr:uid="{00000000-0005-0000-0000-000052200000}"/>
    <cellStyle name="20% - Акцент6 3 5 7 2" xfId="37101" xr:uid="{00000000-0005-0000-0000-000053200000}"/>
    <cellStyle name="20% - Акцент6 3 5 8" xfId="28848" xr:uid="{00000000-0005-0000-0000-000054200000}"/>
    <cellStyle name="20% - Акцент6 3 6" xfId="8306" xr:uid="{00000000-0005-0000-0000-000055200000}"/>
    <cellStyle name="20% - Акцент6 3 6 2" xfId="9687" xr:uid="{00000000-0005-0000-0000-000056200000}"/>
    <cellStyle name="20% - Акцент6 3 6 2 2" xfId="14543" xr:uid="{00000000-0005-0000-0000-000057200000}"/>
    <cellStyle name="20% - Акцент6 3 6 2 2 2" xfId="23726" xr:uid="{00000000-0005-0000-0000-000058200000}"/>
    <cellStyle name="20% - Акцент6 3 6 2 2 2 2" xfId="41726" xr:uid="{00000000-0005-0000-0000-000059200000}"/>
    <cellStyle name="20% - Акцент6 3 6 2 2 3" xfId="33381" xr:uid="{00000000-0005-0000-0000-00005A200000}"/>
    <cellStyle name="20% - Акцент6 3 6 2 3" xfId="20070" xr:uid="{00000000-0005-0000-0000-00005B200000}"/>
    <cellStyle name="20% - Акцент6 3 6 2 3 2" xfId="38235" xr:uid="{00000000-0005-0000-0000-00005C200000}"/>
    <cellStyle name="20% - Акцент6 3 6 2 4" xfId="29935" xr:uid="{00000000-0005-0000-0000-00005D200000}"/>
    <cellStyle name="20% - Акцент6 3 6 3" xfId="13546" xr:uid="{00000000-0005-0000-0000-00005E200000}"/>
    <cellStyle name="20% - Акцент6 3 6 3 2" xfId="22781" xr:uid="{00000000-0005-0000-0000-00005F200000}"/>
    <cellStyle name="20% - Акцент6 3 6 3 2 2" xfId="40782" xr:uid="{00000000-0005-0000-0000-000060200000}"/>
    <cellStyle name="20% - Акцент6 3 6 3 3" xfId="32433" xr:uid="{00000000-0005-0000-0000-000061200000}"/>
    <cellStyle name="20% - Акцент6 3 6 4" xfId="19180" xr:uid="{00000000-0005-0000-0000-000062200000}"/>
    <cellStyle name="20% - Акцент6 3 6 4 2" xfId="37359" xr:uid="{00000000-0005-0000-0000-000063200000}"/>
    <cellStyle name="20% - Акцент6 3 6 5" xfId="29072" xr:uid="{00000000-0005-0000-0000-000064200000}"/>
    <cellStyle name="20% - Акцент6 3 7" xfId="9290" xr:uid="{00000000-0005-0000-0000-000065200000}"/>
    <cellStyle name="20% - Акцент6 3 7 2" xfId="14544" xr:uid="{00000000-0005-0000-0000-000066200000}"/>
    <cellStyle name="20% - Акцент6 3 7 2 2" xfId="23727" xr:uid="{00000000-0005-0000-0000-000067200000}"/>
    <cellStyle name="20% - Акцент6 3 7 2 2 2" xfId="41727" xr:uid="{00000000-0005-0000-0000-000068200000}"/>
    <cellStyle name="20% - Акцент6 3 7 2 3" xfId="33382" xr:uid="{00000000-0005-0000-0000-000069200000}"/>
    <cellStyle name="20% - Акцент6 3 7 3" xfId="19771" xr:uid="{00000000-0005-0000-0000-00006A200000}"/>
    <cellStyle name="20% - Акцент6 3 7 3 2" xfId="37937" xr:uid="{00000000-0005-0000-0000-00006B200000}"/>
    <cellStyle name="20% - Акцент6 3 7 4" xfId="29640" xr:uid="{00000000-0005-0000-0000-00006C200000}"/>
    <cellStyle name="20% - Акцент6 3 8" xfId="10712" xr:uid="{00000000-0005-0000-0000-00006D200000}"/>
    <cellStyle name="20% - Акцент6 3 8 2" xfId="14545" xr:uid="{00000000-0005-0000-0000-00006E200000}"/>
    <cellStyle name="20% - Акцент6 3 8 2 2" xfId="23728" xr:uid="{00000000-0005-0000-0000-00006F200000}"/>
    <cellStyle name="20% - Акцент6 3 8 2 2 2" xfId="41728" xr:uid="{00000000-0005-0000-0000-000070200000}"/>
    <cellStyle name="20% - Акцент6 3 8 2 3" xfId="33383" xr:uid="{00000000-0005-0000-0000-000071200000}"/>
    <cellStyle name="20% - Акцент6 3 8 3" xfId="20567" xr:uid="{00000000-0005-0000-0000-000072200000}"/>
    <cellStyle name="20% - Акцент6 3 8 3 2" xfId="38719" xr:uid="{00000000-0005-0000-0000-000073200000}"/>
    <cellStyle name="20% - Акцент6 3 8 4" xfId="30403" xr:uid="{00000000-0005-0000-0000-000074200000}"/>
    <cellStyle name="20% - Акцент6 3 9" xfId="11238" xr:uid="{00000000-0005-0000-0000-000075200000}"/>
    <cellStyle name="20% - Акцент6 3 9 2" xfId="21083" xr:uid="{00000000-0005-0000-0000-000076200000}"/>
    <cellStyle name="20% - Акцент6 3 9 2 2" xfId="39235" xr:uid="{00000000-0005-0000-0000-000077200000}"/>
    <cellStyle name="20% - Акцент6 3 9 3" xfId="30919" xr:uid="{00000000-0005-0000-0000-000078200000}"/>
    <cellStyle name="20% - Акцент6 3_Data_Resourses &amp; Reserves_Audit12_mod2011_f0112" xfId="774" xr:uid="{00000000-0005-0000-0000-000079200000}"/>
    <cellStyle name="20% - Акцент6 4" xfId="775" xr:uid="{00000000-0005-0000-0000-00007A200000}"/>
    <cellStyle name="20% - Акцент6 4 2" xfId="776" xr:uid="{00000000-0005-0000-0000-00007B200000}"/>
    <cellStyle name="20% - Акцент6 4 2 10" xfId="16125" xr:uid="{00000000-0005-0000-0000-00007C200000}"/>
    <cellStyle name="20% - Акцент6 4 2 10 2" xfId="25079" xr:uid="{00000000-0005-0000-0000-00007D200000}"/>
    <cellStyle name="20% - Акцент6 4 2 10 2 2" xfId="43076" xr:uid="{00000000-0005-0000-0000-00007E200000}"/>
    <cellStyle name="20% - Акцент6 4 2 10 3" xfId="34723" xr:uid="{00000000-0005-0000-0000-00007F200000}"/>
    <cellStyle name="20% - Акцент6 4 2 11" xfId="17031" xr:uid="{00000000-0005-0000-0000-000080200000}"/>
    <cellStyle name="20% - Акцент6 4 2 11 2" xfId="35391" xr:uid="{00000000-0005-0000-0000-000081200000}"/>
    <cellStyle name="20% - Акцент6 4 2 12" xfId="26423" xr:uid="{00000000-0005-0000-0000-000082200000}"/>
    <cellStyle name="20% - Акцент6 4 2 12 2" xfId="44345" xr:uid="{00000000-0005-0000-0000-000083200000}"/>
    <cellStyle name="20% - Акцент6 4 2 13" xfId="27340" xr:uid="{00000000-0005-0000-0000-000084200000}"/>
    <cellStyle name="20% - Акцент6 4 2 14" xfId="45402" xr:uid="{00000000-0005-0000-0000-000085200000}"/>
    <cellStyle name="20% - Акцент6 4 2 15" xfId="46496" xr:uid="{00000000-0005-0000-0000-000086200000}"/>
    <cellStyle name="20% - Акцент6 4 2 2" xfId="5909" xr:uid="{00000000-0005-0000-0000-000087200000}"/>
    <cellStyle name="20% - Акцент6 4 2 2 10" xfId="26935" xr:uid="{00000000-0005-0000-0000-000088200000}"/>
    <cellStyle name="20% - Акцент6 4 2 2 10 2" xfId="44850" xr:uid="{00000000-0005-0000-0000-000089200000}"/>
    <cellStyle name="20% - Акцент6 4 2 2 11" xfId="27955" xr:uid="{00000000-0005-0000-0000-00008A200000}"/>
    <cellStyle name="20% - Акцент6 4 2 2 12" xfId="45897" xr:uid="{00000000-0005-0000-0000-00008B200000}"/>
    <cellStyle name="20% - Акцент6 4 2 2 13" xfId="47086" xr:uid="{00000000-0005-0000-0000-00008C200000}"/>
    <cellStyle name="20% - Акцент6 4 2 2 2" xfId="8944" xr:uid="{00000000-0005-0000-0000-00008D200000}"/>
    <cellStyle name="20% - Акцент6 4 2 2 2 2" xfId="14015" xr:uid="{00000000-0005-0000-0000-00008E200000}"/>
    <cellStyle name="20% - Акцент6 4 2 2 2 2 2" xfId="23214" xr:uid="{00000000-0005-0000-0000-00008F200000}"/>
    <cellStyle name="20% - Акцент6 4 2 2 2 2 2 2" xfId="41214" xr:uid="{00000000-0005-0000-0000-000090200000}"/>
    <cellStyle name="20% - Акцент6 4 2 2 2 2 3" xfId="32871" xr:uid="{00000000-0005-0000-0000-000091200000}"/>
    <cellStyle name="20% - Акцент6 4 2 2 2 3" xfId="19510" xr:uid="{00000000-0005-0000-0000-000092200000}"/>
    <cellStyle name="20% - Акцент6 4 2 2 2 3 2" xfId="37680" xr:uid="{00000000-0005-0000-0000-000093200000}"/>
    <cellStyle name="20% - Акцент6 4 2 2 2 4" xfId="29385" xr:uid="{00000000-0005-0000-0000-000094200000}"/>
    <cellStyle name="20% - Акцент6 4 2 2 3" xfId="9688" xr:uid="{00000000-0005-0000-0000-000095200000}"/>
    <cellStyle name="20% - Акцент6 4 2 2 3 2" xfId="14546" xr:uid="{00000000-0005-0000-0000-000096200000}"/>
    <cellStyle name="20% - Акцент6 4 2 2 3 2 2" xfId="23729" xr:uid="{00000000-0005-0000-0000-000097200000}"/>
    <cellStyle name="20% - Акцент6 4 2 2 3 2 2 2" xfId="41729" xr:uid="{00000000-0005-0000-0000-000098200000}"/>
    <cellStyle name="20% - Акцент6 4 2 2 3 2 3" xfId="33384" xr:uid="{00000000-0005-0000-0000-000099200000}"/>
    <cellStyle name="20% - Акцент6 4 2 2 3 3" xfId="20071" xr:uid="{00000000-0005-0000-0000-00009A200000}"/>
    <cellStyle name="20% - Акцент6 4 2 2 3 3 2" xfId="38236" xr:uid="{00000000-0005-0000-0000-00009B200000}"/>
    <cellStyle name="20% - Акцент6 4 2 2 3 4" xfId="29936" xr:uid="{00000000-0005-0000-0000-00009C200000}"/>
    <cellStyle name="20% - Акцент6 4 2 2 4" xfId="10994" xr:uid="{00000000-0005-0000-0000-00009D200000}"/>
    <cellStyle name="20% - Акцент6 4 2 2 4 2" xfId="14547" xr:uid="{00000000-0005-0000-0000-00009E200000}"/>
    <cellStyle name="20% - Акцент6 4 2 2 4 2 2" xfId="23730" xr:uid="{00000000-0005-0000-0000-00009F200000}"/>
    <cellStyle name="20% - Акцент6 4 2 2 4 2 2 2" xfId="41730" xr:uid="{00000000-0005-0000-0000-0000A0200000}"/>
    <cellStyle name="20% - Акцент6 4 2 2 4 2 3" xfId="33385" xr:uid="{00000000-0005-0000-0000-0000A1200000}"/>
    <cellStyle name="20% - Акцент6 4 2 2 4 3" xfId="20847" xr:uid="{00000000-0005-0000-0000-0000A2200000}"/>
    <cellStyle name="20% - Акцент6 4 2 2 4 3 2" xfId="38999" xr:uid="{00000000-0005-0000-0000-0000A3200000}"/>
    <cellStyle name="20% - Акцент6 4 2 2 4 4" xfId="30683" xr:uid="{00000000-0005-0000-0000-0000A4200000}"/>
    <cellStyle name="20% - Акцент6 4 2 2 5" xfId="11529" xr:uid="{00000000-0005-0000-0000-0000A5200000}"/>
    <cellStyle name="20% - Акцент6 4 2 2 5 2" xfId="21374" xr:uid="{00000000-0005-0000-0000-0000A6200000}"/>
    <cellStyle name="20% - Акцент6 4 2 2 5 2 2" xfId="39526" xr:uid="{00000000-0005-0000-0000-0000A7200000}"/>
    <cellStyle name="20% - Акцент6 4 2 2 5 3" xfId="31210" xr:uid="{00000000-0005-0000-0000-0000A8200000}"/>
    <cellStyle name="20% - Акцент6 4 2 2 6" xfId="7478" xr:uid="{00000000-0005-0000-0000-0000A9200000}"/>
    <cellStyle name="20% - Акцент6 4 2 2 6 2" xfId="18884" xr:uid="{00000000-0005-0000-0000-0000AA200000}"/>
    <cellStyle name="20% - Акцент6 4 2 2 6 2 2" xfId="37104" xr:uid="{00000000-0005-0000-0000-0000AB200000}"/>
    <cellStyle name="20% - Акцент6 4 2 2 6 3" xfId="28851" xr:uid="{00000000-0005-0000-0000-0000AC200000}"/>
    <cellStyle name="20% - Акцент6 4 2 2 7" xfId="13052" xr:uid="{00000000-0005-0000-0000-0000AD200000}"/>
    <cellStyle name="20% - Акцент6 4 2 2 7 2" xfId="22456" xr:uid="{00000000-0005-0000-0000-0000AE200000}"/>
    <cellStyle name="20% - Акцент6 4 2 2 7 2 2" xfId="40476" xr:uid="{00000000-0005-0000-0000-0000AF200000}"/>
    <cellStyle name="20% - Акцент6 4 2 2 7 3" xfId="32138" xr:uid="{00000000-0005-0000-0000-0000B0200000}"/>
    <cellStyle name="20% - Акцент6 4 2 2 8" xfId="16747" xr:uid="{00000000-0005-0000-0000-0000B1200000}"/>
    <cellStyle name="20% - Акцент6 4 2 2 8 2" xfId="25512" xr:uid="{00000000-0005-0000-0000-0000B2200000}"/>
    <cellStyle name="20% - Акцент6 4 2 2 8 2 2" xfId="43476" xr:uid="{00000000-0005-0000-0000-0000B3200000}"/>
    <cellStyle name="20% - Акцент6 4 2 2 8 3" xfId="35168" xr:uid="{00000000-0005-0000-0000-0000B4200000}"/>
    <cellStyle name="20% - Акцент6 4 2 2 9" xfId="17862" xr:uid="{00000000-0005-0000-0000-0000B5200000}"/>
    <cellStyle name="20% - Акцент6 4 2 2 9 2" xfId="36172" xr:uid="{00000000-0005-0000-0000-0000B6200000}"/>
    <cellStyle name="20% - Акцент6 4 2 3" xfId="8681" xr:uid="{00000000-0005-0000-0000-0000B7200000}"/>
    <cellStyle name="20% - Акцент6 4 2 3 2" xfId="9689" xr:uid="{00000000-0005-0000-0000-0000B8200000}"/>
    <cellStyle name="20% - Акцент6 4 2 3 2 2" xfId="14548" xr:uid="{00000000-0005-0000-0000-0000B9200000}"/>
    <cellStyle name="20% - Акцент6 4 2 3 2 2 2" xfId="23731" xr:uid="{00000000-0005-0000-0000-0000BA200000}"/>
    <cellStyle name="20% - Акцент6 4 2 3 2 2 2 2" xfId="41731" xr:uid="{00000000-0005-0000-0000-0000BB200000}"/>
    <cellStyle name="20% - Акцент6 4 2 3 2 2 3" xfId="33386" xr:uid="{00000000-0005-0000-0000-0000BC200000}"/>
    <cellStyle name="20% - Акцент6 4 2 3 2 3" xfId="20072" xr:uid="{00000000-0005-0000-0000-0000BD200000}"/>
    <cellStyle name="20% - Акцент6 4 2 3 2 3 2" xfId="38237" xr:uid="{00000000-0005-0000-0000-0000BE200000}"/>
    <cellStyle name="20% - Акцент6 4 2 3 2 4" xfId="29937" xr:uid="{00000000-0005-0000-0000-0000BF200000}"/>
    <cellStyle name="20% - Акцент6 4 2 3 3" xfId="13549" xr:uid="{00000000-0005-0000-0000-0000C0200000}"/>
    <cellStyle name="20% - Акцент6 4 2 3 3 2" xfId="22784" xr:uid="{00000000-0005-0000-0000-0000C1200000}"/>
    <cellStyle name="20% - Акцент6 4 2 3 3 2 2" xfId="40785" xr:uid="{00000000-0005-0000-0000-0000C2200000}"/>
    <cellStyle name="20% - Акцент6 4 2 3 3 3" xfId="32436" xr:uid="{00000000-0005-0000-0000-0000C3200000}"/>
    <cellStyle name="20% - Акцент6 4 2 3 4" xfId="19352" xr:uid="{00000000-0005-0000-0000-0000C4200000}"/>
    <cellStyle name="20% - Акцент6 4 2 3 4 2" xfId="37522" xr:uid="{00000000-0005-0000-0000-0000C5200000}"/>
    <cellStyle name="20% - Акцент6 4 2 3 5" xfId="29232" xr:uid="{00000000-0005-0000-0000-0000C6200000}"/>
    <cellStyle name="20% - Акцент6 4 2 4" xfId="9293" xr:uid="{00000000-0005-0000-0000-0000C7200000}"/>
    <cellStyle name="20% - Акцент6 4 2 4 2" xfId="14549" xr:uid="{00000000-0005-0000-0000-0000C8200000}"/>
    <cellStyle name="20% - Акцент6 4 2 4 2 2" xfId="23732" xr:uid="{00000000-0005-0000-0000-0000C9200000}"/>
    <cellStyle name="20% - Акцент6 4 2 4 2 2 2" xfId="41732" xr:uid="{00000000-0005-0000-0000-0000CA200000}"/>
    <cellStyle name="20% - Акцент6 4 2 4 2 3" xfId="33387" xr:uid="{00000000-0005-0000-0000-0000CB200000}"/>
    <cellStyle name="20% - Акцент6 4 2 4 3" xfId="19774" xr:uid="{00000000-0005-0000-0000-0000CC200000}"/>
    <cellStyle name="20% - Акцент6 4 2 4 3 2" xfId="37940" xr:uid="{00000000-0005-0000-0000-0000CD200000}"/>
    <cellStyle name="20% - Акцент6 4 2 4 4" xfId="29643" xr:uid="{00000000-0005-0000-0000-0000CE200000}"/>
    <cellStyle name="20% - Акцент6 4 2 5" xfId="10715" xr:uid="{00000000-0005-0000-0000-0000CF200000}"/>
    <cellStyle name="20% - Акцент6 4 2 5 2" xfId="14550" xr:uid="{00000000-0005-0000-0000-0000D0200000}"/>
    <cellStyle name="20% - Акцент6 4 2 5 2 2" xfId="23733" xr:uid="{00000000-0005-0000-0000-0000D1200000}"/>
    <cellStyle name="20% - Акцент6 4 2 5 2 2 2" xfId="41733" xr:uid="{00000000-0005-0000-0000-0000D2200000}"/>
    <cellStyle name="20% - Акцент6 4 2 5 2 3" xfId="33388" xr:uid="{00000000-0005-0000-0000-0000D3200000}"/>
    <cellStyle name="20% - Акцент6 4 2 5 3" xfId="20570" xr:uid="{00000000-0005-0000-0000-0000D4200000}"/>
    <cellStyle name="20% - Акцент6 4 2 5 3 2" xfId="38722" xr:uid="{00000000-0005-0000-0000-0000D5200000}"/>
    <cellStyle name="20% - Акцент6 4 2 5 4" xfId="30406" xr:uid="{00000000-0005-0000-0000-0000D6200000}"/>
    <cellStyle name="20% - Акцент6 4 2 6" xfId="11389" xr:uid="{00000000-0005-0000-0000-0000D7200000}"/>
    <cellStyle name="20% - Акцент6 4 2 6 2" xfId="21234" xr:uid="{00000000-0005-0000-0000-0000D8200000}"/>
    <cellStyle name="20% - Акцент6 4 2 6 2 2" xfId="39386" xr:uid="{00000000-0005-0000-0000-0000D9200000}"/>
    <cellStyle name="20% - Акцент6 4 2 6 3" xfId="31070" xr:uid="{00000000-0005-0000-0000-0000DA200000}"/>
    <cellStyle name="20% - Акцент6 4 2 7" xfId="11952" xr:uid="{00000000-0005-0000-0000-0000DB200000}"/>
    <cellStyle name="20% - Акцент6 4 2 7 2" xfId="21698" xr:uid="{00000000-0005-0000-0000-0000DC200000}"/>
    <cellStyle name="20% - Акцент6 4 2 7 2 2" xfId="39847" xr:uid="{00000000-0005-0000-0000-0000DD200000}"/>
    <cellStyle name="20% - Акцент6 4 2 7 3" xfId="31526" xr:uid="{00000000-0005-0000-0000-0000DE200000}"/>
    <cellStyle name="20% - Акцент6 4 2 8" xfId="7074" xr:uid="{00000000-0005-0000-0000-0000DF200000}"/>
    <cellStyle name="20% - Акцент6 4 2 8 2" xfId="18715" xr:uid="{00000000-0005-0000-0000-0000E0200000}"/>
    <cellStyle name="20% - Акцент6 4 2 8 2 2" xfId="36948" xr:uid="{00000000-0005-0000-0000-0000E1200000}"/>
    <cellStyle name="20% - Акцент6 4 2 8 3" xfId="28707" xr:uid="{00000000-0005-0000-0000-0000E2200000}"/>
    <cellStyle name="20% - Акцент6 4 2 9" xfId="12469" xr:uid="{00000000-0005-0000-0000-0000E3200000}"/>
    <cellStyle name="20% - Акцент6 4 2 9 2" xfId="21918" xr:uid="{00000000-0005-0000-0000-0000E4200000}"/>
    <cellStyle name="20% - Акцент6 4 2 9 2 2" xfId="40041" xr:uid="{00000000-0005-0000-0000-0000E5200000}"/>
    <cellStyle name="20% - Акцент6 4 2 9 3" xfId="31706" xr:uid="{00000000-0005-0000-0000-0000E6200000}"/>
    <cellStyle name="20% - Акцент6 4 3" xfId="8616" xr:uid="{00000000-0005-0000-0000-0000E7200000}"/>
    <cellStyle name="20% - Акцент6 4_Reconcilation" xfId="8445" xr:uid="{00000000-0005-0000-0000-0000E8200000}"/>
    <cellStyle name="20% - Акцент6 5" xfId="777" xr:uid="{00000000-0005-0000-0000-0000E9200000}"/>
    <cellStyle name="20% - Акцент6 5 2" xfId="7479" xr:uid="{00000000-0005-0000-0000-0000EA200000}"/>
    <cellStyle name="20% - Акцент6 5 2 2" xfId="8945" xr:uid="{00000000-0005-0000-0000-0000EB200000}"/>
    <cellStyle name="20% - Акцент6 5 2 2 2" xfId="14016" xr:uid="{00000000-0005-0000-0000-0000EC200000}"/>
    <cellStyle name="20% - Акцент6 5 2 2 2 2" xfId="23215" xr:uid="{00000000-0005-0000-0000-0000ED200000}"/>
    <cellStyle name="20% - Акцент6 5 2 2 2 2 2" xfId="41215" xr:uid="{00000000-0005-0000-0000-0000EE200000}"/>
    <cellStyle name="20% - Акцент6 5 2 2 2 3" xfId="32872" xr:uid="{00000000-0005-0000-0000-0000EF200000}"/>
    <cellStyle name="20% - Акцент6 5 2 2 3" xfId="19511" xr:uid="{00000000-0005-0000-0000-0000F0200000}"/>
    <cellStyle name="20% - Акцент6 5 2 2 3 2" xfId="37681" xr:uid="{00000000-0005-0000-0000-0000F1200000}"/>
    <cellStyle name="20% - Акцент6 5 2 2 4" xfId="29386" xr:uid="{00000000-0005-0000-0000-0000F2200000}"/>
    <cellStyle name="20% - Акцент6 5 2 3" xfId="9690" xr:uid="{00000000-0005-0000-0000-0000F3200000}"/>
    <cellStyle name="20% - Акцент6 5 2 3 2" xfId="14551" xr:uid="{00000000-0005-0000-0000-0000F4200000}"/>
    <cellStyle name="20% - Акцент6 5 2 3 2 2" xfId="23734" xr:uid="{00000000-0005-0000-0000-0000F5200000}"/>
    <cellStyle name="20% - Акцент6 5 2 3 2 2 2" xfId="41734" xr:uid="{00000000-0005-0000-0000-0000F6200000}"/>
    <cellStyle name="20% - Акцент6 5 2 3 2 3" xfId="33389" xr:uid="{00000000-0005-0000-0000-0000F7200000}"/>
    <cellStyle name="20% - Акцент6 5 2 3 3" xfId="20073" xr:uid="{00000000-0005-0000-0000-0000F8200000}"/>
    <cellStyle name="20% - Акцент6 5 2 3 3 2" xfId="38238" xr:uid="{00000000-0005-0000-0000-0000F9200000}"/>
    <cellStyle name="20% - Акцент6 5 2 3 4" xfId="29938" xr:uid="{00000000-0005-0000-0000-0000FA200000}"/>
    <cellStyle name="20% - Акцент6 5 2 4" xfId="10995" xr:uid="{00000000-0005-0000-0000-0000FB200000}"/>
    <cellStyle name="20% - Акцент6 5 2 4 2" xfId="14552" xr:uid="{00000000-0005-0000-0000-0000FC200000}"/>
    <cellStyle name="20% - Акцент6 5 2 4 2 2" xfId="23735" xr:uid="{00000000-0005-0000-0000-0000FD200000}"/>
    <cellStyle name="20% - Акцент6 5 2 4 2 2 2" xfId="41735" xr:uid="{00000000-0005-0000-0000-0000FE200000}"/>
    <cellStyle name="20% - Акцент6 5 2 4 2 3" xfId="33390" xr:uid="{00000000-0005-0000-0000-0000FF200000}"/>
    <cellStyle name="20% - Акцент6 5 2 4 3" xfId="20848" xr:uid="{00000000-0005-0000-0000-000000210000}"/>
    <cellStyle name="20% - Акцент6 5 2 4 3 2" xfId="39000" xr:uid="{00000000-0005-0000-0000-000001210000}"/>
    <cellStyle name="20% - Акцент6 5 2 4 4" xfId="30684" xr:uid="{00000000-0005-0000-0000-000002210000}"/>
    <cellStyle name="20% - Акцент6 5 2 5" xfId="11530" xr:uid="{00000000-0005-0000-0000-000003210000}"/>
    <cellStyle name="20% - Акцент6 5 2 5 2" xfId="21375" xr:uid="{00000000-0005-0000-0000-000004210000}"/>
    <cellStyle name="20% - Акцент6 5 2 5 2 2" xfId="39527" xr:uid="{00000000-0005-0000-0000-000005210000}"/>
    <cellStyle name="20% - Акцент6 5 2 5 3" xfId="31211" xr:uid="{00000000-0005-0000-0000-000006210000}"/>
    <cellStyle name="20% - Акцент6 5 2 6" xfId="13053" xr:uid="{00000000-0005-0000-0000-000007210000}"/>
    <cellStyle name="20% - Акцент6 5 2 6 2" xfId="22457" xr:uid="{00000000-0005-0000-0000-000008210000}"/>
    <cellStyle name="20% - Акцент6 5 2 6 2 2" xfId="40477" xr:uid="{00000000-0005-0000-0000-000009210000}"/>
    <cellStyle name="20% - Акцент6 5 2 6 3" xfId="32139" xr:uid="{00000000-0005-0000-0000-00000A210000}"/>
    <cellStyle name="20% - Акцент6 5 2 7" xfId="18885" xr:uid="{00000000-0005-0000-0000-00000B210000}"/>
    <cellStyle name="20% - Акцент6 5 2 7 2" xfId="37105" xr:uid="{00000000-0005-0000-0000-00000C210000}"/>
    <cellStyle name="20% - Акцент6 5 2 8" xfId="28852" xr:uid="{00000000-0005-0000-0000-00000D210000}"/>
    <cellStyle name="20% - Акцент6 5 3" xfId="8833" xr:uid="{00000000-0005-0000-0000-00000E210000}"/>
    <cellStyle name="20% - Акцент6 5 3 2" xfId="9691" xr:uid="{00000000-0005-0000-0000-00000F210000}"/>
    <cellStyle name="20% - Акцент6 5 3 2 2" xfId="14553" xr:uid="{00000000-0005-0000-0000-000010210000}"/>
    <cellStyle name="20% - Акцент6 5 3 2 2 2" xfId="23736" xr:uid="{00000000-0005-0000-0000-000011210000}"/>
    <cellStyle name="20% - Акцент6 5 3 2 2 2 2" xfId="41736" xr:uid="{00000000-0005-0000-0000-000012210000}"/>
    <cellStyle name="20% - Акцент6 5 3 2 2 3" xfId="33391" xr:uid="{00000000-0005-0000-0000-000013210000}"/>
    <cellStyle name="20% - Акцент6 5 3 2 3" xfId="20074" xr:uid="{00000000-0005-0000-0000-000014210000}"/>
    <cellStyle name="20% - Акцент6 5 3 2 3 2" xfId="38239" xr:uid="{00000000-0005-0000-0000-000015210000}"/>
    <cellStyle name="20% - Акцент6 5 3 2 4" xfId="29939" xr:uid="{00000000-0005-0000-0000-000016210000}"/>
    <cellStyle name="20% - Акцент6 5 3 3" xfId="13550" xr:uid="{00000000-0005-0000-0000-000017210000}"/>
    <cellStyle name="20% - Акцент6 5 3 3 2" xfId="22785" xr:uid="{00000000-0005-0000-0000-000018210000}"/>
    <cellStyle name="20% - Акцент6 5 3 3 2 2" xfId="40786" xr:uid="{00000000-0005-0000-0000-000019210000}"/>
    <cellStyle name="20% - Акцент6 5 3 3 3" xfId="32437" xr:uid="{00000000-0005-0000-0000-00001A210000}"/>
    <cellStyle name="20% - Акцент6 5 3 4" xfId="19430" xr:uid="{00000000-0005-0000-0000-00001B210000}"/>
    <cellStyle name="20% - Акцент6 5 3 4 2" xfId="37600" xr:uid="{00000000-0005-0000-0000-00001C210000}"/>
    <cellStyle name="20% - Акцент6 5 3 5" xfId="29308" xr:uid="{00000000-0005-0000-0000-00001D210000}"/>
    <cellStyle name="20% - Акцент6 5 4" xfId="9294" xr:uid="{00000000-0005-0000-0000-00001E210000}"/>
    <cellStyle name="20% - Акцент6 5 4 2" xfId="14554" xr:uid="{00000000-0005-0000-0000-00001F210000}"/>
    <cellStyle name="20% - Акцент6 5 4 2 2" xfId="23737" xr:uid="{00000000-0005-0000-0000-000020210000}"/>
    <cellStyle name="20% - Акцент6 5 4 2 2 2" xfId="41737" xr:uid="{00000000-0005-0000-0000-000021210000}"/>
    <cellStyle name="20% - Акцент6 5 4 2 3" xfId="33392" xr:uid="{00000000-0005-0000-0000-000022210000}"/>
    <cellStyle name="20% - Акцент6 5 4 3" xfId="19775" xr:uid="{00000000-0005-0000-0000-000023210000}"/>
    <cellStyle name="20% - Акцент6 5 4 3 2" xfId="37941" xr:uid="{00000000-0005-0000-0000-000024210000}"/>
    <cellStyle name="20% - Акцент6 5 4 4" xfId="29644" xr:uid="{00000000-0005-0000-0000-000025210000}"/>
    <cellStyle name="20% - Акцент6 5 5" xfId="10716" xr:uid="{00000000-0005-0000-0000-000026210000}"/>
    <cellStyle name="20% - Акцент6 5 5 2" xfId="14555" xr:uid="{00000000-0005-0000-0000-000027210000}"/>
    <cellStyle name="20% - Акцент6 5 5 2 2" xfId="23738" xr:uid="{00000000-0005-0000-0000-000028210000}"/>
    <cellStyle name="20% - Акцент6 5 5 2 2 2" xfId="41738" xr:uid="{00000000-0005-0000-0000-000029210000}"/>
    <cellStyle name="20% - Акцент6 5 5 2 3" xfId="33393" xr:uid="{00000000-0005-0000-0000-00002A210000}"/>
    <cellStyle name="20% - Акцент6 5 5 3" xfId="20571" xr:uid="{00000000-0005-0000-0000-00002B210000}"/>
    <cellStyle name="20% - Акцент6 5 5 3 2" xfId="38723" xr:uid="{00000000-0005-0000-0000-00002C210000}"/>
    <cellStyle name="20% - Акцент6 5 5 4" xfId="30407" xr:uid="{00000000-0005-0000-0000-00002D210000}"/>
    <cellStyle name="20% - Акцент6 5 6" xfId="11455" xr:uid="{00000000-0005-0000-0000-00002E210000}"/>
    <cellStyle name="20% - Акцент6 5 6 2" xfId="21300" xr:uid="{00000000-0005-0000-0000-00002F210000}"/>
    <cellStyle name="20% - Акцент6 5 6 2 2" xfId="39452" xr:uid="{00000000-0005-0000-0000-000030210000}"/>
    <cellStyle name="20% - Акцент6 5 6 3" xfId="31136" xr:uid="{00000000-0005-0000-0000-000031210000}"/>
    <cellStyle name="20% - Акцент6 5 7" xfId="11953" xr:uid="{00000000-0005-0000-0000-000032210000}"/>
    <cellStyle name="20% - Акцент6 5 7 2" xfId="21699" xr:uid="{00000000-0005-0000-0000-000033210000}"/>
    <cellStyle name="20% - Акцент6 5 7 2 2" xfId="39848" xr:uid="{00000000-0005-0000-0000-000034210000}"/>
    <cellStyle name="20% - Акцент6 5 7 3" xfId="31527" xr:uid="{00000000-0005-0000-0000-000035210000}"/>
    <cellStyle name="20% - Акцент6 5 8" xfId="7227" xr:uid="{00000000-0005-0000-0000-000036210000}"/>
    <cellStyle name="20% - Акцент6 5 8 2" xfId="18805" xr:uid="{00000000-0005-0000-0000-000037210000}"/>
    <cellStyle name="20% - Акцент6 5 8 2 2" xfId="37025" xr:uid="{00000000-0005-0000-0000-000038210000}"/>
    <cellStyle name="20% - Акцент6 5 8 3" xfId="28775" xr:uid="{00000000-0005-0000-0000-000039210000}"/>
    <cellStyle name="20% - Акцент6 5 9" xfId="12470" xr:uid="{00000000-0005-0000-0000-00003A210000}"/>
    <cellStyle name="20% - Акцент6 5 9 2" xfId="21919" xr:uid="{00000000-0005-0000-0000-00003B210000}"/>
    <cellStyle name="20% - Акцент6 5 9 2 2" xfId="40042" xr:uid="{00000000-0005-0000-0000-00003C210000}"/>
    <cellStyle name="20% - Акцент6 5 9 3" xfId="31707" xr:uid="{00000000-0005-0000-0000-00003D210000}"/>
    <cellStyle name="20% - Акцент6 6" xfId="778" xr:uid="{00000000-0005-0000-0000-00003E210000}"/>
    <cellStyle name="20% - Акцент6 6 2" xfId="7273" xr:uid="{00000000-0005-0000-0000-00003F210000}"/>
    <cellStyle name="20% - Акцент6 7" xfId="779" xr:uid="{00000000-0005-0000-0000-000040210000}"/>
    <cellStyle name="20% - Акцент6 7 2" xfId="7289" xr:uid="{00000000-0005-0000-0000-000041210000}"/>
    <cellStyle name="20% - Акцент6 8" xfId="780" xr:uid="{00000000-0005-0000-0000-000042210000}"/>
    <cellStyle name="20% - Акцент6 8 2" xfId="8882" xr:uid="{00000000-0005-0000-0000-000043210000}"/>
    <cellStyle name="20% - Акцент6 8 2 2" xfId="14556" xr:uid="{00000000-0005-0000-0000-000044210000}"/>
    <cellStyle name="20% - Акцент6 8 2 2 2" xfId="23739" xr:uid="{00000000-0005-0000-0000-000045210000}"/>
    <cellStyle name="20% - Акцент6 8 2 2 2 2" xfId="41739" xr:uid="{00000000-0005-0000-0000-000046210000}"/>
    <cellStyle name="20% - Акцент6 8 2 2 3" xfId="33394" xr:uid="{00000000-0005-0000-0000-000047210000}"/>
    <cellStyle name="20% - Акцент6 8 2 3" xfId="19454" xr:uid="{00000000-0005-0000-0000-000048210000}"/>
    <cellStyle name="20% - Акцент6 8 2 3 2" xfId="37624" xr:uid="{00000000-0005-0000-0000-000049210000}"/>
    <cellStyle name="20% - Акцент6 8 2 4" xfId="29329" xr:uid="{00000000-0005-0000-0000-00004A210000}"/>
    <cellStyle name="20% - Акцент6 8 3" xfId="10617" xr:uid="{00000000-0005-0000-0000-00004B210000}"/>
    <cellStyle name="20% - Акцент6 8 3 2" xfId="14557" xr:uid="{00000000-0005-0000-0000-00004C210000}"/>
    <cellStyle name="20% - Акцент6 8 3 2 2" xfId="23740" xr:uid="{00000000-0005-0000-0000-00004D210000}"/>
    <cellStyle name="20% - Акцент6 8 3 2 2 2" xfId="41740" xr:uid="{00000000-0005-0000-0000-00004E210000}"/>
    <cellStyle name="20% - Акцент6 8 3 2 3" xfId="33395" xr:uid="{00000000-0005-0000-0000-00004F210000}"/>
    <cellStyle name="20% - Акцент6 8 3 3" xfId="20486" xr:uid="{00000000-0005-0000-0000-000050210000}"/>
    <cellStyle name="20% - Акцент6 8 3 3 2" xfId="38638" xr:uid="{00000000-0005-0000-0000-000051210000}"/>
    <cellStyle name="20% - Акцент6 8 3 4" xfId="30324" xr:uid="{00000000-0005-0000-0000-000052210000}"/>
    <cellStyle name="20% - Акцент6 8 4" xfId="10996" xr:uid="{00000000-0005-0000-0000-000053210000}"/>
    <cellStyle name="20% - Акцент6 8 4 2" xfId="14558" xr:uid="{00000000-0005-0000-0000-000054210000}"/>
    <cellStyle name="20% - Акцент6 8 4 2 2" xfId="23741" xr:uid="{00000000-0005-0000-0000-000055210000}"/>
    <cellStyle name="20% - Акцент6 8 4 2 2 2" xfId="41741" xr:uid="{00000000-0005-0000-0000-000056210000}"/>
    <cellStyle name="20% - Акцент6 8 4 2 3" xfId="33396" xr:uid="{00000000-0005-0000-0000-000057210000}"/>
    <cellStyle name="20% - Акцент6 8 4 3" xfId="20849" xr:uid="{00000000-0005-0000-0000-000058210000}"/>
    <cellStyle name="20% - Акцент6 8 4 3 2" xfId="39001" xr:uid="{00000000-0005-0000-0000-000059210000}"/>
    <cellStyle name="20% - Акцент6 8 4 4" xfId="30685" xr:uid="{00000000-0005-0000-0000-00005A210000}"/>
    <cellStyle name="20% - Акцент6 8 5" xfId="11474" xr:uid="{00000000-0005-0000-0000-00005B210000}"/>
    <cellStyle name="20% - Акцент6 8 5 2" xfId="21319" xr:uid="{00000000-0005-0000-0000-00005C210000}"/>
    <cellStyle name="20% - Акцент6 8 5 2 2" xfId="39471" xr:uid="{00000000-0005-0000-0000-00005D210000}"/>
    <cellStyle name="20% - Акцент6 8 5 3" xfId="31155" xr:uid="{00000000-0005-0000-0000-00005E210000}"/>
    <cellStyle name="20% - Акцент6 8 6" xfId="7359" xr:uid="{00000000-0005-0000-0000-00005F210000}"/>
    <cellStyle name="20% - Акцент6 8 6 2" xfId="18825" xr:uid="{00000000-0005-0000-0000-000060210000}"/>
    <cellStyle name="20% - Акцент6 8 6 2 2" xfId="37045" xr:uid="{00000000-0005-0000-0000-000061210000}"/>
    <cellStyle name="20% - Акцент6 8 6 3" xfId="28794" xr:uid="{00000000-0005-0000-0000-000062210000}"/>
    <cellStyle name="20% - Акцент6 9" xfId="781" xr:uid="{00000000-0005-0000-0000-000063210000}"/>
    <cellStyle name="20% - Акцент6 9 2" xfId="9151" xr:uid="{00000000-0005-0000-0000-000064210000}"/>
    <cellStyle name="20% - Акцент6 9 2 2" xfId="14559" xr:uid="{00000000-0005-0000-0000-000065210000}"/>
    <cellStyle name="20% - Акцент6 9 2 2 2" xfId="23742" xr:uid="{00000000-0005-0000-0000-000066210000}"/>
    <cellStyle name="20% - Акцент6 9 2 2 2 2" xfId="41742" xr:uid="{00000000-0005-0000-0000-000067210000}"/>
    <cellStyle name="20% - Акцент6 9 2 2 3" xfId="33397" xr:uid="{00000000-0005-0000-0000-000068210000}"/>
    <cellStyle name="20% - Акцент6 9 2 3" xfId="19694" xr:uid="{00000000-0005-0000-0000-000069210000}"/>
    <cellStyle name="20% - Акцент6 9 2 3 2" xfId="37863" xr:uid="{00000000-0005-0000-0000-00006A210000}"/>
    <cellStyle name="20% - Акцент6 9 2 4" xfId="29568" xr:uid="{00000000-0005-0000-0000-00006B210000}"/>
    <cellStyle name="20% - Акцент6 9 3" xfId="10618" xr:uid="{00000000-0005-0000-0000-00006C210000}"/>
    <cellStyle name="20% - Акцент6 9 3 2" xfId="14560" xr:uid="{00000000-0005-0000-0000-00006D210000}"/>
    <cellStyle name="20% - Акцент6 9 3 2 2" xfId="23743" xr:uid="{00000000-0005-0000-0000-00006E210000}"/>
    <cellStyle name="20% - Акцент6 9 3 2 2 2" xfId="41743" xr:uid="{00000000-0005-0000-0000-00006F210000}"/>
    <cellStyle name="20% - Акцент6 9 3 2 3" xfId="33398" xr:uid="{00000000-0005-0000-0000-000070210000}"/>
    <cellStyle name="20% - Акцент6 9 3 3" xfId="20487" xr:uid="{00000000-0005-0000-0000-000071210000}"/>
    <cellStyle name="20% - Акцент6 9 3 3 2" xfId="38639" xr:uid="{00000000-0005-0000-0000-000072210000}"/>
    <cellStyle name="20% - Акцент6 9 3 4" xfId="30325" xr:uid="{00000000-0005-0000-0000-000073210000}"/>
    <cellStyle name="20% - Акцент6 9 4" xfId="10997" xr:uid="{00000000-0005-0000-0000-000074210000}"/>
    <cellStyle name="20% - Акцент6 9 4 2" xfId="14561" xr:uid="{00000000-0005-0000-0000-000075210000}"/>
    <cellStyle name="20% - Акцент6 9 4 2 2" xfId="23744" xr:uid="{00000000-0005-0000-0000-000076210000}"/>
    <cellStyle name="20% - Акцент6 9 4 2 2 2" xfId="41744" xr:uid="{00000000-0005-0000-0000-000077210000}"/>
    <cellStyle name="20% - Акцент6 9 4 2 3" xfId="33399" xr:uid="{00000000-0005-0000-0000-000078210000}"/>
    <cellStyle name="20% - Акцент6 9 4 3" xfId="20850" xr:uid="{00000000-0005-0000-0000-000079210000}"/>
    <cellStyle name="20% - Акцент6 9 4 3 2" xfId="39002" xr:uid="{00000000-0005-0000-0000-00007A210000}"/>
    <cellStyle name="20% - Акцент6 9 4 4" xfId="30686" xr:uid="{00000000-0005-0000-0000-00007B210000}"/>
    <cellStyle name="20% - Акцент6 9 5" xfId="11708" xr:uid="{00000000-0005-0000-0000-00007C210000}"/>
    <cellStyle name="20% - Акцент6 9 5 2" xfId="21553" xr:uid="{00000000-0005-0000-0000-00007D210000}"/>
    <cellStyle name="20% - Акцент6 9 5 2 2" xfId="39705" xr:uid="{00000000-0005-0000-0000-00007E210000}"/>
    <cellStyle name="20% - Акцент6 9 5 3" xfId="31389" xr:uid="{00000000-0005-0000-0000-00007F210000}"/>
    <cellStyle name="20% - Акцент6 9 6" xfId="7715" xr:uid="{00000000-0005-0000-0000-000080210000}"/>
    <cellStyle name="20% - Акцент6 9 6 2" xfId="19067" xr:uid="{00000000-0005-0000-0000-000081210000}"/>
    <cellStyle name="20% - Акцент6 9 6 2 2" xfId="37287" xr:uid="{00000000-0005-0000-0000-000082210000}"/>
    <cellStyle name="20% - Акцент6 9 6 3" xfId="29032" xr:uid="{00000000-0005-0000-0000-000083210000}"/>
    <cellStyle name="40% - Accent1" xfId="4950" xr:uid="{00000000-0005-0000-0000-000084210000}"/>
    <cellStyle name="40% - Accent1 10" xfId="6703" xr:uid="{00000000-0005-0000-0000-000085210000}"/>
    <cellStyle name="40% - Accent1 2" xfId="782" xr:uid="{00000000-0005-0000-0000-000086210000}"/>
    <cellStyle name="40% - Accent1 2 2" xfId="783" xr:uid="{00000000-0005-0000-0000-000087210000}"/>
    <cellStyle name="40% - Accent1 2 2 2" xfId="5285" xr:uid="{00000000-0005-0000-0000-000088210000}"/>
    <cellStyle name="40% - Accent1 2 3" xfId="5286" xr:uid="{00000000-0005-0000-0000-000089210000}"/>
    <cellStyle name="40% - Accent1 2_(DELOITTE) январь 2011" xfId="5287" xr:uid="{00000000-0005-0000-0000-00008A210000}"/>
    <cellStyle name="40% - Accent1 3" xfId="784" xr:uid="{00000000-0005-0000-0000-00008B210000}"/>
    <cellStyle name="40% - Accent1 3 2" xfId="785" xr:uid="{00000000-0005-0000-0000-00008C210000}"/>
    <cellStyle name="40% - Accent1 3 2 2" xfId="9692" xr:uid="{00000000-0005-0000-0000-00008D210000}"/>
    <cellStyle name="40% - Accent1 3 3" xfId="8100" xr:uid="{00000000-0005-0000-0000-00008E210000}"/>
    <cellStyle name="40% - Accent1 3 3 2" xfId="13274" xr:uid="{00000000-0005-0000-0000-00008F210000}"/>
    <cellStyle name="40% - Accent1 3_Reconcilation" xfId="8615" xr:uid="{00000000-0005-0000-0000-000090210000}"/>
    <cellStyle name="40% - Accent1 4" xfId="786" xr:uid="{00000000-0005-0000-0000-000091210000}"/>
    <cellStyle name="40% - Accent1 4 2" xfId="9693" xr:uid="{00000000-0005-0000-0000-000092210000}"/>
    <cellStyle name="40% - Accent1 4 3" xfId="6878" xr:uid="{00000000-0005-0000-0000-000093210000}"/>
    <cellStyle name="40% - Accent1 5" xfId="787" xr:uid="{00000000-0005-0000-0000-000094210000}"/>
    <cellStyle name="40% - Accent1 5 2" xfId="9694" xr:uid="{00000000-0005-0000-0000-000095210000}"/>
    <cellStyle name="40% - Accent1 6" xfId="8101" xr:uid="{00000000-0005-0000-0000-000096210000}"/>
    <cellStyle name="40% - Accent1 7" xfId="9695" xr:uid="{00000000-0005-0000-0000-000097210000}"/>
    <cellStyle name="40% - Accent1 8" xfId="9696" xr:uid="{00000000-0005-0000-0000-000098210000}"/>
    <cellStyle name="40% - Accent1 9" xfId="6548" xr:uid="{00000000-0005-0000-0000-000099210000}"/>
    <cellStyle name="40% - Accent1_(DELOITTE) январь 2011" xfId="5288" xr:uid="{00000000-0005-0000-0000-00009A210000}"/>
    <cellStyle name="40% - Accent2" xfId="4951" xr:uid="{00000000-0005-0000-0000-00009B210000}"/>
    <cellStyle name="40% - Accent2 10" xfId="6702" xr:uid="{00000000-0005-0000-0000-00009C210000}"/>
    <cellStyle name="40% - Accent2 2" xfId="788" xr:uid="{00000000-0005-0000-0000-00009D210000}"/>
    <cellStyle name="40% - Accent2 2 2" xfId="789" xr:uid="{00000000-0005-0000-0000-00009E210000}"/>
    <cellStyle name="40% - Accent2 2 2 2" xfId="5289" xr:uid="{00000000-0005-0000-0000-00009F210000}"/>
    <cellStyle name="40% - Accent2 2 3" xfId="5290" xr:uid="{00000000-0005-0000-0000-0000A0210000}"/>
    <cellStyle name="40% - Accent2 2_(DELOITTE) январь 2011" xfId="5291" xr:uid="{00000000-0005-0000-0000-0000A1210000}"/>
    <cellStyle name="40% - Accent2 3" xfId="790" xr:uid="{00000000-0005-0000-0000-0000A2210000}"/>
    <cellStyle name="40% - Accent2 3 2" xfId="791" xr:uid="{00000000-0005-0000-0000-0000A3210000}"/>
    <cellStyle name="40% - Accent2 3 2 2" xfId="9697" xr:uid="{00000000-0005-0000-0000-0000A4210000}"/>
    <cellStyle name="40% - Accent2 3 3" xfId="8102" xr:uid="{00000000-0005-0000-0000-0000A5210000}"/>
    <cellStyle name="40% - Accent2 3 3 2" xfId="13275" xr:uid="{00000000-0005-0000-0000-0000A6210000}"/>
    <cellStyle name="40% - Accent2 3_Reconcilation" xfId="8422" xr:uid="{00000000-0005-0000-0000-0000A7210000}"/>
    <cellStyle name="40% - Accent2 4" xfId="792" xr:uid="{00000000-0005-0000-0000-0000A8210000}"/>
    <cellStyle name="40% - Accent2 4 2" xfId="9698" xr:uid="{00000000-0005-0000-0000-0000A9210000}"/>
    <cellStyle name="40% - Accent2 4 3" xfId="6879" xr:uid="{00000000-0005-0000-0000-0000AA210000}"/>
    <cellStyle name="40% - Accent2 5" xfId="793" xr:uid="{00000000-0005-0000-0000-0000AB210000}"/>
    <cellStyle name="40% - Accent2 5 2" xfId="9699" xr:uid="{00000000-0005-0000-0000-0000AC210000}"/>
    <cellStyle name="40% - Accent2 6" xfId="8103" xr:uid="{00000000-0005-0000-0000-0000AD210000}"/>
    <cellStyle name="40% - Accent2 7" xfId="9700" xr:uid="{00000000-0005-0000-0000-0000AE210000}"/>
    <cellStyle name="40% - Accent2 8" xfId="9701" xr:uid="{00000000-0005-0000-0000-0000AF210000}"/>
    <cellStyle name="40% - Accent2 9" xfId="6549" xr:uid="{00000000-0005-0000-0000-0000B0210000}"/>
    <cellStyle name="40% - Accent2_(DELOITTE) январь 2011" xfId="5292" xr:uid="{00000000-0005-0000-0000-0000B1210000}"/>
    <cellStyle name="40% - Accent3" xfId="4952" xr:uid="{00000000-0005-0000-0000-0000B2210000}"/>
    <cellStyle name="40% - Accent3 10" xfId="7051" xr:uid="{00000000-0005-0000-0000-0000B3210000}"/>
    <cellStyle name="40% - Accent3 2" xfId="794" xr:uid="{00000000-0005-0000-0000-0000B4210000}"/>
    <cellStyle name="40% - Accent3 2 2" xfId="795" xr:uid="{00000000-0005-0000-0000-0000B5210000}"/>
    <cellStyle name="40% - Accent3 2 2 2" xfId="5293" xr:uid="{00000000-0005-0000-0000-0000B6210000}"/>
    <cellStyle name="40% - Accent3 2 3" xfId="5294" xr:uid="{00000000-0005-0000-0000-0000B7210000}"/>
    <cellStyle name="40% - Accent3 2_(DELOITTE) январь 2011" xfId="5295" xr:uid="{00000000-0005-0000-0000-0000B8210000}"/>
    <cellStyle name="40% - Accent3 3" xfId="796" xr:uid="{00000000-0005-0000-0000-0000B9210000}"/>
    <cellStyle name="40% - Accent3 3 2" xfId="797" xr:uid="{00000000-0005-0000-0000-0000BA210000}"/>
    <cellStyle name="40% - Accent3 3 2 2" xfId="9702" xr:uid="{00000000-0005-0000-0000-0000BB210000}"/>
    <cellStyle name="40% - Accent3 3 3" xfId="8104" xr:uid="{00000000-0005-0000-0000-0000BC210000}"/>
    <cellStyle name="40% - Accent3 3 3 2" xfId="13276" xr:uid="{00000000-0005-0000-0000-0000BD210000}"/>
    <cellStyle name="40% - Accent3 3_Reconcilation" xfId="8771" xr:uid="{00000000-0005-0000-0000-0000BE210000}"/>
    <cellStyle name="40% - Accent3 4" xfId="798" xr:uid="{00000000-0005-0000-0000-0000BF210000}"/>
    <cellStyle name="40% - Accent3 4 2" xfId="9703" xr:uid="{00000000-0005-0000-0000-0000C0210000}"/>
    <cellStyle name="40% - Accent3 4 3" xfId="6880" xr:uid="{00000000-0005-0000-0000-0000C1210000}"/>
    <cellStyle name="40% - Accent3 5" xfId="799" xr:uid="{00000000-0005-0000-0000-0000C2210000}"/>
    <cellStyle name="40% - Accent3 5 2" xfId="9704" xr:uid="{00000000-0005-0000-0000-0000C3210000}"/>
    <cellStyle name="40% - Accent3 6" xfId="8105" xr:uid="{00000000-0005-0000-0000-0000C4210000}"/>
    <cellStyle name="40% - Accent3 7" xfId="9705" xr:uid="{00000000-0005-0000-0000-0000C5210000}"/>
    <cellStyle name="40% - Accent3 8" xfId="9706" xr:uid="{00000000-0005-0000-0000-0000C6210000}"/>
    <cellStyle name="40% - Accent3 9" xfId="6550" xr:uid="{00000000-0005-0000-0000-0000C7210000}"/>
    <cellStyle name="40% - Accent3_(DELOITTE) январь 2011" xfId="5296" xr:uid="{00000000-0005-0000-0000-0000C8210000}"/>
    <cellStyle name="40% - Accent4" xfId="4953" xr:uid="{00000000-0005-0000-0000-0000C9210000}"/>
    <cellStyle name="40% - Accent4 10" xfId="6724" xr:uid="{00000000-0005-0000-0000-0000CA210000}"/>
    <cellStyle name="40% - Accent4 2" xfId="800" xr:uid="{00000000-0005-0000-0000-0000CB210000}"/>
    <cellStyle name="40% - Accent4 2 2" xfId="801" xr:uid="{00000000-0005-0000-0000-0000CC210000}"/>
    <cellStyle name="40% - Accent4 2 2 2" xfId="5297" xr:uid="{00000000-0005-0000-0000-0000CD210000}"/>
    <cellStyle name="40% - Accent4 2 3" xfId="5298" xr:uid="{00000000-0005-0000-0000-0000CE210000}"/>
    <cellStyle name="40% - Accent4 2_(DELOITTE) январь 2011" xfId="5299" xr:uid="{00000000-0005-0000-0000-0000CF210000}"/>
    <cellStyle name="40% - Accent4 3" xfId="802" xr:uid="{00000000-0005-0000-0000-0000D0210000}"/>
    <cellStyle name="40% - Accent4 3 2" xfId="803" xr:uid="{00000000-0005-0000-0000-0000D1210000}"/>
    <cellStyle name="40% - Accent4 3 2 2" xfId="9707" xr:uid="{00000000-0005-0000-0000-0000D2210000}"/>
    <cellStyle name="40% - Accent4 3 3" xfId="8106" xr:uid="{00000000-0005-0000-0000-0000D3210000}"/>
    <cellStyle name="40% - Accent4 3 3 2" xfId="13277" xr:uid="{00000000-0005-0000-0000-0000D4210000}"/>
    <cellStyle name="40% - Accent4 3_Reconcilation" xfId="8866" xr:uid="{00000000-0005-0000-0000-0000D5210000}"/>
    <cellStyle name="40% - Accent4 4" xfId="804" xr:uid="{00000000-0005-0000-0000-0000D6210000}"/>
    <cellStyle name="40% - Accent4 4 2" xfId="9708" xr:uid="{00000000-0005-0000-0000-0000D7210000}"/>
    <cellStyle name="40% - Accent4 4 3" xfId="6882" xr:uid="{00000000-0005-0000-0000-0000D8210000}"/>
    <cellStyle name="40% - Accent4 5" xfId="805" xr:uid="{00000000-0005-0000-0000-0000D9210000}"/>
    <cellStyle name="40% - Accent4 5 2" xfId="9709" xr:uid="{00000000-0005-0000-0000-0000DA210000}"/>
    <cellStyle name="40% - Accent4 6" xfId="8107" xr:uid="{00000000-0005-0000-0000-0000DB210000}"/>
    <cellStyle name="40% - Accent4 7" xfId="9710" xr:uid="{00000000-0005-0000-0000-0000DC210000}"/>
    <cellStyle name="40% - Accent4 8" xfId="9711" xr:uid="{00000000-0005-0000-0000-0000DD210000}"/>
    <cellStyle name="40% - Accent4 9" xfId="6551" xr:uid="{00000000-0005-0000-0000-0000DE210000}"/>
    <cellStyle name="40% - Accent4_(DELOITTE) январь 2011" xfId="5300" xr:uid="{00000000-0005-0000-0000-0000DF210000}"/>
    <cellStyle name="40% - Accent5" xfId="4954" xr:uid="{00000000-0005-0000-0000-0000E0210000}"/>
    <cellStyle name="40% - Accent5 10" xfId="6701" xr:uid="{00000000-0005-0000-0000-0000E1210000}"/>
    <cellStyle name="40% - Accent5 2" xfId="806" xr:uid="{00000000-0005-0000-0000-0000E2210000}"/>
    <cellStyle name="40% - Accent5 2 2" xfId="807" xr:uid="{00000000-0005-0000-0000-0000E3210000}"/>
    <cellStyle name="40% - Accent5 2 2 2" xfId="5301" xr:uid="{00000000-0005-0000-0000-0000E4210000}"/>
    <cellStyle name="40% - Accent5 2 3" xfId="5302" xr:uid="{00000000-0005-0000-0000-0000E5210000}"/>
    <cellStyle name="40% - Accent5 2_(DELOITTE) январь 2011" xfId="5303" xr:uid="{00000000-0005-0000-0000-0000E6210000}"/>
    <cellStyle name="40% - Accent5 3" xfId="808" xr:uid="{00000000-0005-0000-0000-0000E7210000}"/>
    <cellStyle name="40% - Accent5 3 2" xfId="809" xr:uid="{00000000-0005-0000-0000-0000E8210000}"/>
    <cellStyle name="40% - Accent5 3 2 2" xfId="9712" xr:uid="{00000000-0005-0000-0000-0000E9210000}"/>
    <cellStyle name="40% - Accent5 3 3" xfId="8108" xr:uid="{00000000-0005-0000-0000-0000EA210000}"/>
    <cellStyle name="40% - Accent5 3 3 2" xfId="13278" xr:uid="{00000000-0005-0000-0000-0000EB210000}"/>
    <cellStyle name="40% - Accent5 3_Reconcilation" xfId="8798" xr:uid="{00000000-0005-0000-0000-0000EC210000}"/>
    <cellStyle name="40% - Accent5 4" xfId="810" xr:uid="{00000000-0005-0000-0000-0000ED210000}"/>
    <cellStyle name="40% - Accent5 4 2" xfId="9713" xr:uid="{00000000-0005-0000-0000-0000EE210000}"/>
    <cellStyle name="40% - Accent5 4 3" xfId="6883" xr:uid="{00000000-0005-0000-0000-0000EF210000}"/>
    <cellStyle name="40% - Accent5 5" xfId="811" xr:uid="{00000000-0005-0000-0000-0000F0210000}"/>
    <cellStyle name="40% - Accent5 5 2" xfId="9714" xr:uid="{00000000-0005-0000-0000-0000F1210000}"/>
    <cellStyle name="40% - Accent5 6" xfId="8109" xr:uid="{00000000-0005-0000-0000-0000F2210000}"/>
    <cellStyle name="40% - Accent5 7" xfId="9715" xr:uid="{00000000-0005-0000-0000-0000F3210000}"/>
    <cellStyle name="40% - Accent5 8" xfId="9716" xr:uid="{00000000-0005-0000-0000-0000F4210000}"/>
    <cellStyle name="40% - Accent5 9" xfId="6552" xr:uid="{00000000-0005-0000-0000-0000F5210000}"/>
    <cellStyle name="40% - Accent5_(DELOITTE) январь 2011" xfId="5304" xr:uid="{00000000-0005-0000-0000-0000F6210000}"/>
    <cellStyle name="40% - Accent6" xfId="4955" xr:uid="{00000000-0005-0000-0000-0000F7210000}"/>
    <cellStyle name="40% - Accent6 10" xfId="6723" xr:uid="{00000000-0005-0000-0000-0000F8210000}"/>
    <cellStyle name="40% - Accent6 2" xfId="812" xr:uid="{00000000-0005-0000-0000-0000F9210000}"/>
    <cellStyle name="40% - Accent6 2 2" xfId="813" xr:uid="{00000000-0005-0000-0000-0000FA210000}"/>
    <cellStyle name="40% - Accent6 2 2 2" xfId="5305" xr:uid="{00000000-0005-0000-0000-0000FB210000}"/>
    <cellStyle name="40% - Accent6 2 3" xfId="5306" xr:uid="{00000000-0005-0000-0000-0000FC210000}"/>
    <cellStyle name="40% - Accent6 2_(DELOITTE) январь 2011" xfId="5307" xr:uid="{00000000-0005-0000-0000-0000FD210000}"/>
    <cellStyle name="40% - Accent6 3" xfId="814" xr:uid="{00000000-0005-0000-0000-0000FE210000}"/>
    <cellStyle name="40% - Accent6 3 2" xfId="815" xr:uid="{00000000-0005-0000-0000-0000FF210000}"/>
    <cellStyle name="40% - Accent6 3 2 2" xfId="9717" xr:uid="{00000000-0005-0000-0000-000000220000}"/>
    <cellStyle name="40% - Accent6 3 3" xfId="8110" xr:uid="{00000000-0005-0000-0000-000001220000}"/>
    <cellStyle name="40% - Accent6 3 3 2" xfId="13279" xr:uid="{00000000-0005-0000-0000-000002220000}"/>
    <cellStyle name="40% - Accent6 3_Reconcilation" xfId="8444" xr:uid="{00000000-0005-0000-0000-000003220000}"/>
    <cellStyle name="40% - Accent6 4" xfId="816" xr:uid="{00000000-0005-0000-0000-000004220000}"/>
    <cellStyle name="40% - Accent6 4 2" xfId="9718" xr:uid="{00000000-0005-0000-0000-000005220000}"/>
    <cellStyle name="40% - Accent6 4 3" xfId="6885" xr:uid="{00000000-0005-0000-0000-000006220000}"/>
    <cellStyle name="40% - Accent6 5" xfId="817" xr:uid="{00000000-0005-0000-0000-000007220000}"/>
    <cellStyle name="40% - Accent6 5 2" xfId="9719" xr:uid="{00000000-0005-0000-0000-000008220000}"/>
    <cellStyle name="40% - Accent6 6" xfId="8111" xr:uid="{00000000-0005-0000-0000-000009220000}"/>
    <cellStyle name="40% - Accent6 7" xfId="9720" xr:uid="{00000000-0005-0000-0000-00000A220000}"/>
    <cellStyle name="40% - Accent6 8" xfId="9721" xr:uid="{00000000-0005-0000-0000-00000B220000}"/>
    <cellStyle name="40% - Accent6 9" xfId="6553" xr:uid="{00000000-0005-0000-0000-00000C220000}"/>
    <cellStyle name="40% - Accent6_(DELOITTE) январь 2011" xfId="5308" xr:uid="{00000000-0005-0000-0000-00000D220000}"/>
    <cellStyle name="40% - Акцент1 10" xfId="818" xr:uid="{00000000-0005-0000-0000-00000E220000}"/>
    <cellStyle name="40% - Акцент1 10 2" xfId="9158" xr:uid="{00000000-0005-0000-0000-00000F220000}"/>
    <cellStyle name="40% - Акцент1 10 2 2" xfId="14562" xr:uid="{00000000-0005-0000-0000-000010220000}"/>
    <cellStyle name="40% - Акцент1 10 2 2 2" xfId="23745" xr:uid="{00000000-0005-0000-0000-000011220000}"/>
    <cellStyle name="40% - Акцент1 10 2 2 2 2" xfId="41745" xr:uid="{00000000-0005-0000-0000-000012220000}"/>
    <cellStyle name="40% - Акцент1 10 2 2 3" xfId="33400" xr:uid="{00000000-0005-0000-0000-000013220000}"/>
    <cellStyle name="40% - Акцент1 10 2 3" xfId="19701" xr:uid="{00000000-0005-0000-0000-000014220000}"/>
    <cellStyle name="40% - Акцент1 10 2 3 2" xfId="37870" xr:uid="{00000000-0005-0000-0000-000015220000}"/>
    <cellStyle name="40% - Акцент1 10 2 4" xfId="29575" xr:uid="{00000000-0005-0000-0000-000016220000}"/>
    <cellStyle name="40% - Акцент1 10 3" xfId="10619" xr:uid="{00000000-0005-0000-0000-000017220000}"/>
    <cellStyle name="40% - Акцент1 10 3 2" xfId="14563" xr:uid="{00000000-0005-0000-0000-000018220000}"/>
    <cellStyle name="40% - Акцент1 10 3 2 2" xfId="23746" xr:uid="{00000000-0005-0000-0000-000019220000}"/>
    <cellStyle name="40% - Акцент1 10 3 2 2 2" xfId="41746" xr:uid="{00000000-0005-0000-0000-00001A220000}"/>
    <cellStyle name="40% - Акцент1 10 3 2 3" xfId="33401" xr:uid="{00000000-0005-0000-0000-00001B220000}"/>
    <cellStyle name="40% - Акцент1 10 3 3" xfId="20488" xr:uid="{00000000-0005-0000-0000-00001C220000}"/>
    <cellStyle name="40% - Акцент1 10 3 3 2" xfId="38640" xr:uid="{00000000-0005-0000-0000-00001D220000}"/>
    <cellStyle name="40% - Акцент1 10 3 4" xfId="30326" xr:uid="{00000000-0005-0000-0000-00001E220000}"/>
    <cellStyle name="40% - Акцент1 10 4" xfId="10998" xr:uid="{00000000-0005-0000-0000-00001F220000}"/>
    <cellStyle name="40% - Акцент1 10 4 2" xfId="14564" xr:uid="{00000000-0005-0000-0000-000020220000}"/>
    <cellStyle name="40% - Акцент1 10 4 2 2" xfId="23747" xr:uid="{00000000-0005-0000-0000-000021220000}"/>
    <cellStyle name="40% - Акцент1 10 4 2 2 2" xfId="41747" xr:uid="{00000000-0005-0000-0000-000022220000}"/>
    <cellStyle name="40% - Акцент1 10 4 2 3" xfId="33402" xr:uid="{00000000-0005-0000-0000-000023220000}"/>
    <cellStyle name="40% - Акцент1 10 4 3" xfId="20851" xr:uid="{00000000-0005-0000-0000-000024220000}"/>
    <cellStyle name="40% - Акцент1 10 4 3 2" xfId="39003" xr:uid="{00000000-0005-0000-0000-000025220000}"/>
    <cellStyle name="40% - Акцент1 10 4 4" xfId="30687" xr:uid="{00000000-0005-0000-0000-000026220000}"/>
    <cellStyle name="40% - Акцент1 10 5" xfId="11715" xr:uid="{00000000-0005-0000-0000-000027220000}"/>
    <cellStyle name="40% - Акцент1 10 5 2" xfId="21560" xr:uid="{00000000-0005-0000-0000-000028220000}"/>
    <cellStyle name="40% - Акцент1 10 5 2 2" xfId="39712" xr:uid="{00000000-0005-0000-0000-000029220000}"/>
    <cellStyle name="40% - Акцент1 10 5 3" xfId="31396" xr:uid="{00000000-0005-0000-0000-00002A220000}"/>
    <cellStyle name="40% - Акцент1 10 6" xfId="7730" xr:uid="{00000000-0005-0000-0000-00002B220000}"/>
    <cellStyle name="40% - Акцент1 10 6 2" xfId="19074" xr:uid="{00000000-0005-0000-0000-00002C220000}"/>
    <cellStyle name="40% - Акцент1 10 6 2 2" xfId="37294" xr:uid="{00000000-0005-0000-0000-00002D220000}"/>
    <cellStyle name="40% - Акцент1 10 6 3" xfId="29039" xr:uid="{00000000-0005-0000-0000-00002E220000}"/>
    <cellStyle name="40% - Акцент1 11" xfId="819" xr:uid="{00000000-0005-0000-0000-00002F220000}"/>
    <cellStyle name="40% - Акцент1 11 2" xfId="9227" xr:uid="{00000000-0005-0000-0000-000030220000}"/>
    <cellStyle name="40% - Акцент1 12" xfId="820" xr:uid="{00000000-0005-0000-0000-000031220000}"/>
    <cellStyle name="40% - Акцент1 13" xfId="821" xr:uid="{00000000-0005-0000-0000-000032220000}"/>
    <cellStyle name="40% - Акцент1 14" xfId="822" xr:uid="{00000000-0005-0000-0000-000033220000}"/>
    <cellStyle name="40% - Акцент1 15" xfId="823" xr:uid="{00000000-0005-0000-0000-000034220000}"/>
    <cellStyle name="40% - Акцент1 16" xfId="824" xr:uid="{00000000-0005-0000-0000-000035220000}"/>
    <cellStyle name="40% - Акцент1 17" xfId="825" xr:uid="{00000000-0005-0000-0000-000036220000}"/>
    <cellStyle name="40% - Акцент1 18" xfId="826" xr:uid="{00000000-0005-0000-0000-000037220000}"/>
    <cellStyle name="40% - Акцент1 19" xfId="827" xr:uid="{00000000-0005-0000-0000-000038220000}"/>
    <cellStyle name="40% - Акцент1 2" xfId="828" xr:uid="{00000000-0005-0000-0000-000039220000}"/>
    <cellStyle name="40% — акцент1 2" xfId="12108" xr:uid="{00000000-0005-0000-0000-00003A220000}"/>
    <cellStyle name="40% - Акцент1 2 10" xfId="12329" xr:uid="{00000000-0005-0000-0000-00003B220000}"/>
    <cellStyle name="40% — акцент1 2 10" xfId="25892" xr:uid="{00000000-0005-0000-0000-00003C220000}"/>
    <cellStyle name="40% - Акцент1 2 10 2" xfId="13280" xr:uid="{00000000-0005-0000-0000-00003D220000}"/>
    <cellStyle name="40% — акцент1 2 10 2" xfId="43839" xr:uid="{00000000-0005-0000-0000-00003E220000}"/>
    <cellStyle name="40% - Акцент1 2 11" xfId="12250" xr:uid="{00000000-0005-0000-0000-00003F220000}"/>
    <cellStyle name="40% — акцент1 2 11" xfId="25719" xr:uid="{00000000-0005-0000-0000-000040220000}"/>
    <cellStyle name="40% — акцент1 2 11 2" xfId="43680" xr:uid="{00000000-0005-0000-0000-000041220000}"/>
    <cellStyle name="40% - Акцент1 2 12" xfId="12368" xr:uid="{00000000-0005-0000-0000-000042220000}"/>
    <cellStyle name="40% — акцент1 2 12" xfId="25865" xr:uid="{00000000-0005-0000-0000-000043220000}"/>
    <cellStyle name="40% — акцент1 2 12 2" xfId="43817" xr:uid="{00000000-0005-0000-0000-000044220000}"/>
    <cellStyle name="40% - Акцент1 2 13" xfId="12343" xr:uid="{00000000-0005-0000-0000-000045220000}"/>
    <cellStyle name="40% — акцент1 2 13" xfId="25826" xr:uid="{00000000-0005-0000-0000-000046220000}"/>
    <cellStyle name="40% — акцент1 2 13 2" xfId="43778" xr:uid="{00000000-0005-0000-0000-000047220000}"/>
    <cellStyle name="40% - Акцент1 2 14" xfId="12371" xr:uid="{00000000-0005-0000-0000-000048220000}"/>
    <cellStyle name="40% — акцент1 2 14" xfId="17108" xr:uid="{00000000-0005-0000-0000-000049220000}"/>
    <cellStyle name="40% — акцент1 2 14 2" xfId="35467" xr:uid="{00000000-0005-0000-0000-00004A220000}"/>
    <cellStyle name="40% - Акцент1 2 15" xfId="12339" xr:uid="{00000000-0005-0000-0000-00004B220000}"/>
    <cellStyle name="40% — акцент1 2 15" xfId="18546" xr:uid="{00000000-0005-0000-0000-00004C220000}"/>
    <cellStyle name="40% — акцент1 2 15 2" xfId="36819" xr:uid="{00000000-0005-0000-0000-00004D220000}"/>
    <cellStyle name="40% - Акцент1 2 16" xfId="7207" xr:uid="{00000000-0005-0000-0000-00004E220000}"/>
    <cellStyle name="40% — акцент1 2 16" xfId="17283" xr:uid="{00000000-0005-0000-0000-00004F220000}"/>
    <cellStyle name="40% — акцент1 2 16 2" xfId="35639" xr:uid="{00000000-0005-0000-0000-000050220000}"/>
    <cellStyle name="40% - Акцент1 2 17" xfId="7111" xr:uid="{00000000-0005-0000-0000-000051220000}"/>
    <cellStyle name="40% — акцент1 2 17" xfId="16977" xr:uid="{00000000-0005-0000-0000-000052220000}"/>
    <cellStyle name="40% — акцент1 2 17 2" xfId="35339" xr:uid="{00000000-0005-0000-0000-000053220000}"/>
    <cellStyle name="40% - Акцент1 2 18" xfId="7109" xr:uid="{00000000-0005-0000-0000-000054220000}"/>
    <cellStyle name="40% — акцент1 2 18" xfId="21600" xr:uid="{00000000-0005-0000-0000-000055220000}"/>
    <cellStyle name="40% — акцент1 2 18 2" xfId="39751" xr:uid="{00000000-0005-0000-0000-000056220000}"/>
    <cellStyle name="40% - Акцент1 2 19" xfId="12237" xr:uid="{00000000-0005-0000-0000-000057220000}"/>
    <cellStyle name="40% — акцент1 2 19" xfId="19086" xr:uid="{00000000-0005-0000-0000-000058220000}"/>
    <cellStyle name="40% — акцент1 2 19 2" xfId="37305" xr:uid="{00000000-0005-0000-0000-000059220000}"/>
    <cellStyle name="40% - Акцент1 2 2" xfId="829" xr:uid="{00000000-0005-0000-0000-00005A220000}"/>
    <cellStyle name="40% — акцент1 2 2" xfId="16942" xr:uid="{00000000-0005-0000-0000-00005B220000}"/>
    <cellStyle name="40% - Акцент1 2 2 2" xfId="830" xr:uid="{00000000-0005-0000-0000-00005C220000}"/>
    <cellStyle name="40% - Акцент1 2 2 2 10" xfId="16126" xr:uid="{00000000-0005-0000-0000-00005D220000}"/>
    <cellStyle name="40% - Акцент1 2 2 2 10 2" xfId="25080" xr:uid="{00000000-0005-0000-0000-00005E220000}"/>
    <cellStyle name="40% - Акцент1 2 2 2 10 2 2" xfId="43077" xr:uid="{00000000-0005-0000-0000-00005F220000}"/>
    <cellStyle name="40% - Акцент1 2 2 2 10 3" xfId="34724" xr:uid="{00000000-0005-0000-0000-000060220000}"/>
    <cellStyle name="40% - Акцент1 2 2 2 11" xfId="17033" xr:uid="{00000000-0005-0000-0000-000061220000}"/>
    <cellStyle name="40% - Акцент1 2 2 2 11 2" xfId="35393" xr:uid="{00000000-0005-0000-0000-000062220000}"/>
    <cellStyle name="40% - Акцент1 2 2 2 12" xfId="26427" xr:uid="{00000000-0005-0000-0000-000063220000}"/>
    <cellStyle name="40% - Акцент1 2 2 2 12 2" xfId="44349" xr:uid="{00000000-0005-0000-0000-000064220000}"/>
    <cellStyle name="40% - Акцент1 2 2 2 13" xfId="27341" xr:uid="{00000000-0005-0000-0000-000065220000}"/>
    <cellStyle name="40% - Акцент1 2 2 2 14" xfId="45403" xr:uid="{00000000-0005-0000-0000-000066220000}"/>
    <cellStyle name="40% - Акцент1 2 2 2 15" xfId="46497" xr:uid="{00000000-0005-0000-0000-000067220000}"/>
    <cellStyle name="40% - Акцент1 2 2 2 2" xfId="5910" xr:uid="{00000000-0005-0000-0000-000068220000}"/>
    <cellStyle name="40% - Акцент1 2 2 2 2 10" xfId="26936" xr:uid="{00000000-0005-0000-0000-000069220000}"/>
    <cellStyle name="40% - Акцент1 2 2 2 2 10 2" xfId="44851" xr:uid="{00000000-0005-0000-0000-00006A220000}"/>
    <cellStyle name="40% - Акцент1 2 2 2 2 11" xfId="27956" xr:uid="{00000000-0005-0000-0000-00006B220000}"/>
    <cellStyle name="40% - Акцент1 2 2 2 2 12" xfId="45898" xr:uid="{00000000-0005-0000-0000-00006C220000}"/>
    <cellStyle name="40% - Акцент1 2 2 2 2 13" xfId="47087" xr:uid="{00000000-0005-0000-0000-00006D220000}"/>
    <cellStyle name="40% - Акцент1 2 2 2 2 2" xfId="8946" xr:uid="{00000000-0005-0000-0000-00006E220000}"/>
    <cellStyle name="40% - Акцент1 2 2 2 2 2 2" xfId="14017" xr:uid="{00000000-0005-0000-0000-00006F220000}"/>
    <cellStyle name="40% - Акцент1 2 2 2 2 2 2 2" xfId="23216" xr:uid="{00000000-0005-0000-0000-000070220000}"/>
    <cellStyle name="40% - Акцент1 2 2 2 2 2 2 2 2" xfId="41216" xr:uid="{00000000-0005-0000-0000-000071220000}"/>
    <cellStyle name="40% - Акцент1 2 2 2 2 2 2 3" xfId="32873" xr:uid="{00000000-0005-0000-0000-000072220000}"/>
    <cellStyle name="40% - Акцент1 2 2 2 2 2 3" xfId="19512" xr:uid="{00000000-0005-0000-0000-000073220000}"/>
    <cellStyle name="40% - Акцент1 2 2 2 2 2 3 2" xfId="37682" xr:uid="{00000000-0005-0000-0000-000074220000}"/>
    <cellStyle name="40% - Акцент1 2 2 2 2 2 4" xfId="29387" xr:uid="{00000000-0005-0000-0000-000075220000}"/>
    <cellStyle name="40% - Акцент1 2 2 2 2 3" xfId="9722" xr:uid="{00000000-0005-0000-0000-000076220000}"/>
    <cellStyle name="40% - Акцент1 2 2 2 2 3 2" xfId="14565" xr:uid="{00000000-0005-0000-0000-000077220000}"/>
    <cellStyle name="40% - Акцент1 2 2 2 2 3 2 2" xfId="23748" xr:uid="{00000000-0005-0000-0000-000078220000}"/>
    <cellStyle name="40% - Акцент1 2 2 2 2 3 2 2 2" xfId="41748" xr:uid="{00000000-0005-0000-0000-000079220000}"/>
    <cellStyle name="40% - Акцент1 2 2 2 2 3 2 3" xfId="33403" xr:uid="{00000000-0005-0000-0000-00007A220000}"/>
    <cellStyle name="40% - Акцент1 2 2 2 2 3 3" xfId="20077" xr:uid="{00000000-0005-0000-0000-00007B220000}"/>
    <cellStyle name="40% - Акцент1 2 2 2 2 3 3 2" xfId="38242" xr:uid="{00000000-0005-0000-0000-00007C220000}"/>
    <cellStyle name="40% - Акцент1 2 2 2 2 3 4" xfId="29940" xr:uid="{00000000-0005-0000-0000-00007D220000}"/>
    <cellStyle name="40% - Акцент1 2 2 2 2 4" xfId="10999" xr:uid="{00000000-0005-0000-0000-00007E220000}"/>
    <cellStyle name="40% - Акцент1 2 2 2 2 4 2" xfId="14566" xr:uid="{00000000-0005-0000-0000-00007F220000}"/>
    <cellStyle name="40% - Акцент1 2 2 2 2 4 2 2" xfId="23749" xr:uid="{00000000-0005-0000-0000-000080220000}"/>
    <cellStyle name="40% - Акцент1 2 2 2 2 4 2 2 2" xfId="41749" xr:uid="{00000000-0005-0000-0000-000081220000}"/>
    <cellStyle name="40% - Акцент1 2 2 2 2 4 2 3" xfId="33404" xr:uid="{00000000-0005-0000-0000-000082220000}"/>
    <cellStyle name="40% - Акцент1 2 2 2 2 4 3" xfId="20852" xr:uid="{00000000-0005-0000-0000-000083220000}"/>
    <cellStyle name="40% - Акцент1 2 2 2 2 4 3 2" xfId="39004" xr:uid="{00000000-0005-0000-0000-000084220000}"/>
    <cellStyle name="40% - Акцент1 2 2 2 2 4 4" xfId="30688" xr:uid="{00000000-0005-0000-0000-000085220000}"/>
    <cellStyle name="40% - Акцент1 2 2 2 2 5" xfId="11531" xr:uid="{00000000-0005-0000-0000-000086220000}"/>
    <cellStyle name="40% - Акцент1 2 2 2 2 5 2" xfId="21376" xr:uid="{00000000-0005-0000-0000-000087220000}"/>
    <cellStyle name="40% - Акцент1 2 2 2 2 5 2 2" xfId="39528" xr:uid="{00000000-0005-0000-0000-000088220000}"/>
    <cellStyle name="40% - Акцент1 2 2 2 2 5 3" xfId="31212" xr:uid="{00000000-0005-0000-0000-000089220000}"/>
    <cellStyle name="40% - Акцент1 2 2 2 2 6" xfId="7480" xr:uid="{00000000-0005-0000-0000-00008A220000}"/>
    <cellStyle name="40% - Акцент1 2 2 2 2 6 2" xfId="18886" xr:uid="{00000000-0005-0000-0000-00008B220000}"/>
    <cellStyle name="40% - Акцент1 2 2 2 2 6 2 2" xfId="37106" xr:uid="{00000000-0005-0000-0000-00008C220000}"/>
    <cellStyle name="40% - Акцент1 2 2 2 2 6 3" xfId="28853" xr:uid="{00000000-0005-0000-0000-00008D220000}"/>
    <cellStyle name="40% - Акцент1 2 2 2 2 7" xfId="13054" xr:uid="{00000000-0005-0000-0000-00008E220000}"/>
    <cellStyle name="40% - Акцент1 2 2 2 2 7 2" xfId="22458" xr:uid="{00000000-0005-0000-0000-00008F220000}"/>
    <cellStyle name="40% - Акцент1 2 2 2 2 7 2 2" xfId="40478" xr:uid="{00000000-0005-0000-0000-000090220000}"/>
    <cellStyle name="40% - Акцент1 2 2 2 2 7 3" xfId="32140" xr:uid="{00000000-0005-0000-0000-000091220000}"/>
    <cellStyle name="40% - Акцент1 2 2 2 2 8" xfId="16748" xr:uid="{00000000-0005-0000-0000-000092220000}"/>
    <cellStyle name="40% - Акцент1 2 2 2 2 8 2" xfId="25513" xr:uid="{00000000-0005-0000-0000-000093220000}"/>
    <cellStyle name="40% - Акцент1 2 2 2 2 8 2 2" xfId="43477" xr:uid="{00000000-0005-0000-0000-000094220000}"/>
    <cellStyle name="40% - Акцент1 2 2 2 2 8 3" xfId="35169" xr:uid="{00000000-0005-0000-0000-000095220000}"/>
    <cellStyle name="40% - Акцент1 2 2 2 2 9" xfId="17863" xr:uid="{00000000-0005-0000-0000-000096220000}"/>
    <cellStyle name="40% - Акцент1 2 2 2 2 9 2" xfId="36173" xr:uid="{00000000-0005-0000-0000-000097220000}"/>
    <cellStyle name="40% - Акцент1 2 2 2 3" xfId="8684" xr:uid="{00000000-0005-0000-0000-000098220000}"/>
    <cellStyle name="40% - Акцент1 2 2 2 3 2" xfId="9723" xr:uid="{00000000-0005-0000-0000-000099220000}"/>
    <cellStyle name="40% - Акцент1 2 2 2 3 2 2" xfId="14567" xr:uid="{00000000-0005-0000-0000-00009A220000}"/>
    <cellStyle name="40% - Акцент1 2 2 2 3 2 2 2" xfId="23750" xr:uid="{00000000-0005-0000-0000-00009B220000}"/>
    <cellStyle name="40% - Акцент1 2 2 2 3 2 2 2 2" xfId="41750" xr:uid="{00000000-0005-0000-0000-00009C220000}"/>
    <cellStyle name="40% - Акцент1 2 2 2 3 2 2 3" xfId="33405" xr:uid="{00000000-0005-0000-0000-00009D220000}"/>
    <cellStyle name="40% - Акцент1 2 2 2 3 2 3" xfId="20078" xr:uid="{00000000-0005-0000-0000-00009E220000}"/>
    <cellStyle name="40% - Акцент1 2 2 2 3 2 3 2" xfId="38243" xr:uid="{00000000-0005-0000-0000-00009F220000}"/>
    <cellStyle name="40% - Акцент1 2 2 2 3 2 4" xfId="29941" xr:uid="{00000000-0005-0000-0000-0000A0220000}"/>
    <cellStyle name="40% - Акцент1 2 2 2 3 3" xfId="13551" xr:uid="{00000000-0005-0000-0000-0000A1220000}"/>
    <cellStyle name="40% - Акцент1 2 2 2 3 3 2" xfId="22786" xr:uid="{00000000-0005-0000-0000-0000A2220000}"/>
    <cellStyle name="40% - Акцент1 2 2 2 3 3 2 2" xfId="40787" xr:uid="{00000000-0005-0000-0000-0000A3220000}"/>
    <cellStyle name="40% - Акцент1 2 2 2 3 3 3" xfId="32438" xr:uid="{00000000-0005-0000-0000-0000A4220000}"/>
    <cellStyle name="40% - Акцент1 2 2 2 3 4" xfId="19355" xr:uid="{00000000-0005-0000-0000-0000A5220000}"/>
    <cellStyle name="40% - Акцент1 2 2 2 3 4 2" xfId="37525" xr:uid="{00000000-0005-0000-0000-0000A6220000}"/>
    <cellStyle name="40% - Акцент1 2 2 2 3 5" xfId="29235" xr:uid="{00000000-0005-0000-0000-0000A7220000}"/>
    <cellStyle name="40% - Акцент1 2 2 2 4" xfId="9295" xr:uid="{00000000-0005-0000-0000-0000A8220000}"/>
    <cellStyle name="40% - Акцент1 2 2 2 4 2" xfId="14568" xr:uid="{00000000-0005-0000-0000-0000A9220000}"/>
    <cellStyle name="40% - Акцент1 2 2 2 4 2 2" xfId="23751" xr:uid="{00000000-0005-0000-0000-0000AA220000}"/>
    <cellStyle name="40% - Акцент1 2 2 2 4 2 2 2" xfId="41751" xr:uid="{00000000-0005-0000-0000-0000AB220000}"/>
    <cellStyle name="40% - Акцент1 2 2 2 4 2 3" xfId="33406" xr:uid="{00000000-0005-0000-0000-0000AC220000}"/>
    <cellStyle name="40% - Акцент1 2 2 2 4 3" xfId="19776" xr:uid="{00000000-0005-0000-0000-0000AD220000}"/>
    <cellStyle name="40% - Акцент1 2 2 2 4 3 2" xfId="37942" xr:uid="{00000000-0005-0000-0000-0000AE220000}"/>
    <cellStyle name="40% - Акцент1 2 2 2 4 4" xfId="29645" xr:uid="{00000000-0005-0000-0000-0000AF220000}"/>
    <cellStyle name="40% - Акцент1 2 2 2 5" xfId="10717" xr:uid="{00000000-0005-0000-0000-0000B0220000}"/>
    <cellStyle name="40% - Акцент1 2 2 2 5 2" xfId="14569" xr:uid="{00000000-0005-0000-0000-0000B1220000}"/>
    <cellStyle name="40% - Акцент1 2 2 2 5 2 2" xfId="23752" xr:uid="{00000000-0005-0000-0000-0000B2220000}"/>
    <cellStyle name="40% - Акцент1 2 2 2 5 2 2 2" xfId="41752" xr:uid="{00000000-0005-0000-0000-0000B3220000}"/>
    <cellStyle name="40% - Акцент1 2 2 2 5 2 3" xfId="33407" xr:uid="{00000000-0005-0000-0000-0000B4220000}"/>
    <cellStyle name="40% - Акцент1 2 2 2 5 3" xfId="20572" xr:uid="{00000000-0005-0000-0000-0000B5220000}"/>
    <cellStyle name="40% - Акцент1 2 2 2 5 3 2" xfId="38724" xr:uid="{00000000-0005-0000-0000-0000B6220000}"/>
    <cellStyle name="40% - Акцент1 2 2 2 5 4" xfId="30408" xr:uid="{00000000-0005-0000-0000-0000B7220000}"/>
    <cellStyle name="40% - Акцент1 2 2 2 6" xfId="11392" xr:uid="{00000000-0005-0000-0000-0000B8220000}"/>
    <cellStyle name="40% - Акцент1 2 2 2 6 2" xfId="21237" xr:uid="{00000000-0005-0000-0000-0000B9220000}"/>
    <cellStyle name="40% - Акцент1 2 2 2 6 2 2" xfId="39389" xr:uid="{00000000-0005-0000-0000-0000BA220000}"/>
    <cellStyle name="40% - Акцент1 2 2 2 6 3" xfId="31073" xr:uid="{00000000-0005-0000-0000-0000BB220000}"/>
    <cellStyle name="40% - Акцент1 2 2 2 7" xfId="11954" xr:uid="{00000000-0005-0000-0000-0000BC220000}"/>
    <cellStyle name="40% - Акцент1 2 2 2 7 2" xfId="21700" xr:uid="{00000000-0005-0000-0000-0000BD220000}"/>
    <cellStyle name="40% - Акцент1 2 2 2 7 2 2" xfId="39849" xr:uid="{00000000-0005-0000-0000-0000BE220000}"/>
    <cellStyle name="40% - Акцент1 2 2 2 7 3" xfId="31528" xr:uid="{00000000-0005-0000-0000-0000BF220000}"/>
    <cellStyle name="40% - Акцент1 2 2 2 8" xfId="7077" xr:uid="{00000000-0005-0000-0000-0000C0220000}"/>
    <cellStyle name="40% - Акцент1 2 2 2 8 2" xfId="18718" xr:uid="{00000000-0005-0000-0000-0000C1220000}"/>
    <cellStyle name="40% - Акцент1 2 2 2 8 2 2" xfId="36951" xr:uid="{00000000-0005-0000-0000-0000C2220000}"/>
    <cellStyle name="40% - Акцент1 2 2 2 8 3" xfId="28710" xr:uid="{00000000-0005-0000-0000-0000C3220000}"/>
    <cellStyle name="40% - Акцент1 2 2 2 9" xfId="12472" xr:uid="{00000000-0005-0000-0000-0000C4220000}"/>
    <cellStyle name="40% - Акцент1 2 2 2 9 2" xfId="21920" xr:uid="{00000000-0005-0000-0000-0000C5220000}"/>
    <cellStyle name="40% - Акцент1 2 2 2 9 2 2" xfId="40043" xr:uid="{00000000-0005-0000-0000-0000C6220000}"/>
    <cellStyle name="40% - Акцент1 2 2 2 9 3" xfId="31708" xr:uid="{00000000-0005-0000-0000-0000C7220000}"/>
    <cellStyle name="40% - Акцент1 2 2 3" xfId="9724" xr:uid="{00000000-0005-0000-0000-0000C8220000}"/>
    <cellStyle name="40% - Акцент1 2 2 4" xfId="6732" xr:uid="{00000000-0005-0000-0000-0000C9220000}"/>
    <cellStyle name="40% - Акцент1 2 2_Reconcilation" xfId="8467" xr:uid="{00000000-0005-0000-0000-0000CA220000}"/>
    <cellStyle name="40% - Акцент1 2 20" xfId="7129" xr:uid="{00000000-0005-0000-0000-0000CB220000}"/>
    <cellStyle name="40% — акцент1 2 20" xfId="24820" xr:uid="{00000000-0005-0000-0000-0000CC220000}"/>
    <cellStyle name="40% — акцент1 2 20 2" xfId="42817" xr:uid="{00000000-0005-0000-0000-0000CD220000}"/>
    <cellStyle name="40% - Акцент1 2 21" xfId="12362" xr:uid="{00000000-0005-0000-0000-0000CE220000}"/>
    <cellStyle name="40% — акцент1 2 21" xfId="25981" xr:uid="{00000000-0005-0000-0000-0000CF220000}"/>
    <cellStyle name="40% — акцент1 2 21 2" xfId="43925" xr:uid="{00000000-0005-0000-0000-0000D0220000}"/>
    <cellStyle name="40% - Акцент1 2 22" xfId="12187" xr:uid="{00000000-0005-0000-0000-0000D1220000}"/>
    <cellStyle name="40% — акцент1 2 22" xfId="27094" xr:uid="{00000000-0005-0000-0000-0000D2220000}"/>
    <cellStyle name="40% - Акцент1 2 23" xfId="12285" xr:uid="{00000000-0005-0000-0000-0000D3220000}"/>
    <cellStyle name="40% — акцент1 2 23" xfId="27289" xr:uid="{00000000-0005-0000-0000-0000D4220000}"/>
    <cellStyle name="40% - Акцент1 2 24" xfId="12240" xr:uid="{00000000-0005-0000-0000-0000D5220000}"/>
    <cellStyle name="40% — акцент1 2 24" xfId="31611" xr:uid="{00000000-0005-0000-0000-0000D6220000}"/>
    <cellStyle name="40% - Акцент1 2 25" xfId="6984" xr:uid="{00000000-0005-0000-0000-0000D7220000}"/>
    <cellStyle name="40% — акцент1 2 25" xfId="46065" xr:uid="{00000000-0005-0000-0000-0000D8220000}"/>
    <cellStyle name="40% - Акцент1 2 26" xfId="12471" xr:uid="{00000000-0005-0000-0000-0000D9220000}"/>
    <cellStyle name="40% — акцент1 2 26" xfId="47262" xr:uid="{00000000-0005-0000-0000-0000DA220000}"/>
    <cellStyle name="40% - Акцент1 2 27" xfId="12672" xr:uid="{00000000-0005-0000-0000-0000DB220000}"/>
    <cellStyle name="40% - Акцент1 2 28" xfId="12500" xr:uid="{00000000-0005-0000-0000-0000DC220000}"/>
    <cellStyle name="40% - Акцент1 2 29" xfId="12531" xr:uid="{00000000-0005-0000-0000-0000DD220000}"/>
    <cellStyle name="40% - Акцент1 2 3" xfId="831" xr:uid="{00000000-0005-0000-0000-0000DE220000}"/>
    <cellStyle name="40% — акцент1 2 3" xfId="21786" xr:uid="{00000000-0005-0000-0000-0000DF220000}"/>
    <cellStyle name="40% - Акцент1 2 3 2" xfId="9725" xr:uid="{00000000-0005-0000-0000-0000E0220000}"/>
    <cellStyle name="40% — акцент1 2 3 2" xfId="39934" xr:uid="{00000000-0005-0000-0000-0000E1220000}"/>
    <cellStyle name="40% - Акцент1 2 4" xfId="832" xr:uid="{00000000-0005-0000-0000-0000E2220000}"/>
    <cellStyle name="40% — акцент1 2 4" xfId="25798" xr:uid="{00000000-0005-0000-0000-0000E3220000}"/>
    <cellStyle name="40% - Акцент1 2 4 10" xfId="16127" xr:uid="{00000000-0005-0000-0000-0000E4220000}"/>
    <cellStyle name="40% - Акцент1 2 4 10 2" xfId="25081" xr:uid="{00000000-0005-0000-0000-0000E5220000}"/>
    <cellStyle name="40% - Акцент1 2 4 10 2 2" xfId="43078" xr:uid="{00000000-0005-0000-0000-0000E6220000}"/>
    <cellStyle name="40% - Акцент1 2 4 10 3" xfId="34725" xr:uid="{00000000-0005-0000-0000-0000E7220000}"/>
    <cellStyle name="40% - Акцент1 2 4 11" xfId="17034" xr:uid="{00000000-0005-0000-0000-0000E8220000}"/>
    <cellStyle name="40% - Акцент1 2 4 11 2" xfId="35394" xr:uid="{00000000-0005-0000-0000-0000E9220000}"/>
    <cellStyle name="40% - Акцент1 2 4 12" xfId="22130" xr:uid="{00000000-0005-0000-0000-0000EA220000}"/>
    <cellStyle name="40% - Акцент1 2 4 12 2" xfId="40246" xr:uid="{00000000-0005-0000-0000-0000EB220000}"/>
    <cellStyle name="40% - Акцент1 2 4 13" xfId="25992" xr:uid="{00000000-0005-0000-0000-0000EC220000}"/>
    <cellStyle name="40% - Акцент1 2 4 13 2" xfId="43935" xr:uid="{00000000-0005-0000-0000-0000ED220000}"/>
    <cellStyle name="40% - Акцент1 2 4 14" xfId="17701" xr:uid="{00000000-0005-0000-0000-0000EE220000}"/>
    <cellStyle name="40% - Акцент1 2 4 14 2" xfId="36053" xr:uid="{00000000-0005-0000-0000-0000EF220000}"/>
    <cellStyle name="40% - Акцент1 2 4 15" xfId="22594" xr:uid="{00000000-0005-0000-0000-0000F0220000}"/>
    <cellStyle name="40% - Акцент1 2 4 15 2" xfId="40606" xr:uid="{00000000-0005-0000-0000-0000F1220000}"/>
    <cellStyle name="40% - Акцент1 2 4 16" xfId="25786" xr:uid="{00000000-0005-0000-0000-0000F2220000}"/>
    <cellStyle name="40% - Акцент1 2 4 16 2" xfId="43740" xr:uid="{00000000-0005-0000-0000-0000F3220000}"/>
    <cellStyle name="40% - Акцент1 2 4 17" xfId="17124" xr:uid="{00000000-0005-0000-0000-0000F4220000}"/>
    <cellStyle name="40% - Акцент1 2 4 17 2" xfId="35483" xr:uid="{00000000-0005-0000-0000-0000F5220000}"/>
    <cellStyle name="40% - Акцент1 2 4 18" xfId="19169" xr:uid="{00000000-0005-0000-0000-0000F6220000}"/>
    <cellStyle name="40% - Акцент1 2 4 18 2" xfId="37348" xr:uid="{00000000-0005-0000-0000-0000F7220000}"/>
    <cellStyle name="40% - Акцент1 2 4 19" xfId="21826" xr:uid="{00000000-0005-0000-0000-0000F8220000}"/>
    <cellStyle name="40% - Акцент1 2 4 19 2" xfId="39955" xr:uid="{00000000-0005-0000-0000-0000F9220000}"/>
    <cellStyle name="40% - Акцент1 2 4 2" xfId="5911" xr:uid="{00000000-0005-0000-0000-0000FA220000}"/>
    <cellStyle name="40% — акцент1 2 4 2" xfId="43752" xr:uid="{00000000-0005-0000-0000-0000FB220000}"/>
    <cellStyle name="40% - Акцент1 2 4 2 10" xfId="26937" xr:uid="{00000000-0005-0000-0000-0000FC220000}"/>
    <cellStyle name="40% - Акцент1 2 4 2 10 2" xfId="44852" xr:uid="{00000000-0005-0000-0000-0000FD220000}"/>
    <cellStyle name="40% - Акцент1 2 4 2 11" xfId="27957" xr:uid="{00000000-0005-0000-0000-0000FE220000}"/>
    <cellStyle name="40% - Акцент1 2 4 2 12" xfId="45899" xr:uid="{00000000-0005-0000-0000-0000FF220000}"/>
    <cellStyle name="40% - Акцент1 2 4 2 13" xfId="47088" xr:uid="{00000000-0005-0000-0000-000000230000}"/>
    <cellStyle name="40% - Акцент1 2 4 2 2" xfId="8947" xr:uid="{00000000-0005-0000-0000-000001230000}"/>
    <cellStyle name="40% - Акцент1 2 4 2 2 2" xfId="14018" xr:uid="{00000000-0005-0000-0000-000002230000}"/>
    <cellStyle name="40% - Акцент1 2 4 2 2 2 2" xfId="23217" xr:uid="{00000000-0005-0000-0000-000003230000}"/>
    <cellStyle name="40% - Акцент1 2 4 2 2 2 2 2" xfId="41217" xr:uid="{00000000-0005-0000-0000-000004230000}"/>
    <cellStyle name="40% - Акцент1 2 4 2 2 2 3" xfId="32874" xr:uid="{00000000-0005-0000-0000-000005230000}"/>
    <cellStyle name="40% - Акцент1 2 4 2 2 3" xfId="19513" xr:uid="{00000000-0005-0000-0000-000006230000}"/>
    <cellStyle name="40% - Акцент1 2 4 2 2 3 2" xfId="37683" xr:uid="{00000000-0005-0000-0000-000007230000}"/>
    <cellStyle name="40% - Акцент1 2 4 2 2 4" xfId="29388" xr:uid="{00000000-0005-0000-0000-000008230000}"/>
    <cellStyle name="40% - Акцент1 2 4 2 3" xfId="9726" xr:uid="{00000000-0005-0000-0000-000009230000}"/>
    <cellStyle name="40% - Акцент1 2 4 2 3 2" xfId="14570" xr:uid="{00000000-0005-0000-0000-00000A230000}"/>
    <cellStyle name="40% - Акцент1 2 4 2 3 2 2" xfId="23753" xr:uid="{00000000-0005-0000-0000-00000B230000}"/>
    <cellStyle name="40% - Акцент1 2 4 2 3 2 2 2" xfId="41753" xr:uid="{00000000-0005-0000-0000-00000C230000}"/>
    <cellStyle name="40% - Акцент1 2 4 2 3 2 3" xfId="33408" xr:uid="{00000000-0005-0000-0000-00000D230000}"/>
    <cellStyle name="40% - Акцент1 2 4 2 3 3" xfId="20079" xr:uid="{00000000-0005-0000-0000-00000E230000}"/>
    <cellStyle name="40% - Акцент1 2 4 2 3 3 2" xfId="38244" xr:uid="{00000000-0005-0000-0000-00000F230000}"/>
    <cellStyle name="40% - Акцент1 2 4 2 3 4" xfId="29942" xr:uid="{00000000-0005-0000-0000-000010230000}"/>
    <cellStyle name="40% - Акцент1 2 4 2 4" xfId="11000" xr:uid="{00000000-0005-0000-0000-000011230000}"/>
    <cellStyle name="40% - Акцент1 2 4 2 4 2" xfId="14571" xr:uid="{00000000-0005-0000-0000-000012230000}"/>
    <cellStyle name="40% - Акцент1 2 4 2 4 2 2" xfId="23754" xr:uid="{00000000-0005-0000-0000-000013230000}"/>
    <cellStyle name="40% - Акцент1 2 4 2 4 2 2 2" xfId="41754" xr:uid="{00000000-0005-0000-0000-000014230000}"/>
    <cellStyle name="40% - Акцент1 2 4 2 4 2 3" xfId="33409" xr:uid="{00000000-0005-0000-0000-000015230000}"/>
    <cellStyle name="40% - Акцент1 2 4 2 4 3" xfId="20853" xr:uid="{00000000-0005-0000-0000-000016230000}"/>
    <cellStyle name="40% - Акцент1 2 4 2 4 3 2" xfId="39005" xr:uid="{00000000-0005-0000-0000-000017230000}"/>
    <cellStyle name="40% - Акцент1 2 4 2 4 4" xfId="30689" xr:uid="{00000000-0005-0000-0000-000018230000}"/>
    <cellStyle name="40% - Акцент1 2 4 2 5" xfId="11532" xr:uid="{00000000-0005-0000-0000-000019230000}"/>
    <cellStyle name="40% - Акцент1 2 4 2 5 2" xfId="21377" xr:uid="{00000000-0005-0000-0000-00001A230000}"/>
    <cellStyle name="40% - Акцент1 2 4 2 5 2 2" xfId="39529" xr:uid="{00000000-0005-0000-0000-00001B230000}"/>
    <cellStyle name="40% - Акцент1 2 4 2 5 3" xfId="31213" xr:uid="{00000000-0005-0000-0000-00001C230000}"/>
    <cellStyle name="40% - Акцент1 2 4 2 6" xfId="7481" xr:uid="{00000000-0005-0000-0000-00001D230000}"/>
    <cellStyle name="40% - Акцент1 2 4 2 6 2" xfId="18887" xr:uid="{00000000-0005-0000-0000-00001E230000}"/>
    <cellStyle name="40% - Акцент1 2 4 2 6 2 2" xfId="37107" xr:uid="{00000000-0005-0000-0000-00001F230000}"/>
    <cellStyle name="40% - Акцент1 2 4 2 6 3" xfId="28854" xr:uid="{00000000-0005-0000-0000-000020230000}"/>
    <cellStyle name="40% - Акцент1 2 4 2 7" xfId="13055" xr:uid="{00000000-0005-0000-0000-000021230000}"/>
    <cellStyle name="40% - Акцент1 2 4 2 7 2" xfId="22459" xr:uid="{00000000-0005-0000-0000-000022230000}"/>
    <cellStyle name="40% - Акцент1 2 4 2 7 2 2" xfId="40479" xr:uid="{00000000-0005-0000-0000-000023230000}"/>
    <cellStyle name="40% - Акцент1 2 4 2 7 3" xfId="32141" xr:uid="{00000000-0005-0000-0000-000024230000}"/>
    <cellStyle name="40% - Акцент1 2 4 2 8" xfId="16749" xr:uid="{00000000-0005-0000-0000-000025230000}"/>
    <cellStyle name="40% - Акцент1 2 4 2 8 2" xfId="25514" xr:uid="{00000000-0005-0000-0000-000026230000}"/>
    <cellStyle name="40% - Акцент1 2 4 2 8 2 2" xfId="43478" xr:uid="{00000000-0005-0000-0000-000027230000}"/>
    <cellStyle name="40% - Акцент1 2 4 2 8 3" xfId="35170" xr:uid="{00000000-0005-0000-0000-000028230000}"/>
    <cellStyle name="40% - Акцент1 2 4 2 9" xfId="17864" xr:uid="{00000000-0005-0000-0000-000029230000}"/>
    <cellStyle name="40% - Акцент1 2 4 2 9 2" xfId="36174" xr:uid="{00000000-0005-0000-0000-00002A230000}"/>
    <cellStyle name="40% - Акцент1 2 4 20" xfId="25257" xr:uid="{00000000-0005-0000-0000-00002B230000}"/>
    <cellStyle name="40% - Акцент1 2 4 20 2" xfId="43221" xr:uid="{00000000-0005-0000-0000-00002C230000}"/>
    <cellStyle name="40% - Акцент1 2 4 21" xfId="17712" xr:uid="{00000000-0005-0000-0000-00002D230000}"/>
    <cellStyle name="40% - Акцент1 2 4 21 2" xfId="36062" xr:uid="{00000000-0005-0000-0000-00002E230000}"/>
    <cellStyle name="40% - Акцент1 2 4 22" xfId="17319" xr:uid="{00000000-0005-0000-0000-00002F230000}"/>
    <cellStyle name="40% - Акцент1 2 4 22 2" xfId="35674" xr:uid="{00000000-0005-0000-0000-000030230000}"/>
    <cellStyle name="40% - Акцент1 2 4 23" xfId="25846" xr:uid="{00000000-0005-0000-0000-000031230000}"/>
    <cellStyle name="40% - Акцент1 2 4 23 2" xfId="43798" xr:uid="{00000000-0005-0000-0000-000032230000}"/>
    <cellStyle name="40% - Акцент1 2 4 24" xfId="25864" xr:uid="{00000000-0005-0000-0000-000033230000}"/>
    <cellStyle name="40% - Акцент1 2 4 24 2" xfId="43816" xr:uid="{00000000-0005-0000-0000-000034230000}"/>
    <cellStyle name="40% - Акцент1 2 4 25" xfId="26016" xr:uid="{00000000-0005-0000-0000-000035230000}"/>
    <cellStyle name="40% - Акцент1 2 4 25 2" xfId="43958" xr:uid="{00000000-0005-0000-0000-000036230000}"/>
    <cellStyle name="40% - Акцент1 2 4 26" xfId="17154" xr:uid="{00000000-0005-0000-0000-000037230000}"/>
    <cellStyle name="40% - Акцент1 2 4 26 2" xfId="35510" xr:uid="{00000000-0005-0000-0000-000038230000}"/>
    <cellStyle name="40% - Акцент1 2 4 27" xfId="19084" xr:uid="{00000000-0005-0000-0000-000039230000}"/>
    <cellStyle name="40% - Акцент1 2 4 27 2" xfId="37303" xr:uid="{00000000-0005-0000-0000-00003A230000}"/>
    <cellStyle name="40% - Акцент1 2 4 28" xfId="17111" xr:uid="{00000000-0005-0000-0000-00003B230000}"/>
    <cellStyle name="40% - Акцент1 2 4 28 2" xfId="35470" xr:uid="{00000000-0005-0000-0000-00003C230000}"/>
    <cellStyle name="40% - Акцент1 2 4 29" xfId="26428" xr:uid="{00000000-0005-0000-0000-00003D230000}"/>
    <cellStyle name="40% - Акцент1 2 4 29 2" xfId="44350" xr:uid="{00000000-0005-0000-0000-00003E230000}"/>
    <cellStyle name="40% - Акцент1 2 4 3" xfId="8627" xr:uid="{00000000-0005-0000-0000-00003F230000}"/>
    <cellStyle name="40% - Акцент1 2 4 3 2" xfId="9727" xr:uid="{00000000-0005-0000-0000-000040230000}"/>
    <cellStyle name="40% - Акцент1 2 4 3 2 2" xfId="14572" xr:uid="{00000000-0005-0000-0000-000041230000}"/>
    <cellStyle name="40% - Акцент1 2 4 3 2 2 2" xfId="23755" xr:uid="{00000000-0005-0000-0000-000042230000}"/>
    <cellStyle name="40% - Акцент1 2 4 3 2 2 2 2" xfId="41755" xr:uid="{00000000-0005-0000-0000-000043230000}"/>
    <cellStyle name="40% - Акцент1 2 4 3 2 2 3" xfId="33410" xr:uid="{00000000-0005-0000-0000-000044230000}"/>
    <cellStyle name="40% - Акцент1 2 4 3 2 3" xfId="20080" xr:uid="{00000000-0005-0000-0000-000045230000}"/>
    <cellStyle name="40% - Акцент1 2 4 3 2 3 2" xfId="38245" xr:uid="{00000000-0005-0000-0000-000046230000}"/>
    <cellStyle name="40% - Акцент1 2 4 3 2 4" xfId="29943" xr:uid="{00000000-0005-0000-0000-000047230000}"/>
    <cellStyle name="40% - Акцент1 2 4 3 3" xfId="13552" xr:uid="{00000000-0005-0000-0000-000048230000}"/>
    <cellStyle name="40% - Акцент1 2 4 3 3 2" xfId="22787" xr:uid="{00000000-0005-0000-0000-000049230000}"/>
    <cellStyle name="40% - Акцент1 2 4 3 3 2 2" xfId="40788" xr:uid="{00000000-0005-0000-0000-00004A230000}"/>
    <cellStyle name="40% - Акцент1 2 4 3 3 3" xfId="32439" xr:uid="{00000000-0005-0000-0000-00004B230000}"/>
    <cellStyle name="40% - Акцент1 2 4 3 4" xfId="19326" xr:uid="{00000000-0005-0000-0000-00004C230000}"/>
    <cellStyle name="40% - Акцент1 2 4 3 4 2" xfId="37498" xr:uid="{00000000-0005-0000-0000-00004D230000}"/>
    <cellStyle name="40% - Акцент1 2 4 3 5" xfId="29209" xr:uid="{00000000-0005-0000-0000-00004E230000}"/>
    <cellStyle name="40% - Акцент1 2 4 30" xfId="26072" xr:uid="{00000000-0005-0000-0000-00004F230000}"/>
    <cellStyle name="40% - Акцент1 2 4 30 2" xfId="44007" xr:uid="{00000000-0005-0000-0000-000050230000}"/>
    <cellStyle name="40% - Акцент1 2 4 31" xfId="27342" xr:uid="{00000000-0005-0000-0000-000051230000}"/>
    <cellStyle name="40% - Акцент1 2 4 32" xfId="45404" xr:uid="{00000000-0005-0000-0000-000052230000}"/>
    <cellStyle name="40% - Акцент1 2 4 33" xfId="46498" xr:uid="{00000000-0005-0000-0000-000053230000}"/>
    <cellStyle name="40% - Акцент1 2 4 4" xfId="9296" xr:uid="{00000000-0005-0000-0000-000054230000}"/>
    <cellStyle name="40% - Акцент1 2 4 4 2" xfId="14573" xr:uid="{00000000-0005-0000-0000-000055230000}"/>
    <cellStyle name="40% - Акцент1 2 4 4 2 2" xfId="23756" xr:uid="{00000000-0005-0000-0000-000056230000}"/>
    <cellStyle name="40% - Акцент1 2 4 4 2 2 2" xfId="41756" xr:uid="{00000000-0005-0000-0000-000057230000}"/>
    <cellStyle name="40% - Акцент1 2 4 4 2 3" xfId="33411" xr:uid="{00000000-0005-0000-0000-000058230000}"/>
    <cellStyle name="40% - Акцент1 2 4 4 3" xfId="19777" xr:uid="{00000000-0005-0000-0000-000059230000}"/>
    <cellStyle name="40% - Акцент1 2 4 4 3 2" xfId="37943" xr:uid="{00000000-0005-0000-0000-00005A230000}"/>
    <cellStyle name="40% - Акцент1 2 4 4 4" xfId="29646" xr:uid="{00000000-0005-0000-0000-00005B230000}"/>
    <cellStyle name="40% - Акцент1 2 4 5" xfId="10718" xr:uid="{00000000-0005-0000-0000-00005C230000}"/>
    <cellStyle name="40% - Акцент1 2 4 5 2" xfId="14574" xr:uid="{00000000-0005-0000-0000-00005D230000}"/>
    <cellStyle name="40% - Акцент1 2 4 5 2 2" xfId="23757" xr:uid="{00000000-0005-0000-0000-00005E230000}"/>
    <cellStyle name="40% - Акцент1 2 4 5 2 2 2" xfId="41757" xr:uid="{00000000-0005-0000-0000-00005F230000}"/>
    <cellStyle name="40% - Акцент1 2 4 5 2 3" xfId="33412" xr:uid="{00000000-0005-0000-0000-000060230000}"/>
    <cellStyle name="40% - Акцент1 2 4 5 3" xfId="20573" xr:uid="{00000000-0005-0000-0000-000061230000}"/>
    <cellStyle name="40% - Акцент1 2 4 5 3 2" xfId="38725" xr:uid="{00000000-0005-0000-0000-000062230000}"/>
    <cellStyle name="40% - Акцент1 2 4 5 4" xfId="30409" xr:uid="{00000000-0005-0000-0000-000063230000}"/>
    <cellStyle name="40% - Акцент1 2 4 6" xfId="11367" xr:uid="{00000000-0005-0000-0000-000064230000}"/>
    <cellStyle name="40% - Акцент1 2 4 6 2" xfId="21212" xr:uid="{00000000-0005-0000-0000-000065230000}"/>
    <cellStyle name="40% - Акцент1 2 4 6 2 2" xfId="39364" xr:uid="{00000000-0005-0000-0000-000066230000}"/>
    <cellStyle name="40% - Акцент1 2 4 6 3" xfId="31048" xr:uid="{00000000-0005-0000-0000-000067230000}"/>
    <cellStyle name="40% - Акцент1 2 4 7" xfId="11955" xr:uid="{00000000-0005-0000-0000-000068230000}"/>
    <cellStyle name="40% - Акцент1 2 4 7 2" xfId="21701" xr:uid="{00000000-0005-0000-0000-000069230000}"/>
    <cellStyle name="40% - Акцент1 2 4 7 2 2" xfId="39850" xr:uid="{00000000-0005-0000-0000-00006A230000}"/>
    <cellStyle name="40% - Акцент1 2 4 7 3" xfId="31529" xr:uid="{00000000-0005-0000-0000-00006B230000}"/>
    <cellStyle name="40% - Акцент1 2 4 8" xfId="6998" xr:uid="{00000000-0005-0000-0000-00006C230000}"/>
    <cellStyle name="40% - Акцент1 2 4 8 2" xfId="18681" xr:uid="{00000000-0005-0000-0000-00006D230000}"/>
    <cellStyle name="40% - Акцент1 2 4 8 2 2" xfId="36924" xr:uid="{00000000-0005-0000-0000-00006E230000}"/>
    <cellStyle name="40% - Акцент1 2 4 8 3" xfId="28685" xr:uid="{00000000-0005-0000-0000-00006F230000}"/>
    <cellStyle name="40% - Акцент1 2 4 9" xfId="12473" xr:uid="{00000000-0005-0000-0000-000070230000}"/>
    <cellStyle name="40% - Акцент1 2 4 9 2" xfId="21921" xr:uid="{00000000-0005-0000-0000-000071230000}"/>
    <cellStyle name="40% - Акцент1 2 4 9 2 2" xfId="40044" xr:uid="{00000000-0005-0000-0000-000072230000}"/>
    <cellStyle name="40% - Акцент1 2 4 9 3" xfId="31709" xr:uid="{00000000-0005-0000-0000-000073230000}"/>
    <cellStyle name="40% - Акцент1 2 5" xfId="7389" xr:uid="{00000000-0005-0000-0000-000074230000}"/>
    <cellStyle name="40% — акцент1 2 5" xfId="22672" xr:uid="{00000000-0005-0000-0000-000075230000}"/>
    <cellStyle name="40% - Акцент1 2 5 2" xfId="9728" xr:uid="{00000000-0005-0000-0000-000076230000}"/>
    <cellStyle name="40% — акцент1 2 5 2" xfId="40673" xr:uid="{00000000-0005-0000-0000-000077230000}"/>
    <cellStyle name="40% - Акцент1 2 5 2 2" xfId="14019" xr:uid="{00000000-0005-0000-0000-000078230000}"/>
    <cellStyle name="40% - Акцент1 2 6" xfId="7705" xr:uid="{00000000-0005-0000-0000-000079230000}"/>
    <cellStyle name="40% — акцент1 2 6" xfId="17074" xr:uid="{00000000-0005-0000-0000-00007A230000}"/>
    <cellStyle name="40% - Акцент1 2 6 2" xfId="14020" xr:uid="{00000000-0005-0000-0000-00007B230000}"/>
    <cellStyle name="40% — акцент1 2 6 2" xfId="35434" xr:uid="{00000000-0005-0000-0000-00007C230000}"/>
    <cellStyle name="40% - Акцент1 2 7" xfId="8081" xr:uid="{00000000-0005-0000-0000-00007D230000}"/>
    <cellStyle name="40% — акцент1 2 7" xfId="25879" xr:uid="{00000000-0005-0000-0000-00007E230000}"/>
    <cellStyle name="40% - Акцент1 2 7 2" xfId="14021" xr:uid="{00000000-0005-0000-0000-00007F230000}"/>
    <cellStyle name="40% — акцент1 2 7 2" xfId="43829" xr:uid="{00000000-0005-0000-0000-000080230000}"/>
    <cellStyle name="40% - Акцент1 2 8" xfId="11742" xr:uid="{00000000-0005-0000-0000-000081230000}"/>
    <cellStyle name="40% — акцент1 2 8" xfId="18659" xr:uid="{00000000-0005-0000-0000-000082230000}"/>
    <cellStyle name="40% - Акцент1 2 8 10" xfId="26014" xr:uid="{00000000-0005-0000-0000-000083230000}"/>
    <cellStyle name="40% - Акцент1 2 8 10 2" xfId="43956" xr:uid="{00000000-0005-0000-0000-000084230000}"/>
    <cellStyle name="40% - Акцент1 2 8 11" xfId="18556" xr:uid="{00000000-0005-0000-0000-000085230000}"/>
    <cellStyle name="40% - Акцент1 2 8 11 2" xfId="36825" xr:uid="{00000000-0005-0000-0000-000086230000}"/>
    <cellStyle name="40% - Акцент1 2 8 12" xfId="26017" xr:uid="{00000000-0005-0000-0000-000087230000}"/>
    <cellStyle name="40% - Акцент1 2 8 12 2" xfId="43959" xr:uid="{00000000-0005-0000-0000-000088230000}"/>
    <cellStyle name="40% - Акцент1 2 8 13" xfId="25714" xr:uid="{00000000-0005-0000-0000-000089230000}"/>
    <cellStyle name="40% - Акцент1 2 8 13 2" xfId="43675" xr:uid="{00000000-0005-0000-0000-00008A230000}"/>
    <cellStyle name="40% - Акцент1 2 8 14" xfId="26022" xr:uid="{00000000-0005-0000-0000-00008B230000}"/>
    <cellStyle name="40% - Акцент1 2 8 14 2" xfId="43962" xr:uid="{00000000-0005-0000-0000-00008C230000}"/>
    <cellStyle name="40% - Акцент1 2 8 15" xfId="26023" xr:uid="{00000000-0005-0000-0000-00008D230000}"/>
    <cellStyle name="40% - Акцент1 2 8 15 2" xfId="43963" xr:uid="{00000000-0005-0000-0000-00008E230000}"/>
    <cellStyle name="40% - Акцент1 2 8 16" xfId="26024" xr:uid="{00000000-0005-0000-0000-00008F230000}"/>
    <cellStyle name="40% - Акцент1 2 8 16 2" xfId="43964" xr:uid="{00000000-0005-0000-0000-000090230000}"/>
    <cellStyle name="40% - Акцент1 2 8 17" xfId="31423" xr:uid="{00000000-0005-0000-0000-000091230000}"/>
    <cellStyle name="40% - Акцент1 2 8 2" xfId="13281" xr:uid="{00000000-0005-0000-0000-000092230000}"/>
    <cellStyle name="40% — акцент1 2 8 2" xfId="36916" xr:uid="{00000000-0005-0000-0000-000093230000}"/>
    <cellStyle name="40% - Акцент1 2 8 3" xfId="21587" xr:uid="{00000000-0005-0000-0000-000094230000}"/>
    <cellStyle name="40% - Акцент1 2 8 3 2" xfId="39739" xr:uid="{00000000-0005-0000-0000-000095230000}"/>
    <cellStyle name="40% - Акцент1 2 8 4" xfId="25716" xr:uid="{00000000-0005-0000-0000-000096230000}"/>
    <cellStyle name="40% - Акцент1 2 8 4 2" xfId="43677" xr:uid="{00000000-0005-0000-0000-000097230000}"/>
    <cellStyle name="40% - Акцент1 2 8 5" xfId="26005" xr:uid="{00000000-0005-0000-0000-000098230000}"/>
    <cellStyle name="40% - Акцент1 2 8 5 2" xfId="43947" xr:uid="{00000000-0005-0000-0000-000099230000}"/>
    <cellStyle name="40% - Акцент1 2 8 6" xfId="26007" xr:uid="{00000000-0005-0000-0000-00009A230000}"/>
    <cellStyle name="40% - Акцент1 2 8 6 2" xfId="43949" xr:uid="{00000000-0005-0000-0000-00009B230000}"/>
    <cellStyle name="40% - Акцент1 2 8 7" xfId="26008" xr:uid="{00000000-0005-0000-0000-00009C230000}"/>
    <cellStyle name="40% - Акцент1 2 8 7 2" xfId="43950" xr:uid="{00000000-0005-0000-0000-00009D230000}"/>
    <cellStyle name="40% - Акцент1 2 8 8" xfId="26011" xr:uid="{00000000-0005-0000-0000-00009E230000}"/>
    <cellStyle name="40% - Акцент1 2 8 8 2" xfId="43953" xr:uid="{00000000-0005-0000-0000-00009F230000}"/>
    <cellStyle name="40% - Акцент1 2 8 9" xfId="26013" xr:uid="{00000000-0005-0000-0000-0000A0230000}"/>
    <cellStyle name="40% - Акцент1 2 8 9 2" xfId="43955" xr:uid="{00000000-0005-0000-0000-0000A1230000}"/>
    <cellStyle name="40% - Акцент1 2 9" xfId="6750" xr:uid="{00000000-0005-0000-0000-0000A2230000}"/>
    <cellStyle name="40% — акцент1 2 9" xfId="19129" xr:uid="{00000000-0005-0000-0000-0000A3230000}"/>
    <cellStyle name="40% - Акцент1 2 9 2" xfId="13282" xr:uid="{00000000-0005-0000-0000-0000A4230000}"/>
    <cellStyle name="40% — акцент1 2 9 2" xfId="37331" xr:uid="{00000000-0005-0000-0000-0000A5230000}"/>
    <cellStyle name="40% - Акцент1 2_(DELOITTE) январь 2011" xfId="5309" xr:uid="{00000000-0005-0000-0000-0000A6230000}"/>
    <cellStyle name="40% - Акцент1 20" xfId="833" xr:uid="{00000000-0005-0000-0000-0000A7230000}"/>
    <cellStyle name="40% - Акцент1 21" xfId="834" xr:uid="{00000000-0005-0000-0000-0000A8230000}"/>
    <cellStyle name="40% - Акцент1 22" xfId="835" xr:uid="{00000000-0005-0000-0000-0000A9230000}"/>
    <cellStyle name="40% - Акцент1 23" xfId="836" xr:uid="{00000000-0005-0000-0000-0000AA230000}"/>
    <cellStyle name="40% - Акцент1 3" xfId="837" xr:uid="{00000000-0005-0000-0000-0000AB230000}"/>
    <cellStyle name="40% - Акцент1 3 10" xfId="11743" xr:uid="{00000000-0005-0000-0000-0000AC230000}"/>
    <cellStyle name="40% - Акцент1 3 10 2" xfId="21588" xr:uid="{00000000-0005-0000-0000-0000AD230000}"/>
    <cellStyle name="40% - Акцент1 3 10 2 2" xfId="39740" xr:uid="{00000000-0005-0000-0000-0000AE230000}"/>
    <cellStyle name="40% - Акцент1 3 10 3" xfId="31424" xr:uid="{00000000-0005-0000-0000-0000AF230000}"/>
    <cellStyle name="40% - Акцент1 3 11" xfId="6554" xr:uid="{00000000-0005-0000-0000-0000B0230000}"/>
    <cellStyle name="40% - Акцент1 3 11 2" xfId="18474" xr:uid="{00000000-0005-0000-0000-0000B1230000}"/>
    <cellStyle name="40% - Акцент1 3 11 2 2" xfId="36774" xr:uid="{00000000-0005-0000-0000-0000B2230000}"/>
    <cellStyle name="40% - Акцент1 3 11 3" xfId="28554" xr:uid="{00000000-0005-0000-0000-0000B3230000}"/>
    <cellStyle name="40% - Акцент1 3 12" xfId="12474" xr:uid="{00000000-0005-0000-0000-0000B4230000}"/>
    <cellStyle name="40% - Акцент1 3 12 2" xfId="21922" xr:uid="{00000000-0005-0000-0000-0000B5230000}"/>
    <cellStyle name="40% - Акцент1 3 12 2 2" xfId="40045" xr:uid="{00000000-0005-0000-0000-0000B6230000}"/>
    <cellStyle name="40% - Акцент1 3 12 3" xfId="31710" xr:uid="{00000000-0005-0000-0000-0000B7230000}"/>
    <cellStyle name="40% - Акцент1 3 2" xfId="838" xr:uid="{00000000-0005-0000-0000-0000B8230000}"/>
    <cellStyle name="40% - Акцент1 3 2 10" xfId="12475" xr:uid="{00000000-0005-0000-0000-0000B9230000}"/>
    <cellStyle name="40% - Акцент1 3 2 10 2" xfId="21923" xr:uid="{00000000-0005-0000-0000-0000BA230000}"/>
    <cellStyle name="40% - Акцент1 3 2 10 2 2" xfId="40046" xr:uid="{00000000-0005-0000-0000-0000BB230000}"/>
    <cellStyle name="40% - Акцент1 3 2 10 3" xfId="31711" xr:uid="{00000000-0005-0000-0000-0000BC230000}"/>
    <cellStyle name="40% - Акцент1 3 2 11" xfId="16128" xr:uid="{00000000-0005-0000-0000-0000BD230000}"/>
    <cellStyle name="40% - Акцент1 3 2 11 2" xfId="25082" xr:uid="{00000000-0005-0000-0000-0000BE230000}"/>
    <cellStyle name="40% - Акцент1 3 2 11 2 2" xfId="43079" xr:uid="{00000000-0005-0000-0000-0000BF230000}"/>
    <cellStyle name="40% - Акцент1 3 2 11 3" xfId="34726" xr:uid="{00000000-0005-0000-0000-0000C0230000}"/>
    <cellStyle name="40% - Акцент1 3 2 12" xfId="17035" xr:uid="{00000000-0005-0000-0000-0000C1230000}"/>
    <cellStyle name="40% - Акцент1 3 2 12 2" xfId="35395" xr:uid="{00000000-0005-0000-0000-0000C2230000}"/>
    <cellStyle name="40% - Акцент1 3 2 13" xfId="26429" xr:uid="{00000000-0005-0000-0000-0000C3230000}"/>
    <cellStyle name="40% - Акцент1 3 2 13 2" xfId="44351" xr:uid="{00000000-0005-0000-0000-0000C4230000}"/>
    <cellStyle name="40% - Акцент1 3 2 14" xfId="27343" xr:uid="{00000000-0005-0000-0000-0000C5230000}"/>
    <cellStyle name="40% - Акцент1 3 2 15" xfId="45405" xr:uid="{00000000-0005-0000-0000-0000C6230000}"/>
    <cellStyle name="40% - Акцент1 3 2 16" xfId="46499" xr:uid="{00000000-0005-0000-0000-0000C7230000}"/>
    <cellStyle name="40% - Акцент1 3 2 2" xfId="839" xr:uid="{00000000-0005-0000-0000-0000C8230000}"/>
    <cellStyle name="40% - Акцент1 3 2 2 2" xfId="9729" xr:uid="{00000000-0005-0000-0000-0000C9230000}"/>
    <cellStyle name="40% - Акцент1 3 2 3" xfId="5912" xr:uid="{00000000-0005-0000-0000-0000CA230000}"/>
    <cellStyle name="40% - Акцент1 3 2 3 10" xfId="26938" xr:uid="{00000000-0005-0000-0000-0000CB230000}"/>
    <cellStyle name="40% - Акцент1 3 2 3 10 2" xfId="44853" xr:uid="{00000000-0005-0000-0000-0000CC230000}"/>
    <cellStyle name="40% - Акцент1 3 2 3 11" xfId="27958" xr:uid="{00000000-0005-0000-0000-0000CD230000}"/>
    <cellStyle name="40% - Акцент1 3 2 3 12" xfId="45900" xr:uid="{00000000-0005-0000-0000-0000CE230000}"/>
    <cellStyle name="40% - Акцент1 3 2 3 13" xfId="47089" xr:uid="{00000000-0005-0000-0000-0000CF230000}"/>
    <cellStyle name="40% - Акцент1 3 2 3 2" xfId="8949" xr:uid="{00000000-0005-0000-0000-0000D0230000}"/>
    <cellStyle name="40% - Акцент1 3 2 3 2 2" xfId="14022" xr:uid="{00000000-0005-0000-0000-0000D1230000}"/>
    <cellStyle name="40% - Акцент1 3 2 3 2 2 2" xfId="23218" xr:uid="{00000000-0005-0000-0000-0000D2230000}"/>
    <cellStyle name="40% - Акцент1 3 2 3 2 2 2 2" xfId="41218" xr:uid="{00000000-0005-0000-0000-0000D3230000}"/>
    <cellStyle name="40% - Акцент1 3 2 3 2 2 3" xfId="32875" xr:uid="{00000000-0005-0000-0000-0000D4230000}"/>
    <cellStyle name="40% - Акцент1 3 2 3 2 3" xfId="19515" xr:uid="{00000000-0005-0000-0000-0000D5230000}"/>
    <cellStyle name="40% - Акцент1 3 2 3 2 3 2" xfId="37685" xr:uid="{00000000-0005-0000-0000-0000D6230000}"/>
    <cellStyle name="40% - Акцент1 3 2 3 2 4" xfId="29390" xr:uid="{00000000-0005-0000-0000-0000D7230000}"/>
    <cellStyle name="40% - Акцент1 3 2 3 3" xfId="9730" xr:uid="{00000000-0005-0000-0000-0000D8230000}"/>
    <cellStyle name="40% - Акцент1 3 2 3 3 2" xfId="14575" xr:uid="{00000000-0005-0000-0000-0000D9230000}"/>
    <cellStyle name="40% - Акцент1 3 2 3 3 2 2" xfId="23758" xr:uid="{00000000-0005-0000-0000-0000DA230000}"/>
    <cellStyle name="40% - Акцент1 3 2 3 3 2 2 2" xfId="41758" xr:uid="{00000000-0005-0000-0000-0000DB230000}"/>
    <cellStyle name="40% - Акцент1 3 2 3 3 2 3" xfId="33413" xr:uid="{00000000-0005-0000-0000-0000DC230000}"/>
    <cellStyle name="40% - Акцент1 3 2 3 3 3" xfId="20081" xr:uid="{00000000-0005-0000-0000-0000DD230000}"/>
    <cellStyle name="40% - Акцент1 3 2 3 3 3 2" xfId="38246" xr:uid="{00000000-0005-0000-0000-0000DE230000}"/>
    <cellStyle name="40% - Акцент1 3 2 3 3 4" xfId="29944" xr:uid="{00000000-0005-0000-0000-0000DF230000}"/>
    <cellStyle name="40% - Акцент1 3 2 3 4" xfId="11001" xr:uid="{00000000-0005-0000-0000-0000E0230000}"/>
    <cellStyle name="40% - Акцент1 3 2 3 4 2" xfId="14576" xr:uid="{00000000-0005-0000-0000-0000E1230000}"/>
    <cellStyle name="40% - Акцент1 3 2 3 4 2 2" xfId="23759" xr:uid="{00000000-0005-0000-0000-0000E2230000}"/>
    <cellStyle name="40% - Акцент1 3 2 3 4 2 2 2" xfId="41759" xr:uid="{00000000-0005-0000-0000-0000E3230000}"/>
    <cellStyle name="40% - Акцент1 3 2 3 4 2 3" xfId="33414" xr:uid="{00000000-0005-0000-0000-0000E4230000}"/>
    <cellStyle name="40% - Акцент1 3 2 3 4 3" xfId="20854" xr:uid="{00000000-0005-0000-0000-0000E5230000}"/>
    <cellStyle name="40% - Акцент1 3 2 3 4 3 2" xfId="39006" xr:uid="{00000000-0005-0000-0000-0000E6230000}"/>
    <cellStyle name="40% - Акцент1 3 2 3 4 4" xfId="30690" xr:uid="{00000000-0005-0000-0000-0000E7230000}"/>
    <cellStyle name="40% - Акцент1 3 2 3 5" xfId="11534" xr:uid="{00000000-0005-0000-0000-0000E8230000}"/>
    <cellStyle name="40% - Акцент1 3 2 3 5 2" xfId="21379" xr:uid="{00000000-0005-0000-0000-0000E9230000}"/>
    <cellStyle name="40% - Акцент1 3 2 3 5 2 2" xfId="39531" xr:uid="{00000000-0005-0000-0000-0000EA230000}"/>
    <cellStyle name="40% - Акцент1 3 2 3 5 3" xfId="31215" xr:uid="{00000000-0005-0000-0000-0000EB230000}"/>
    <cellStyle name="40% - Акцент1 3 2 3 6" xfId="7483" xr:uid="{00000000-0005-0000-0000-0000EC230000}"/>
    <cellStyle name="40% - Акцент1 3 2 3 6 2" xfId="18889" xr:uid="{00000000-0005-0000-0000-0000ED230000}"/>
    <cellStyle name="40% - Акцент1 3 2 3 6 2 2" xfId="37109" xr:uid="{00000000-0005-0000-0000-0000EE230000}"/>
    <cellStyle name="40% - Акцент1 3 2 3 6 3" xfId="28856" xr:uid="{00000000-0005-0000-0000-0000EF230000}"/>
    <cellStyle name="40% - Акцент1 3 2 3 7" xfId="13056" xr:uid="{00000000-0005-0000-0000-0000F0230000}"/>
    <cellStyle name="40% - Акцент1 3 2 3 7 2" xfId="22460" xr:uid="{00000000-0005-0000-0000-0000F1230000}"/>
    <cellStyle name="40% - Акцент1 3 2 3 7 2 2" xfId="40480" xr:uid="{00000000-0005-0000-0000-0000F2230000}"/>
    <cellStyle name="40% - Акцент1 3 2 3 7 3" xfId="32142" xr:uid="{00000000-0005-0000-0000-0000F3230000}"/>
    <cellStyle name="40% - Акцент1 3 2 3 8" xfId="16750" xr:uid="{00000000-0005-0000-0000-0000F4230000}"/>
    <cellStyle name="40% - Акцент1 3 2 3 8 2" xfId="25515" xr:uid="{00000000-0005-0000-0000-0000F5230000}"/>
    <cellStyle name="40% - Акцент1 3 2 3 8 2 2" xfId="43479" xr:uid="{00000000-0005-0000-0000-0000F6230000}"/>
    <cellStyle name="40% - Акцент1 3 2 3 8 3" xfId="35171" xr:uid="{00000000-0005-0000-0000-0000F7230000}"/>
    <cellStyle name="40% - Акцент1 3 2 3 9" xfId="17865" xr:uid="{00000000-0005-0000-0000-0000F8230000}"/>
    <cellStyle name="40% - Акцент1 3 2 3 9 2" xfId="36175" xr:uid="{00000000-0005-0000-0000-0000F9230000}"/>
    <cellStyle name="40% - Акцент1 3 2 4" xfId="8491" xr:uid="{00000000-0005-0000-0000-0000FA230000}"/>
    <cellStyle name="40% - Акцент1 3 2 4 2" xfId="9731" xr:uid="{00000000-0005-0000-0000-0000FB230000}"/>
    <cellStyle name="40% - Акцент1 3 2 4 2 2" xfId="14577" xr:uid="{00000000-0005-0000-0000-0000FC230000}"/>
    <cellStyle name="40% - Акцент1 3 2 4 2 2 2" xfId="23760" xr:uid="{00000000-0005-0000-0000-0000FD230000}"/>
    <cellStyle name="40% - Акцент1 3 2 4 2 2 2 2" xfId="41760" xr:uid="{00000000-0005-0000-0000-0000FE230000}"/>
    <cellStyle name="40% - Акцент1 3 2 4 2 2 3" xfId="33415" xr:uid="{00000000-0005-0000-0000-0000FF230000}"/>
    <cellStyle name="40% - Акцент1 3 2 4 2 3" xfId="20082" xr:uid="{00000000-0005-0000-0000-000000240000}"/>
    <cellStyle name="40% - Акцент1 3 2 4 2 3 2" xfId="38247" xr:uid="{00000000-0005-0000-0000-000001240000}"/>
    <cellStyle name="40% - Акцент1 3 2 4 2 4" xfId="29945" xr:uid="{00000000-0005-0000-0000-000002240000}"/>
    <cellStyle name="40% - Акцент1 3 2 4 3" xfId="13554" xr:uid="{00000000-0005-0000-0000-000003240000}"/>
    <cellStyle name="40% - Акцент1 3 2 4 3 2" xfId="22789" xr:uid="{00000000-0005-0000-0000-000004240000}"/>
    <cellStyle name="40% - Акцент1 3 2 4 3 2 2" xfId="40790" xr:uid="{00000000-0005-0000-0000-000005240000}"/>
    <cellStyle name="40% - Акцент1 3 2 4 3 3" xfId="32441" xr:uid="{00000000-0005-0000-0000-000006240000}"/>
    <cellStyle name="40% - Акцент1 3 2 4 4" xfId="19249" xr:uid="{00000000-0005-0000-0000-000007240000}"/>
    <cellStyle name="40% - Акцент1 3 2 4 4 2" xfId="37423" xr:uid="{00000000-0005-0000-0000-000008240000}"/>
    <cellStyle name="40% - Акцент1 3 2 4 5" xfId="29134" xr:uid="{00000000-0005-0000-0000-000009240000}"/>
    <cellStyle name="40% - Акцент1 3 2 5" xfId="9298" xr:uid="{00000000-0005-0000-0000-00000A240000}"/>
    <cellStyle name="40% - Акцент1 3 2 5 2" xfId="14578" xr:uid="{00000000-0005-0000-0000-00000B240000}"/>
    <cellStyle name="40% - Акцент1 3 2 5 2 2" xfId="23761" xr:uid="{00000000-0005-0000-0000-00000C240000}"/>
    <cellStyle name="40% - Акцент1 3 2 5 2 2 2" xfId="41761" xr:uid="{00000000-0005-0000-0000-00000D240000}"/>
    <cellStyle name="40% - Акцент1 3 2 5 2 3" xfId="33416" xr:uid="{00000000-0005-0000-0000-00000E240000}"/>
    <cellStyle name="40% - Акцент1 3 2 5 3" xfId="19779" xr:uid="{00000000-0005-0000-0000-00000F240000}"/>
    <cellStyle name="40% - Акцент1 3 2 5 3 2" xfId="37945" xr:uid="{00000000-0005-0000-0000-000010240000}"/>
    <cellStyle name="40% - Акцент1 3 2 5 4" xfId="29648" xr:uid="{00000000-0005-0000-0000-000011240000}"/>
    <cellStyle name="40% - Акцент1 3 2 6" xfId="10720" xr:uid="{00000000-0005-0000-0000-000012240000}"/>
    <cellStyle name="40% - Акцент1 3 2 6 2" xfId="14579" xr:uid="{00000000-0005-0000-0000-000013240000}"/>
    <cellStyle name="40% - Акцент1 3 2 6 2 2" xfId="23762" xr:uid="{00000000-0005-0000-0000-000014240000}"/>
    <cellStyle name="40% - Акцент1 3 2 6 2 2 2" xfId="41762" xr:uid="{00000000-0005-0000-0000-000015240000}"/>
    <cellStyle name="40% - Акцент1 3 2 6 2 3" xfId="33417" xr:uid="{00000000-0005-0000-0000-000016240000}"/>
    <cellStyle name="40% - Акцент1 3 2 6 3" xfId="20575" xr:uid="{00000000-0005-0000-0000-000017240000}"/>
    <cellStyle name="40% - Акцент1 3 2 6 3 2" xfId="38727" xr:uid="{00000000-0005-0000-0000-000018240000}"/>
    <cellStyle name="40% - Акцент1 3 2 6 4" xfId="30411" xr:uid="{00000000-0005-0000-0000-000019240000}"/>
    <cellStyle name="40% - Акцент1 3 2 7" xfId="11297" xr:uid="{00000000-0005-0000-0000-00001A240000}"/>
    <cellStyle name="40% - Акцент1 3 2 7 2" xfId="21142" xr:uid="{00000000-0005-0000-0000-00001B240000}"/>
    <cellStyle name="40% - Акцент1 3 2 7 2 2" xfId="39294" xr:uid="{00000000-0005-0000-0000-00001C240000}"/>
    <cellStyle name="40% - Акцент1 3 2 7 3" xfId="30978" xr:uid="{00000000-0005-0000-0000-00001D240000}"/>
    <cellStyle name="40% - Акцент1 3 2 8" xfId="11863" xr:uid="{00000000-0005-0000-0000-00001E240000}"/>
    <cellStyle name="40% - Акцент1 3 2 8 2" xfId="21614" xr:uid="{00000000-0005-0000-0000-00001F240000}"/>
    <cellStyle name="40% - Акцент1 3 2 8 2 2" xfId="39763" xr:uid="{00000000-0005-0000-0000-000020240000}"/>
    <cellStyle name="40% - Акцент1 3 2 8 3" xfId="31442" xr:uid="{00000000-0005-0000-0000-000021240000}"/>
    <cellStyle name="40% - Акцент1 3 2 9" xfId="6776" xr:uid="{00000000-0005-0000-0000-000022240000}"/>
    <cellStyle name="40% - Акцент1 3 2 9 2" xfId="18580" xr:uid="{00000000-0005-0000-0000-000023240000}"/>
    <cellStyle name="40% - Акцент1 3 2 9 2 2" xfId="36846" xr:uid="{00000000-0005-0000-0000-000024240000}"/>
    <cellStyle name="40% - Акцент1 3 2 9 3" xfId="28615" xr:uid="{00000000-0005-0000-0000-000025240000}"/>
    <cellStyle name="40% - Акцент1 3 2_RecoursesReserves_Hak_OP" xfId="7484" xr:uid="{00000000-0005-0000-0000-000026240000}"/>
    <cellStyle name="40% - Акцент1 3 3" xfId="840" xr:uid="{00000000-0005-0000-0000-000027240000}"/>
    <cellStyle name="40% - Акцент1 3 3 2" xfId="9732" xr:uid="{00000000-0005-0000-0000-000028240000}"/>
    <cellStyle name="40% - Акцент1 3 4" xfId="841" xr:uid="{00000000-0005-0000-0000-000029240000}"/>
    <cellStyle name="40% - Акцент1 3 4 10" xfId="16129" xr:uid="{00000000-0005-0000-0000-00002A240000}"/>
    <cellStyle name="40% - Акцент1 3 4 10 2" xfId="25083" xr:uid="{00000000-0005-0000-0000-00002B240000}"/>
    <cellStyle name="40% - Акцент1 3 4 10 2 2" xfId="43080" xr:uid="{00000000-0005-0000-0000-00002C240000}"/>
    <cellStyle name="40% - Акцент1 3 4 10 3" xfId="34727" xr:uid="{00000000-0005-0000-0000-00002D240000}"/>
    <cellStyle name="40% - Акцент1 3 4 11" xfId="17036" xr:uid="{00000000-0005-0000-0000-00002E240000}"/>
    <cellStyle name="40% - Акцент1 3 4 11 2" xfId="35396" xr:uid="{00000000-0005-0000-0000-00002F240000}"/>
    <cellStyle name="40% - Акцент1 3 4 12" xfId="26430" xr:uid="{00000000-0005-0000-0000-000030240000}"/>
    <cellStyle name="40% - Акцент1 3 4 12 2" xfId="44352" xr:uid="{00000000-0005-0000-0000-000031240000}"/>
    <cellStyle name="40% - Акцент1 3 4 13" xfId="27344" xr:uid="{00000000-0005-0000-0000-000032240000}"/>
    <cellStyle name="40% - Акцент1 3 4 14" xfId="45406" xr:uid="{00000000-0005-0000-0000-000033240000}"/>
    <cellStyle name="40% - Акцент1 3 4 15" xfId="46500" xr:uid="{00000000-0005-0000-0000-000034240000}"/>
    <cellStyle name="40% - Акцент1 3 4 2" xfId="5913" xr:uid="{00000000-0005-0000-0000-000035240000}"/>
    <cellStyle name="40% - Акцент1 3 4 2 10" xfId="26939" xr:uid="{00000000-0005-0000-0000-000036240000}"/>
    <cellStyle name="40% - Акцент1 3 4 2 10 2" xfId="44854" xr:uid="{00000000-0005-0000-0000-000037240000}"/>
    <cellStyle name="40% - Акцент1 3 4 2 11" xfId="27959" xr:uid="{00000000-0005-0000-0000-000038240000}"/>
    <cellStyle name="40% - Акцент1 3 4 2 12" xfId="45901" xr:uid="{00000000-0005-0000-0000-000039240000}"/>
    <cellStyle name="40% - Акцент1 3 4 2 13" xfId="47090" xr:uid="{00000000-0005-0000-0000-00003A240000}"/>
    <cellStyle name="40% - Акцент1 3 4 2 2" xfId="8950" xr:uid="{00000000-0005-0000-0000-00003B240000}"/>
    <cellStyle name="40% - Акцент1 3 4 2 2 2" xfId="14023" xr:uid="{00000000-0005-0000-0000-00003C240000}"/>
    <cellStyle name="40% - Акцент1 3 4 2 2 2 2" xfId="23219" xr:uid="{00000000-0005-0000-0000-00003D240000}"/>
    <cellStyle name="40% - Акцент1 3 4 2 2 2 2 2" xfId="41219" xr:uid="{00000000-0005-0000-0000-00003E240000}"/>
    <cellStyle name="40% - Акцент1 3 4 2 2 2 3" xfId="32876" xr:uid="{00000000-0005-0000-0000-00003F240000}"/>
    <cellStyle name="40% - Акцент1 3 4 2 2 3" xfId="19516" xr:uid="{00000000-0005-0000-0000-000040240000}"/>
    <cellStyle name="40% - Акцент1 3 4 2 2 3 2" xfId="37686" xr:uid="{00000000-0005-0000-0000-000041240000}"/>
    <cellStyle name="40% - Акцент1 3 4 2 2 4" xfId="29391" xr:uid="{00000000-0005-0000-0000-000042240000}"/>
    <cellStyle name="40% - Акцент1 3 4 2 3" xfId="9733" xr:uid="{00000000-0005-0000-0000-000043240000}"/>
    <cellStyle name="40% - Акцент1 3 4 2 3 2" xfId="14580" xr:uid="{00000000-0005-0000-0000-000044240000}"/>
    <cellStyle name="40% - Акцент1 3 4 2 3 2 2" xfId="23763" xr:uid="{00000000-0005-0000-0000-000045240000}"/>
    <cellStyle name="40% - Акцент1 3 4 2 3 2 2 2" xfId="41763" xr:uid="{00000000-0005-0000-0000-000046240000}"/>
    <cellStyle name="40% - Акцент1 3 4 2 3 2 3" xfId="33418" xr:uid="{00000000-0005-0000-0000-000047240000}"/>
    <cellStyle name="40% - Акцент1 3 4 2 3 3" xfId="20083" xr:uid="{00000000-0005-0000-0000-000048240000}"/>
    <cellStyle name="40% - Акцент1 3 4 2 3 3 2" xfId="38248" xr:uid="{00000000-0005-0000-0000-000049240000}"/>
    <cellStyle name="40% - Акцент1 3 4 2 3 4" xfId="29946" xr:uid="{00000000-0005-0000-0000-00004A240000}"/>
    <cellStyle name="40% - Акцент1 3 4 2 4" xfId="11002" xr:uid="{00000000-0005-0000-0000-00004B240000}"/>
    <cellStyle name="40% - Акцент1 3 4 2 4 2" xfId="14581" xr:uid="{00000000-0005-0000-0000-00004C240000}"/>
    <cellStyle name="40% - Акцент1 3 4 2 4 2 2" xfId="23764" xr:uid="{00000000-0005-0000-0000-00004D240000}"/>
    <cellStyle name="40% - Акцент1 3 4 2 4 2 2 2" xfId="41764" xr:uid="{00000000-0005-0000-0000-00004E240000}"/>
    <cellStyle name="40% - Акцент1 3 4 2 4 2 3" xfId="33419" xr:uid="{00000000-0005-0000-0000-00004F240000}"/>
    <cellStyle name="40% - Акцент1 3 4 2 4 3" xfId="20855" xr:uid="{00000000-0005-0000-0000-000050240000}"/>
    <cellStyle name="40% - Акцент1 3 4 2 4 3 2" xfId="39007" xr:uid="{00000000-0005-0000-0000-000051240000}"/>
    <cellStyle name="40% - Акцент1 3 4 2 4 4" xfId="30691" xr:uid="{00000000-0005-0000-0000-000052240000}"/>
    <cellStyle name="40% - Акцент1 3 4 2 5" xfId="11535" xr:uid="{00000000-0005-0000-0000-000053240000}"/>
    <cellStyle name="40% - Акцент1 3 4 2 5 2" xfId="21380" xr:uid="{00000000-0005-0000-0000-000054240000}"/>
    <cellStyle name="40% - Акцент1 3 4 2 5 2 2" xfId="39532" xr:uid="{00000000-0005-0000-0000-000055240000}"/>
    <cellStyle name="40% - Акцент1 3 4 2 5 3" xfId="31216" xr:uid="{00000000-0005-0000-0000-000056240000}"/>
    <cellStyle name="40% - Акцент1 3 4 2 6" xfId="7485" xr:uid="{00000000-0005-0000-0000-000057240000}"/>
    <cellStyle name="40% - Акцент1 3 4 2 6 2" xfId="18890" xr:uid="{00000000-0005-0000-0000-000058240000}"/>
    <cellStyle name="40% - Акцент1 3 4 2 6 2 2" xfId="37110" xr:uid="{00000000-0005-0000-0000-000059240000}"/>
    <cellStyle name="40% - Акцент1 3 4 2 6 3" xfId="28857" xr:uid="{00000000-0005-0000-0000-00005A240000}"/>
    <cellStyle name="40% - Акцент1 3 4 2 7" xfId="13057" xr:uid="{00000000-0005-0000-0000-00005B240000}"/>
    <cellStyle name="40% - Акцент1 3 4 2 7 2" xfId="22461" xr:uid="{00000000-0005-0000-0000-00005C240000}"/>
    <cellStyle name="40% - Акцент1 3 4 2 7 2 2" xfId="40481" xr:uid="{00000000-0005-0000-0000-00005D240000}"/>
    <cellStyle name="40% - Акцент1 3 4 2 7 3" xfId="32143" xr:uid="{00000000-0005-0000-0000-00005E240000}"/>
    <cellStyle name="40% - Акцент1 3 4 2 8" xfId="16751" xr:uid="{00000000-0005-0000-0000-00005F240000}"/>
    <cellStyle name="40% - Акцент1 3 4 2 8 2" xfId="25516" xr:uid="{00000000-0005-0000-0000-000060240000}"/>
    <cellStyle name="40% - Акцент1 3 4 2 8 2 2" xfId="43480" xr:uid="{00000000-0005-0000-0000-000061240000}"/>
    <cellStyle name="40% - Акцент1 3 4 2 8 3" xfId="35172" xr:uid="{00000000-0005-0000-0000-000062240000}"/>
    <cellStyle name="40% - Акцент1 3 4 2 9" xfId="17866" xr:uid="{00000000-0005-0000-0000-000063240000}"/>
    <cellStyle name="40% - Акцент1 3 4 2 9 2" xfId="36176" xr:uid="{00000000-0005-0000-0000-000064240000}"/>
    <cellStyle name="40% - Акцент1 3 4 3" xfId="8770" xr:uid="{00000000-0005-0000-0000-000065240000}"/>
    <cellStyle name="40% - Акцент1 3 4 3 2" xfId="9734" xr:uid="{00000000-0005-0000-0000-000066240000}"/>
    <cellStyle name="40% - Акцент1 3 4 3 2 2" xfId="14582" xr:uid="{00000000-0005-0000-0000-000067240000}"/>
    <cellStyle name="40% - Акцент1 3 4 3 2 2 2" xfId="23765" xr:uid="{00000000-0005-0000-0000-000068240000}"/>
    <cellStyle name="40% - Акцент1 3 4 3 2 2 2 2" xfId="41765" xr:uid="{00000000-0005-0000-0000-000069240000}"/>
    <cellStyle name="40% - Акцент1 3 4 3 2 2 3" xfId="33420" xr:uid="{00000000-0005-0000-0000-00006A240000}"/>
    <cellStyle name="40% - Акцент1 3 4 3 2 3" xfId="20084" xr:uid="{00000000-0005-0000-0000-00006B240000}"/>
    <cellStyle name="40% - Акцент1 3 4 3 2 3 2" xfId="38249" xr:uid="{00000000-0005-0000-0000-00006C240000}"/>
    <cellStyle name="40% - Акцент1 3 4 3 2 4" xfId="29947" xr:uid="{00000000-0005-0000-0000-00006D240000}"/>
    <cellStyle name="40% - Акцент1 3 4 3 3" xfId="13555" xr:uid="{00000000-0005-0000-0000-00006E240000}"/>
    <cellStyle name="40% - Акцент1 3 4 3 3 2" xfId="22790" xr:uid="{00000000-0005-0000-0000-00006F240000}"/>
    <cellStyle name="40% - Акцент1 3 4 3 3 2 2" xfId="40791" xr:uid="{00000000-0005-0000-0000-000070240000}"/>
    <cellStyle name="40% - Акцент1 3 4 3 3 3" xfId="32442" xr:uid="{00000000-0005-0000-0000-000071240000}"/>
    <cellStyle name="40% - Акцент1 3 4 3 4" xfId="19406" xr:uid="{00000000-0005-0000-0000-000072240000}"/>
    <cellStyle name="40% - Акцент1 3 4 3 4 2" xfId="37576" xr:uid="{00000000-0005-0000-0000-000073240000}"/>
    <cellStyle name="40% - Акцент1 3 4 3 5" xfId="29286" xr:uid="{00000000-0005-0000-0000-000074240000}"/>
    <cellStyle name="40% - Акцент1 3 4 4" xfId="9299" xr:uid="{00000000-0005-0000-0000-000075240000}"/>
    <cellStyle name="40% - Акцент1 3 4 4 2" xfId="14583" xr:uid="{00000000-0005-0000-0000-000076240000}"/>
    <cellStyle name="40% - Акцент1 3 4 4 2 2" xfId="23766" xr:uid="{00000000-0005-0000-0000-000077240000}"/>
    <cellStyle name="40% - Акцент1 3 4 4 2 2 2" xfId="41766" xr:uid="{00000000-0005-0000-0000-000078240000}"/>
    <cellStyle name="40% - Акцент1 3 4 4 2 3" xfId="33421" xr:uid="{00000000-0005-0000-0000-000079240000}"/>
    <cellStyle name="40% - Акцент1 3 4 4 3" xfId="19780" xr:uid="{00000000-0005-0000-0000-00007A240000}"/>
    <cellStyle name="40% - Акцент1 3 4 4 3 2" xfId="37946" xr:uid="{00000000-0005-0000-0000-00007B240000}"/>
    <cellStyle name="40% - Акцент1 3 4 4 4" xfId="29649" xr:uid="{00000000-0005-0000-0000-00007C240000}"/>
    <cellStyle name="40% - Акцент1 3 4 5" xfId="10721" xr:uid="{00000000-0005-0000-0000-00007D240000}"/>
    <cellStyle name="40% - Акцент1 3 4 5 2" xfId="14584" xr:uid="{00000000-0005-0000-0000-00007E240000}"/>
    <cellStyle name="40% - Акцент1 3 4 5 2 2" xfId="23767" xr:uid="{00000000-0005-0000-0000-00007F240000}"/>
    <cellStyle name="40% - Акцент1 3 4 5 2 2 2" xfId="41767" xr:uid="{00000000-0005-0000-0000-000080240000}"/>
    <cellStyle name="40% - Акцент1 3 4 5 2 3" xfId="33422" xr:uid="{00000000-0005-0000-0000-000081240000}"/>
    <cellStyle name="40% - Акцент1 3 4 5 3" xfId="20576" xr:uid="{00000000-0005-0000-0000-000082240000}"/>
    <cellStyle name="40% - Акцент1 3 4 5 3 2" xfId="38728" xr:uid="{00000000-0005-0000-0000-000083240000}"/>
    <cellStyle name="40% - Акцент1 3 4 5 4" xfId="30412" xr:uid="{00000000-0005-0000-0000-000084240000}"/>
    <cellStyle name="40% - Акцент1 3 4 6" xfId="11438" xr:uid="{00000000-0005-0000-0000-000085240000}"/>
    <cellStyle name="40% - Акцент1 3 4 6 2" xfId="21283" xr:uid="{00000000-0005-0000-0000-000086240000}"/>
    <cellStyle name="40% - Акцент1 3 4 6 2 2" xfId="39435" xr:uid="{00000000-0005-0000-0000-000087240000}"/>
    <cellStyle name="40% - Акцент1 3 4 6 3" xfId="31119" xr:uid="{00000000-0005-0000-0000-000088240000}"/>
    <cellStyle name="40% - Акцент1 3 4 7" xfId="11956" xr:uid="{00000000-0005-0000-0000-000089240000}"/>
    <cellStyle name="40% - Акцент1 3 4 7 2" xfId="21702" xr:uid="{00000000-0005-0000-0000-00008A240000}"/>
    <cellStyle name="40% - Акцент1 3 4 7 2 2" xfId="39851" xr:uid="{00000000-0005-0000-0000-00008B240000}"/>
    <cellStyle name="40% - Акцент1 3 4 7 3" xfId="31530" xr:uid="{00000000-0005-0000-0000-00008C240000}"/>
    <cellStyle name="40% - Акцент1 3 4 8" xfId="7193" xr:uid="{00000000-0005-0000-0000-00008D240000}"/>
    <cellStyle name="40% - Акцент1 3 4 8 2" xfId="18785" xr:uid="{00000000-0005-0000-0000-00008E240000}"/>
    <cellStyle name="40% - Акцент1 3 4 8 2 2" xfId="37005" xr:uid="{00000000-0005-0000-0000-00008F240000}"/>
    <cellStyle name="40% - Акцент1 3 4 8 3" xfId="28757" xr:uid="{00000000-0005-0000-0000-000090240000}"/>
    <cellStyle name="40% - Акцент1 3 4 9" xfId="12476" xr:uid="{00000000-0005-0000-0000-000091240000}"/>
    <cellStyle name="40% - Акцент1 3 4 9 2" xfId="21924" xr:uid="{00000000-0005-0000-0000-000092240000}"/>
    <cellStyle name="40% - Акцент1 3 4 9 2 2" xfId="40047" xr:uid="{00000000-0005-0000-0000-000093240000}"/>
    <cellStyle name="40% - Акцент1 3 4 9 3" xfId="31712" xr:uid="{00000000-0005-0000-0000-000094240000}"/>
    <cellStyle name="40% - Акцент1 3 5" xfId="7482" xr:uid="{00000000-0005-0000-0000-000095240000}"/>
    <cellStyle name="40% - Акцент1 3 5 2" xfId="8948" xr:uid="{00000000-0005-0000-0000-000096240000}"/>
    <cellStyle name="40% - Акцент1 3 5 2 2" xfId="9735" xr:uid="{00000000-0005-0000-0000-000097240000}"/>
    <cellStyle name="40% - Акцент1 3 5 2 2 2" xfId="14585" xr:uid="{00000000-0005-0000-0000-000098240000}"/>
    <cellStyle name="40% - Акцент1 3 5 2 2 2 2" xfId="23768" xr:uid="{00000000-0005-0000-0000-000099240000}"/>
    <cellStyle name="40% - Акцент1 3 5 2 2 2 2 2" xfId="41768" xr:uid="{00000000-0005-0000-0000-00009A240000}"/>
    <cellStyle name="40% - Акцент1 3 5 2 2 2 3" xfId="33423" xr:uid="{00000000-0005-0000-0000-00009B240000}"/>
    <cellStyle name="40% - Акцент1 3 5 2 2 3" xfId="20085" xr:uid="{00000000-0005-0000-0000-00009C240000}"/>
    <cellStyle name="40% - Акцент1 3 5 2 2 3 2" xfId="38250" xr:uid="{00000000-0005-0000-0000-00009D240000}"/>
    <cellStyle name="40% - Акцент1 3 5 2 2 4" xfId="29948" xr:uid="{00000000-0005-0000-0000-00009E240000}"/>
    <cellStyle name="40% - Акцент1 3 5 2 3" xfId="14024" xr:uid="{00000000-0005-0000-0000-00009F240000}"/>
    <cellStyle name="40% - Акцент1 3 5 2 3 2" xfId="23220" xr:uid="{00000000-0005-0000-0000-0000A0240000}"/>
    <cellStyle name="40% - Акцент1 3 5 2 3 2 2" xfId="41220" xr:uid="{00000000-0005-0000-0000-0000A1240000}"/>
    <cellStyle name="40% - Акцент1 3 5 2 3 3" xfId="32877" xr:uid="{00000000-0005-0000-0000-0000A2240000}"/>
    <cellStyle name="40% - Акцент1 3 5 2 4" xfId="19514" xr:uid="{00000000-0005-0000-0000-0000A3240000}"/>
    <cellStyle name="40% - Акцент1 3 5 2 4 2" xfId="37684" xr:uid="{00000000-0005-0000-0000-0000A4240000}"/>
    <cellStyle name="40% - Акцент1 3 5 2 5" xfId="29389" xr:uid="{00000000-0005-0000-0000-0000A5240000}"/>
    <cellStyle name="40% - Акцент1 3 5 3" xfId="9300" xr:uid="{00000000-0005-0000-0000-0000A6240000}"/>
    <cellStyle name="40% - Акцент1 3 5 4" xfId="11533" xr:uid="{00000000-0005-0000-0000-0000A7240000}"/>
    <cellStyle name="40% - Акцент1 3 5 4 2" xfId="21378" xr:uid="{00000000-0005-0000-0000-0000A8240000}"/>
    <cellStyle name="40% - Акцент1 3 5 4 2 2" xfId="39530" xr:uid="{00000000-0005-0000-0000-0000A9240000}"/>
    <cellStyle name="40% - Акцент1 3 5 4 3" xfId="31214" xr:uid="{00000000-0005-0000-0000-0000AA240000}"/>
    <cellStyle name="40% - Акцент1 3 5 5" xfId="13058" xr:uid="{00000000-0005-0000-0000-0000AB240000}"/>
    <cellStyle name="40% - Акцент1 3 5 5 2" xfId="22462" xr:uid="{00000000-0005-0000-0000-0000AC240000}"/>
    <cellStyle name="40% - Акцент1 3 5 5 2 2" xfId="40482" xr:uid="{00000000-0005-0000-0000-0000AD240000}"/>
    <cellStyle name="40% - Акцент1 3 5 5 3" xfId="32144" xr:uid="{00000000-0005-0000-0000-0000AE240000}"/>
    <cellStyle name="40% - Акцент1 3 5 6" xfId="18888" xr:uid="{00000000-0005-0000-0000-0000AF240000}"/>
    <cellStyle name="40% - Акцент1 3 5 6 2" xfId="37108" xr:uid="{00000000-0005-0000-0000-0000B0240000}"/>
    <cellStyle name="40% - Акцент1 3 5 7" xfId="28855" xr:uid="{00000000-0005-0000-0000-0000B1240000}"/>
    <cellStyle name="40% - Акцент1 3 6" xfId="8307" xr:uid="{00000000-0005-0000-0000-0000B2240000}"/>
    <cellStyle name="40% - Акцент1 3 6 2" xfId="9736" xr:uid="{00000000-0005-0000-0000-0000B3240000}"/>
    <cellStyle name="40% - Акцент1 3 6 2 2" xfId="14587" xr:uid="{00000000-0005-0000-0000-0000B4240000}"/>
    <cellStyle name="40% - Акцент1 3 6 2 2 2" xfId="23769" xr:uid="{00000000-0005-0000-0000-0000B5240000}"/>
    <cellStyle name="40% - Акцент1 3 6 2 2 2 2" xfId="41769" xr:uid="{00000000-0005-0000-0000-0000B6240000}"/>
    <cellStyle name="40% - Акцент1 3 6 2 2 3" xfId="33424" xr:uid="{00000000-0005-0000-0000-0000B7240000}"/>
    <cellStyle name="40% - Акцент1 3 6 2 3" xfId="20086" xr:uid="{00000000-0005-0000-0000-0000B8240000}"/>
    <cellStyle name="40% - Акцент1 3 6 2 3 2" xfId="38251" xr:uid="{00000000-0005-0000-0000-0000B9240000}"/>
    <cellStyle name="40% - Акцент1 3 6 2 4" xfId="29949" xr:uid="{00000000-0005-0000-0000-0000BA240000}"/>
    <cellStyle name="40% - Акцент1 3 6 3" xfId="11003" xr:uid="{00000000-0005-0000-0000-0000BB240000}"/>
    <cellStyle name="40% - Акцент1 3 6 3 2" xfId="14588" xr:uid="{00000000-0005-0000-0000-0000BC240000}"/>
    <cellStyle name="40% - Акцент1 3 6 3 2 2" xfId="23770" xr:uid="{00000000-0005-0000-0000-0000BD240000}"/>
    <cellStyle name="40% - Акцент1 3 6 3 2 2 2" xfId="41770" xr:uid="{00000000-0005-0000-0000-0000BE240000}"/>
    <cellStyle name="40% - Акцент1 3 6 3 2 3" xfId="33425" xr:uid="{00000000-0005-0000-0000-0000BF240000}"/>
    <cellStyle name="40% - Акцент1 3 6 3 3" xfId="20856" xr:uid="{00000000-0005-0000-0000-0000C0240000}"/>
    <cellStyle name="40% - Акцент1 3 6 3 3 2" xfId="39008" xr:uid="{00000000-0005-0000-0000-0000C1240000}"/>
    <cellStyle name="40% - Акцент1 3 6 3 4" xfId="30692" xr:uid="{00000000-0005-0000-0000-0000C2240000}"/>
    <cellStyle name="40% - Акцент1 3 6 4" xfId="13553" xr:uid="{00000000-0005-0000-0000-0000C3240000}"/>
    <cellStyle name="40% - Акцент1 3 6 4 2" xfId="22788" xr:uid="{00000000-0005-0000-0000-0000C4240000}"/>
    <cellStyle name="40% - Акцент1 3 6 4 2 2" xfId="40789" xr:uid="{00000000-0005-0000-0000-0000C5240000}"/>
    <cellStyle name="40% - Акцент1 3 6 4 3" xfId="32440" xr:uid="{00000000-0005-0000-0000-0000C6240000}"/>
    <cellStyle name="40% - Акцент1 3 6 5" xfId="19181" xr:uid="{00000000-0005-0000-0000-0000C7240000}"/>
    <cellStyle name="40% - Акцент1 3 6 5 2" xfId="37360" xr:uid="{00000000-0005-0000-0000-0000C8240000}"/>
    <cellStyle name="40% - Акцент1 3 6 6" xfId="29073" xr:uid="{00000000-0005-0000-0000-0000C9240000}"/>
    <cellStyle name="40% - Акцент1 3 7" xfId="9297" xr:uid="{00000000-0005-0000-0000-0000CA240000}"/>
    <cellStyle name="40% - Акцент1 3 7 2" xfId="14589" xr:uid="{00000000-0005-0000-0000-0000CB240000}"/>
    <cellStyle name="40% - Акцент1 3 7 2 2" xfId="23771" xr:uid="{00000000-0005-0000-0000-0000CC240000}"/>
    <cellStyle name="40% - Акцент1 3 7 2 2 2" xfId="41771" xr:uid="{00000000-0005-0000-0000-0000CD240000}"/>
    <cellStyle name="40% - Акцент1 3 7 2 3" xfId="33426" xr:uid="{00000000-0005-0000-0000-0000CE240000}"/>
    <cellStyle name="40% - Акцент1 3 7 3" xfId="19778" xr:uid="{00000000-0005-0000-0000-0000CF240000}"/>
    <cellStyle name="40% - Акцент1 3 7 3 2" xfId="37944" xr:uid="{00000000-0005-0000-0000-0000D0240000}"/>
    <cellStyle name="40% - Акцент1 3 7 4" xfId="29647" xr:uid="{00000000-0005-0000-0000-0000D1240000}"/>
    <cellStyle name="40% - Акцент1 3 8" xfId="10719" xr:uid="{00000000-0005-0000-0000-0000D2240000}"/>
    <cellStyle name="40% - Акцент1 3 8 2" xfId="14590" xr:uid="{00000000-0005-0000-0000-0000D3240000}"/>
    <cellStyle name="40% - Акцент1 3 8 2 2" xfId="23772" xr:uid="{00000000-0005-0000-0000-0000D4240000}"/>
    <cellStyle name="40% - Акцент1 3 8 2 2 2" xfId="41772" xr:uid="{00000000-0005-0000-0000-0000D5240000}"/>
    <cellStyle name="40% - Акцент1 3 8 2 3" xfId="33427" xr:uid="{00000000-0005-0000-0000-0000D6240000}"/>
    <cellStyle name="40% - Акцент1 3 8 3" xfId="20574" xr:uid="{00000000-0005-0000-0000-0000D7240000}"/>
    <cellStyle name="40% - Акцент1 3 8 3 2" xfId="38726" xr:uid="{00000000-0005-0000-0000-0000D8240000}"/>
    <cellStyle name="40% - Акцент1 3 8 4" xfId="30410" xr:uid="{00000000-0005-0000-0000-0000D9240000}"/>
    <cellStyle name="40% - Акцент1 3 9" xfId="11239" xr:uid="{00000000-0005-0000-0000-0000DA240000}"/>
    <cellStyle name="40% - Акцент1 3 9 2" xfId="21084" xr:uid="{00000000-0005-0000-0000-0000DB240000}"/>
    <cellStyle name="40% - Акцент1 3 9 2 2" xfId="39236" xr:uid="{00000000-0005-0000-0000-0000DC240000}"/>
    <cellStyle name="40% - Акцент1 3 9 3" xfId="30920" xr:uid="{00000000-0005-0000-0000-0000DD240000}"/>
    <cellStyle name="40% - Акцент1 3_Data_Resourses &amp; Reserves_Audit12_mod2011_f0112" xfId="842" xr:uid="{00000000-0005-0000-0000-0000DE240000}"/>
    <cellStyle name="40% - Акцент1 4" xfId="843" xr:uid="{00000000-0005-0000-0000-0000DF240000}"/>
    <cellStyle name="40% - Акцент1 4 2" xfId="844" xr:uid="{00000000-0005-0000-0000-0000E0240000}"/>
    <cellStyle name="40% - Акцент1 4 2 2" xfId="9737" xr:uid="{00000000-0005-0000-0000-0000E1240000}"/>
    <cellStyle name="40% - Акцент1 4 3" xfId="9738" xr:uid="{00000000-0005-0000-0000-0000E2240000}"/>
    <cellStyle name="40% - Акцент1 4_Reconcilation" xfId="8443" xr:uid="{00000000-0005-0000-0000-0000E3240000}"/>
    <cellStyle name="40% - Акцент1 5" xfId="845" xr:uid="{00000000-0005-0000-0000-0000E4240000}"/>
    <cellStyle name="40% - Акцент1 5 2" xfId="846" xr:uid="{00000000-0005-0000-0000-0000E5240000}"/>
    <cellStyle name="40% - Акцент1 5 2 2" xfId="9739" xr:uid="{00000000-0005-0000-0000-0000E6240000}"/>
    <cellStyle name="40% - Акцент1 5 3" xfId="847" xr:uid="{00000000-0005-0000-0000-0000E7240000}"/>
    <cellStyle name="40% - Акцент1 5 3 10" xfId="16130" xr:uid="{00000000-0005-0000-0000-0000E8240000}"/>
    <cellStyle name="40% - Акцент1 5 3 10 2" xfId="25084" xr:uid="{00000000-0005-0000-0000-0000E9240000}"/>
    <cellStyle name="40% - Акцент1 5 3 10 2 2" xfId="43081" xr:uid="{00000000-0005-0000-0000-0000EA240000}"/>
    <cellStyle name="40% - Акцент1 5 3 10 3" xfId="34728" xr:uid="{00000000-0005-0000-0000-0000EB240000}"/>
    <cellStyle name="40% - Акцент1 5 3 11" xfId="17038" xr:uid="{00000000-0005-0000-0000-0000EC240000}"/>
    <cellStyle name="40% - Акцент1 5 3 11 2" xfId="35398" xr:uid="{00000000-0005-0000-0000-0000ED240000}"/>
    <cellStyle name="40% - Акцент1 5 3 12" xfId="26431" xr:uid="{00000000-0005-0000-0000-0000EE240000}"/>
    <cellStyle name="40% - Акцент1 5 3 12 2" xfId="44353" xr:uid="{00000000-0005-0000-0000-0000EF240000}"/>
    <cellStyle name="40% - Акцент1 5 3 13" xfId="27345" xr:uid="{00000000-0005-0000-0000-0000F0240000}"/>
    <cellStyle name="40% - Акцент1 5 3 14" xfId="45407" xr:uid="{00000000-0005-0000-0000-0000F1240000}"/>
    <cellStyle name="40% - Акцент1 5 3 15" xfId="46501" xr:uid="{00000000-0005-0000-0000-0000F2240000}"/>
    <cellStyle name="40% - Акцент1 5 3 2" xfId="5914" xr:uid="{00000000-0005-0000-0000-0000F3240000}"/>
    <cellStyle name="40% - Акцент1 5 3 2 10" xfId="26940" xr:uid="{00000000-0005-0000-0000-0000F4240000}"/>
    <cellStyle name="40% - Акцент1 5 3 2 10 2" xfId="44855" xr:uid="{00000000-0005-0000-0000-0000F5240000}"/>
    <cellStyle name="40% - Акцент1 5 3 2 11" xfId="27960" xr:uid="{00000000-0005-0000-0000-0000F6240000}"/>
    <cellStyle name="40% - Акцент1 5 3 2 12" xfId="45902" xr:uid="{00000000-0005-0000-0000-0000F7240000}"/>
    <cellStyle name="40% - Акцент1 5 3 2 13" xfId="47091" xr:uid="{00000000-0005-0000-0000-0000F8240000}"/>
    <cellStyle name="40% - Акцент1 5 3 2 2" xfId="8951" xr:uid="{00000000-0005-0000-0000-0000F9240000}"/>
    <cellStyle name="40% - Акцент1 5 3 2 2 2" xfId="14025" xr:uid="{00000000-0005-0000-0000-0000FA240000}"/>
    <cellStyle name="40% - Акцент1 5 3 2 2 2 2" xfId="23221" xr:uid="{00000000-0005-0000-0000-0000FB240000}"/>
    <cellStyle name="40% - Акцент1 5 3 2 2 2 2 2" xfId="41221" xr:uid="{00000000-0005-0000-0000-0000FC240000}"/>
    <cellStyle name="40% - Акцент1 5 3 2 2 2 3" xfId="32878" xr:uid="{00000000-0005-0000-0000-0000FD240000}"/>
    <cellStyle name="40% - Акцент1 5 3 2 2 3" xfId="19517" xr:uid="{00000000-0005-0000-0000-0000FE240000}"/>
    <cellStyle name="40% - Акцент1 5 3 2 2 3 2" xfId="37687" xr:uid="{00000000-0005-0000-0000-0000FF240000}"/>
    <cellStyle name="40% - Акцент1 5 3 2 2 4" xfId="29392" xr:uid="{00000000-0005-0000-0000-000000250000}"/>
    <cellStyle name="40% - Акцент1 5 3 2 3" xfId="9740" xr:uid="{00000000-0005-0000-0000-000001250000}"/>
    <cellStyle name="40% - Акцент1 5 3 2 3 2" xfId="14591" xr:uid="{00000000-0005-0000-0000-000002250000}"/>
    <cellStyle name="40% - Акцент1 5 3 2 3 2 2" xfId="23773" xr:uid="{00000000-0005-0000-0000-000003250000}"/>
    <cellStyle name="40% - Акцент1 5 3 2 3 2 2 2" xfId="41773" xr:uid="{00000000-0005-0000-0000-000004250000}"/>
    <cellStyle name="40% - Акцент1 5 3 2 3 2 3" xfId="33428" xr:uid="{00000000-0005-0000-0000-000005250000}"/>
    <cellStyle name="40% - Акцент1 5 3 2 3 3" xfId="20087" xr:uid="{00000000-0005-0000-0000-000006250000}"/>
    <cellStyle name="40% - Акцент1 5 3 2 3 3 2" xfId="38252" xr:uid="{00000000-0005-0000-0000-000007250000}"/>
    <cellStyle name="40% - Акцент1 5 3 2 3 4" xfId="29950" xr:uid="{00000000-0005-0000-0000-000008250000}"/>
    <cellStyle name="40% - Акцент1 5 3 2 4" xfId="11004" xr:uid="{00000000-0005-0000-0000-000009250000}"/>
    <cellStyle name="40% - Акцент1 5 3 2 4 2" xfId="14592" xr:uid="{00000000-0005-0000-0000-00000A250000}"/>
    <cellStyle name="40% - Акцент1 5 3 2 4 2 2" xfId="23774" xr:uid="{00000000-0005-0000-0000-00000B250000}"/>
    <cellStyle name="40% - Акцент1 5 3 2 4 2 2 2" xfId="41774" xr:uid="{00000000-0005-0000-0000-00000C250000}"/>
    <cellStyle name="40% - Акцент1 5 3 2 4 2 3" xfId="33429" xr:uid="{00000000-0005-0000-0000-00000D250000}"/>
    <cellStyle name="40% - Акцент1 5 3 2 4 3" xfId="20857" xr:uid="{00000000-0005-0000-0000-00000E250000}"/>
    <cellStyle name="40% - Акцент1 5 3 2 4 3 2" xfId="39009" xr:uid="{00000000-0005-0000-0000-00000F250000}"/>
    <cellStyle name="40% - Акцент1 5 3 2 4 4" xfId="30693" xr:uid="{00000000-0005-0000-0000-000010250000}"/>
    <cellStyle name="40% - Акцент1 5 3 2 5" xfId="11536" xr:uid="{00000000-0005-0000-0000-000011250000}"/>
    <cellStyle name="40% - Акцент1 5 3 2 5 2" xfId="21381" xr:uid="{00000000-0005-0000-0000-000012250000}"/>
    <cellStyle name="40% - Акцент1 5 3 2 5 2 2" xfId="39533" xr:uid="{00000000-0005-0000-0000-000013250000}"/>
    <cellStyle name="40% - Акцент1 5 3 2 5 3" xfId="31217" xr:uid="{00000000-0005-0000-0000-000014250000}"/>
    <cellStyle name="40% - Акцент1 5 3 2 6" xfId="7486" xr:uid="{00000000-0005-0000-0000-000015250000}"/>
    <cellStyle name="40% - Акцент1 5 3 2 6 2" xfId="18891" xr:uid="{00000000-0005-0000-0000-000016250000}"/>
    <cellStyle name="40% - Акцент1 5 3 2 6 2 2" xfId="37111" xr:uid="{00000000-0005-0000-0000-000017250000}"/>
    <cellStyle name="40% - Акцент1 5 3 2 6 3" xfId="28858" xr:uid="{00000000-0005-0000-0000-000018250000}"/>
    <cellStyle name="40% - Акцент1 5 3 2 7" xfId="13059" xr:uid="{00000000-0005-0000-0000-000019250000}"/>
    <cellStyle name="40% - Акцент1 5 3 2 7 2" xfId="22463" xr:uid="{00000000-0005-0000-0000-00001A250000}"/>
    <cellStyle name="40% - Акцент1 5 3 2 7 2 2" xfId="40483" xr:uid="{00000000-0005-0000-0000-00001B250000}"/>
    <cellStyle name="40% - Акцент1 5 3 2 7 3" xfId="32145" xr:uid="{00000000-0005-0000-0000-00001C250000}"/>
    <cellStyle name="40% - Акцент1 5 3 2 8" xfId="16752" xr:uid="{00000000-0005-0000-0000-00001D250000}"/>
    <cellStyle name="40% - Акцент1 5 3 2 8 2" xfId="25517" xr:uid="{00000000-0005-0000-0000-00001E250000}"/>
    <cellStyle name="40% - Акцент1 5 3 2 8 2 2" xfId="43481" xr:uid="{00000000-0005-0000-0000-00001F250000}"/>
    <cellStyle name="40% - Акцент1 5 3 2 8 3" xfId="35173" xr:uid="{00000000-0005-0000-0000-000020250000}"/>
    <cellStyle name="40% - Акцент1 5 3 2 9" xfId="17867" xr:uid="{00000000-0005-0000-0000-000021250000}"/>
    <cellStyle name="40% - Акцент1 5 3 2 9 2" xfId="36177" xr:uid="{00000000-0005-0000-0000-000022250000}"/>
    <cellStyle name="40% - Акцент1 5 3 3" xfId="8683" xr:uid="{00000000-0005-0000-0000-000023250000}"/>
    <cellStyle name="40% - Акцент1 5 3 3 2" xfId="9741" xr:uid="{00000000-0005-0000-0000-000024250000}"/>
    <cellStyle name="40% - Акцент1 5 3 3 2 2" xfId="14593" xr:uid="{00000000-0005-0000-0000-000025250000}"/>
    <cellStyle name="40% - Акцент1 5 3 3 2 2 2" xfId="23775" xr:uid="{00000000-0005-0000-0000-000026250000}"/>
    <cellStyle name="40% - Акцент1 5 3 3 2 2 2 2" xfId="41775" xr:uid="{00000000-0005-0000-0000-000027250000}"/>
    <cellStyle name="40% - Акцент1 5 3 3 2 2 3" xfId="33430" xr:uid="{00000000-0005-0000-0000-000028250000}"/>
    <cellStyle name="40% - Акцент1 5 3 3 2 3" xfId="20088" xr:uid="{00000000-0005-0000-0000-000029250000}"/>
    <cellStyle name="40% - Акцент1 5 3 3 2 3 2" xfId="38253" xr:uid="{00000000-0005-0000-0000-00002A250000}"/>
    <cellStyle name="40% - Акцент1 5 3 3 2 4" xfId="29951" xr:uid="{00000000-0005-0000-0000-00002B250000}"/>
    <cellStyle name="40% - Акцент1 5 3 3 3" xfId="13556" xr:uid="{00000000-0005-0000-0000-00002C250000}"/>
    <cellStyle name="40% - Акцент1 5 3 3 3 2" xfId="22791" xr:uid="{00000000-0005-0000-0000-00002D250000}"/>
    <cellStyle name="40% - Акцент1 5 3 3 3 2 2" xfId="40792" xr:uid="{00000000-0005-0000-0000-00002E250000}"/>
    <cellStyle name="40% - Акцент1 5 3 3 3 3" xfId="32443" xr:uid="{00000000-0005-0000-0000-00002F250000}"/>
    <cellStyle name="40% - Акцент1 5 3 3 4" xfId="19354" xr:uid="{00000000-0005-0000-0000-000030250000}"/>
    <cellStyle name="40% - Акцент1 5 3 3 4 2" xfId="37524" xr:uid="{00000000-0005-0000-0000-000031250000}"/>
    <cellStyle name="40% - Акцент1 5 3 3 5" xfId="29234" xr:uid="{00000000-0005-0000-0000-000032250000}"/>
    <cellStyle name="40% - Акцент1 5 3 4" xfId="9301" xr:uid="{00000000-0005-0000-0000-000033250000}"/>
    <cellStyle name="40% - Акцент1 5 3 4 2" xfId="14594" xr:uid="{00000000-0005-0000-0000-000034250000}"/>
    <cellStyle name="40% - Акцент1 5 3 4 2 2" xfId="23776" xr:uid="{00000000-0005-0000-0000-000035250000}"/>
    <cellStyle name="40% - Акцент1 5 3 4 2 2 2" xfId="41776" xr:uid="{00000000-0005-0000-0000-000036250000}"/>
    <cellStyle name="40% - Акцент1 5 3 4 2 3" xfId="33431" xr:uid="{00000000-0005-0000-0000-000037250000}"/>
    <cellStyle name="40% - Акцент1 5 3 4 3" xfId="19781" xr:uid="{00000000-0005-0000-0000-000038250000}"/>
    <cellStyle name="40% - Акцент1 5 3 4 3 2" xfId="37947" xr:uid="{00000000-0005-0000-0000-000039250000}"/>
    <cellStyle name="40% - Акцент1 5 3 4 4" xfId="29650" xr:uid="{00000000-0005-0000-0000-00003A250000}"/>
    <cellStyle name="40% - Акцент1 5 3 5" xfId="10722" xr:uid="{00000000-0005-0000-0000-00003B250000}"/>
    <cellStyle name="40% - Акцент1 5 3 5 2" xfId="14595" xr:uid="{00000000-0005-0000-0000-00003C250000}"/>
    <cellStyle name="40% - Акцент1 5 3 5 2 2" xfId="23777" xr:uid="{00000000-0005-0000-0000-00003D250000}"/>
    <cellStyle name="40% - Акцент1 5 3 5 2 2 2" xfId="41777" xr:uid="{00000000-0005-0000-0000-00003E250000}"/>
    <cellStyle name="40% - Акцент1 5 3 5 2 3" xfId="33432" xr:uid="{00000000-0005-0000-0000-00003F250000}"/>
    <cellStyle name="40% - Акцент1 5 3 5 3" xfId="20577" xr:uid="{00000000-0005-0000-0000-000040250000}"/>
    <cellStyle name="40% - Акцент1 5 3 5 3 2" xfId="38729" xr:uid="{00000000-0005-0000-0000-000041250000}"/>
    <cellStyle name="40% - Акцент1 5 3 5 4" xfId="30413" xr:uid="{00000000-0005-0000-0000-000042250000}"/>
    <cellStyle name="40% - Акцент1 5 3 6" xfId="11391" xr:uid="{00000000-0005-0000-0000-000043250000}"/>
    <cellStyle name="40% - Акцент1 5 3 6 2" xfId="21236" xr:uid="{00000000-0005-0000-0000-000044250000}"/>
    <cellStyle name="40% - Акцент1 5 3 6 2 2" xfId="39388" xr:uid="{00000000-0005-0000-0000-000045250000}"/>
    <cellStyle name="40% - Акцент1 5 3 6 3" xfId="31072" xr:uid="{00000000-0005-0000-0000-000046250000}"/>
    <cellStyle name="40% - Акцент1 5 3 7" xfId="11957" xr:uid="{00000000-0005-0000-0000-000047250000}"/>
    <cellStyle name="40% - Акцент1 5 3 7 2" xfId="21703" xr:uid="{00000000-0005-0000-0000-000048250000}"/>
    <cellStyle name="40% - Акцент1 5 3 7 2 2" xfId="39852" xr:uid="{00000000-0005-0000-0000-000049250000}"/>
    <cellStyle name="40% - Акцент1 5 3 7 3" xfId="31531" xr:uid="{00000000-0005-0000-0000-00004A250000}"/>
    <cellStyle name="40% - Акцент1 5 3 8" xfId="7076" xr:uid="{00000000-0005-0000-0000-00004B250000}"/>
    <cellStyle name="40% - Акцент1 5 3 8 2" xfId="18717" xr:uid="{00000000-0005-0000-0000-00004C250000}"/>
    <cellStyle name="40% - Акцент1 5 3 8 2 2" xfId="36950" xr:uid="{00000000-0005-0000-0000-00004D250000}"/>
    <cellStyle name="40% - Акцент1 5 3 8 3" xfId="28709" xr:uid="{00000000-0005-0000-0000-00004E250000}"/>
    <cellStyle name="40% - Акцент1 5 3 9" xfId="12477" xr:uid="{00000000-0005-0000-0000-00004F250000}"/>
    <cellStyle name="40% - Акцент1 5 3 9 2" xfId="21925" xr:uid="{00000000-0005-0000-0000-000050250000}"/>
    <cellStyle name="40% - Акцент1 5 3 9 2 2" xfId="40048" xr:uid="{00000000-0005-0000-0000-000051250000}"/>
    <cellStyle name="40% - Акцент1 5 3 9 3" xfId="31713" xr:uid="{00000000-0005-0000-0000-000052250000}"/>
    <cellStyle name="40% - Акцент1 5 4" xfId="8466" xr:uid="{00000000-0005-0000-0000-000053250000}"/>
    <cellStyle name="40% - Акцент1 5 5" xfId="6886" xr:uid="{00000000-0005-0000-0000-000054250000}"/>
    <cellStyle name="40% - Акцент1 5_Reconcilation" xfId="8421" xr:uid="{00000000-0005-0000-0000-000055250000}"/>
    <cellStyle name="40% - Акцент1 6" xfId="848" xr:uid="{00000000-0005-0000-0000-000056250000}"/>
    <cellStyle name="40% - Акцент1 6 2" xfId="7488" xr:uid="{00000000-0005-0000-0000-000057250000}"/>
    <cellStyle name="40% - Акцент1 6 2 2" xfId="8952" xr:uid="{00000000-0005-0000-0000-000058250000}"/>
    <cellStyle name="40% - Акцент1 6 2 2 2" xfId="9742" xr:uid="{00000000-0005-0000-0000-000059250000}"/>
    <cellStyle name="40% - Акцент1 6 2 2 2 2" xfId="14596" xr:uid="{00000000-0005-0000-0000-00005A250000}"/>
    <cellStyle name="40% - Акцент1 6 2 2 2 2 2" xfId="23778" xr:uid="{00000000-0005-0000-0000-00005B250000}"/>
    <cellStyle name="40% - Акцент1 6 2 2 2 2 2 2" xfId="41778" xr:uid="{00000000-0005-0000-0000-00005C250000}"/>
    <cellStyle name="40% - Акцент1 6 2 2 2 2 3" xfId="33433" xr:uid="{00000000-0005-0000-0000-00005D250000}"/>
    <cellStyle name="40% - Акцент1 6 2 2 2 3" xfId="20089" xr:uid="{00000000-0005-0000-0000-00005E250000}"/>
    <cellStyle name="40% - Акцент1 6 2 2 2 3 2" xfId="38254" xr:uid="{00000000-0005-0000-0000-00005F250000}"/>
    <cellStyle name="40% - Акцент1 6 2 2 2 4" xfId="29952" xr:uid="{00000000-0005-0000-0000-000060250000}"/>
    <cellStyle name="40% - Акцент1 6 2 2 3" xfId="11005" xr:uid="{00000000-0005-0000-0000-000061250000}"/>
    <cellStyle name="40% - Акцент1 6 2 2 3 2" xfId="14597" xr:uid="{00000000-0005-0000-0000-000062250000}"/>
    <cellStyle name="40% - Акцент1 6 2 2 3 2 2" xfId="23779" xr:uid="{00000000-0005-0000-0000-000063250000}"/>
    <cellStyle name="40% - Акцент1 6 2 2 3 2 2 2" xfId="41779" xr:uid="{00000000-0005-0000-0000-000064250000}"/>
    <cellStyle name="40% - Акцент1 6 2 2 3 2 3" xfId="33434" xr:uid="{00000000-0005-0000-0000-000065250000}"/>
    <cellStyle name="40% - Акцент1 6 2 2 3 3" xfId="20858" xr:uid="{00000000-0005-0000-0000-000066250000}"/>
    <cellStyle name="40% - Акцент1 6 2 2 3 3 2" xfId="39010" xr:uid="{00000000-0005-0000-0000-000067250000}"/>
    <cellStyle name="40% - Акцент1 6 2 2 3 4" xfId="30694" xr:uid="{00000000-0005-0000-0000-000068250000}"/>
    <cellStyle name="40% - Акцент1 6 2 2 4" xfId="13283" xr:uid="{00000000-0005-0000-0000-000069250000}"/>
    <cellStyle name="40% - Акцент1 6 2 2 5" xfId="19518" xr:uid="{00000000-0005-0000-0000-00006A250000}"/>
    <cellStyle name="40% - Акцент1 6 2 2 5 2" xfId="37688" xr:uid="{00000000-0005-0000-0000-00006B250000}"/>
    <cellStyle name="40% - Акцент1 6 2 2 6" xfId="29393" xr:uid="{00000000-0005-0000-0000-00006C250000}"/>
    <cellStyle name="40% - Акцент1 6 2 3" xfId="9303" xr:uid="{00000000-0005-0000-0000-00006D250000}"/>
    <cellStyle name="40% - Акцент1 6 2 3 2" xfId="14026" xr:uid="{00000000-0005-0000-0000-00006E250000}"/>
    <cellStyle name="40% - Акцент1 6 2 3 2 2" xfId="23222" xr:uid="{00000000-0005-0000-0000-00006F250000}"/>
    <cellStyle name="40% - Акцент1 6 2 3 2 2 2" xfId="41222" xr:uid="{00000000-0005-0000-0000-000070250000}"/>
    <cellStyle name="40% - Акцент1 6 2 3 2 3" xfId="32879" xr:uid="{00000000-0005-0000-0000-000071250000}"/>
    <cellStyle name="40% - Акцент1 6 2 3 3" xfId="19783" xr:uid="{00000000-0005-0000-0000-000072250000}"/>
    <cellStyle name="40% - Акцент1 6 2 3 3 2" xfId="37949" xr:uid="{00000000-0005-0000-0000-000073250000}"/>
    <cellStyle name="40% - Акцент1 6 2 3 4" xfId="29652" xr:uid="{00000000-0005-0000-0000-000074250000}"/>
    <cellStyle name="40% - Акцент1 6 2 4" xfId="10723" xr:uid="{00000000-0005-0000-0000-000075250000}"/>
    <cellStyle name="40% - Акцент1 6 2 4 2" xfId="14598" xr:uid="{00000000-0005-0000-0000-000076250000}"/>
    <cellStyle name="40% - Акцент1 6 2 4 2 2" xfId="23780" xr:uid="{00000000-0005-0000-0000-000077250000}"/>
    <cellStyle name="40% - Акцент1 6 2 4 2 2 2" xfId="41780" xr:uid="{00000000-0005-0000-0000-000078250000}"/>
    <cellStyle name="40% - Акцент1 6 2 4 2 3" xfId="33435" xr:uid="{00000000-0005-0000-0000-000079250000}"/>
    <cellStyle name="40% - Акцент1 6 2 4 3" xfId="20578" xr:uid="{00000000-0005-0000-0000-00007A250000}"/>
    <cellStyle name="40% - Акцент1 6 2 4 3 2" xfId="38730" xr:uid="{00000000-0005-0000-0000-00007B250000}"/>
    <cellStyle name="40% - Акцент1 6 2 4 4" xfId="30414" xr:uid="{00000000-0005-0000-0000-00007C250000}"/>
    <cellStyle name="40% - Акцент1 6 2 5" xfId="11537" xr:uid="{00000000-0005-0000-0000-00007D250000}"/>
    <cellStyle name="40% - Акцент1 6 2 5 2" xfId="21382" xr:uid="{00000000-0005-0000-0000-00007E250000}"/>
    <cellStyle name="40% - Акцент1 6 2 5 2 2" xfId="39534" xr:uid="{00000000-0005-0000-0000-00007F250000}"/>
    <cellStyle name="40% - Акцент1 6 2 5 3" xfId="31218" xr:uid="{00000000-0005-0000-0000-000080250000}"/>
    <cellStyle name="40% - Акцент1 6 2 6" xfId="11959" xr:uid="{00000000-0005-0000-0000-000081250000}"/>
    <cellStyle name="40% - Акцент1 6 2 7" xfId="13060" xr:uid="{00000000-0005-0000-0000-000082250000}"/>
    <cellStyle name="40% - Акцент1 6 2 7 2" xfId="22464" xr:uid="{00000000-0005-0000-0000-000083250000}"/>
    <cellStyle name="40% - Акцент1 6 2 7 2 2" xfId="40484" xr:uid="{00000000-0005-0000-0000-000084250000}"/>
    <cellStyle name="40% - Акцент1 6 2 7 3" xfId="32146" xr:uid="{00000000-0005-0000-0000-000085250000}"/>
    <cellStyle name="40% - Акцент1 6 2 8" xfId="18892" xr:uid="{00000000-0005-0000-0000-000086250000}"/>
    <cellStyle name="40% - Акцент1 6 2 8 2" xfId="37112" xr:uid="{00000000-0005-0000-0000-000087250000}"/>
    <cellStyle name="40% - Акцент1 6 2 9" xfId="28859" xr:uid="{00000000-0005-0000-0000-000088250000}"/>
    <cellStyle name="40% - Акцент1 6 3" xfId="7487" xr:uid="{00000000-0005-0000-0000-000089250000}"/>
    <cellStyle name="40% - Акцент1 6 3 2" xfId="9743" xr:uid="{00000000-0005-0000-0000-00008A250000}"/>
    <cellStyle name="40% - Акцент1 6 3 2 2" xfId="14599" xr:uid="{00000000-0005-0000-0000-00008B250000}"/>
    <cellStyle name="40% - Акцент1 6 3 2 2 2" xfId="23781" xr:uid="{00000000-0005-0000-0000-00008C250000}"/>
    <cellStyle name="40% - Акцент1 6 3 2 2 2 2" xfId="41781" xr:uid="{00000000-0005-0000-0000-00008D250000}"/>
    <cellStyle name="40% - Акцент1 6 3 2 2 3" xfId="33436" xr:uid="{00000000-0005-0000-0000-00008E250000}"/>
    <cellStyle name="40% - Акцент1 6 3 2 3" xfId="20090" xr:uid="{00000000-0005-0000-0000-00008F250000}"/>
    <cellStyle name="40% - Акцент1 6 3 2 3 2" xfId="38255" xr:uid="{00000000-0005-0000-0000-000090250000}"/>
    <cellStyle name="40% - Акцент1 6 3 2 4" xfId="29953" xr:uid="{00000000-0005-0000-0000-000091250000}"/>
    <cellStyle name="40% - Акцент1 6 4" xfId="8834" xr:uid="{00000000-0005-0000-0000-000092250000}"/>
    <cellStyle name="40% - Акцент1 6 4 2" xfId="9744" xr:uid="{00000000-0005-0000-0000-000093250000}"/>
    <cellStyle name="40% - Акцент1 6 4 3" xfId="13557" xr:uid="{00000000-0005-0000-0000-000094250000}"/>
    <cellStyle name="40% - Акцент1 6 4 3 2" xfId="22792" xr:uid="{00000000-0005-0000-0000-000095250000}"/>
    <cellStyle name="40% - Акцент1 6 4 3 2 2" xfId="40793" xr:uid="{00000000-0005-0000-0000-000096250000}"/>
    <cellStyle name="40% - Акцент1 6 4 3 3" xfId="32444" xr:uid="{00000000-0005-0000-0000-000097250000}"/>
    <cellStyle name="40% - Акцент1 6 4 4" xfId="19431" xr:uid="{00000000-0005-0000-0000-000098250000}"/>
    <cellStyle name="40% - Акцент1 6 4 4 2" xfId="37601" xr:uid="{00000000-0005-0000-0000-000099250000}"/>
    <cellStyle name="40% - Акцент1 6 4 5" xfId="29309" xr:uid="{00000000-0005-0000-0000-00009A250000}"/>
    <cellStyle name="40% - Акцент1 6 5" xfId="9302" xr:uid="{00000000-0005-0000-0000-00009B250000}"/>
    <cellStyle name="40% - Акцент1 6 5 2" xfId="14601" xr:uid="{00000000-0005-0000-0000-00009C250000}"/>
    <cellStyle name="40% - Акцент1 6 5 2 2" xfId="23783" xr:uid="{00000000-0005-0000-0000-00009D250000}"/>
    <cellStyle name="40% - Акцент1 6 5 2 2 2" xfId="41783" xr:uid="{00000000-0005-0000-0000-00009E250000}"/>
    <cellStyle name="40% - Акцент1 6 5 2 3" xfId="33438" xr:uid="{00000000-0005-0000-0000-00009F250000}"/>
    <cellStyle name="40% - Акцент1 6 5 3" xfId="19782" xr:uid="{00000000-0005-0000-0000-0000A0250000}"/>
    <cellStyle name="40% - Акцент1 6 5 3 2" xfId="37948" xr:uid="{00000000-0005-0000-0000-0000A1250000}"/>
    <cellStyle name="40% - Акцент1 6 5 4" xfId="29651" xr:uid="{00000000-0005-0000-0000-0000A2250000}"/>
    <cellStyle name="40% - Акцент1 6 6" xfId="11456" xr:uid="{00000000-0005-0000-0000-0000A3250000}"/>
    <cellStyle name="40% - Акцент1 6 6 2" xfId="21301" xr:uid="{00000000-0005-0000-0000-0000A4250000}"/>
    <cellStyle name="40% - Акцент1 6 6 2 2" xfId="39453" xr:uid="{00000000-0005-0000-0000-0000A5250000}"/>
    <cellStyle name="40% - Акцент1 6 6 3" xfId="31137" xr:uid="{00000000-0005-0000-0000-0000A6250000}"/>
    <cellStyle name="40% - Акцент1 6 7" xfId="11958" xr:uid="{00000000-0005-0000-0000-0000A7250000}"/>
    <cellStyle name="40% - Акцент1 6 7 2" xfId="21704" xr:uid="{00000000-0005-0000-0000-0000A8250000}"/>
    <cellStyle name="40% - Акцент1 6 7 2 2" xfId="39853" xr:uid="{00000000-0005-0000-0000-0000A9250000}"/>
    <cellStyle name="40% - Акцент1 6 7 3" xfId="31532" xr:uid="{00000000-0005-0000-0000-0000AA250000}"/>
    <cellStyle name="40% - Акцент1 6 8" xfId="7228" xr:uid="{00000000-0005-0000-0000-0000AB250000}"/>
    <cellStyle name="40% - Акцент1 6 8 2" xfId="18806" xr:uid="{00000000-0005-0000-0000-0000AC250000}"/>
    <cellStyle name="40% - Акцент1 6 8 2 2" xfId="37026" xr:uid="{00000000-0005-0000-0000-0000AD250000}"/>
    <cellStyle name="40% - Акцент1 6 8 3" xfId="28776" xr:uid="{00000000-0005-0000-0000-0000AE250000}"/>
    <cellStyle name="40% - Акцент1 6 9" xfId="12478" xr:uid="{00000000-0005-0000-0000-0000AF250000}"/>
    <cellStyle name="40% - Акцент1 6 9 2" xfId="21926" xr:uid="{00000000-0005-0000-0000-0000B0250000}"/>
    <cellStyle name="40% - Акцент1 6 9 2 2" xfId="40049" xr:uid="{00000000-0005-0000-0000-0000B1250000}"/>
    <cellStyle name="40% - Акцент1 6 9 3" xfId="31714" xr:uid="{00000000-0005-0000-0000-0000B2250000}"/>
    <cellStyle name="40% - Акцент1 6_Reconcilation" xfId="8442" xr:uid="{00000000-0005-0000-0000-0000B3250000}"/>
    <cellStyle name="40% - Акцент1 7" xfId="849" xr:uid="{00000000-0005-0000-0000-0000B4250000}"/>
    <cellStyle name="40% - Акцент1 7 2" xfId="7489" xr:uid="{00000000-0005-0000-0000-0000B5250000}"/>
    <cellStyle name="40% - Акцент1 7 2 2" xfId="8953" xr:uid="{00000000-0005-0000-0000-0000B6250000}"/>
    <cellStyle name="40% - Акцент1 7 2 2 2" xfId="14027" xr:uid="{00000000-0005-0000-0000-0000B7250000}"/>
    <cellStyle name="40% - Акцент1 7 2 2 2 2" xfId="23223" xr:uid="{00000000-0005-0000-0000-0000B8250000}"/>
    <cellStyle name="40% - Акцент1 7 2 2 2 2 2" xfId="41223" xr:uid="{00000000-0005-0000-0000-0000B9250000}"/>
    <cellStyle name="40% - Акцент1 7 2 2 2 3" xfId="32880" xr:uid="{00000000-0005-0000-0000-0000BA250000}"/>
    <cellStyle name="40% - Акцент1 7 2 2 3" xfId="19519" xr:uid="{00000000-0005-0000-0000-0000BB250000}"/>
    <cellStyle name="40% - Акцент1 7 2 2 3 2" xfId="37689" xr:uid="{00000000-0005-0000-0000-0000BC250000}"/>
    <cellStyle name="40% - Акцент1 7 2 2 4" xfId="29394" xr:uid="{00000000-0005-0000-0000-0000BD250000}"/>
    <cellStyle name="40% - Акцент1 7 2 3" xfId="9745" xr:uid="{00000000-0005-0000-0000-0000BE250000}"/>
    <cellStyle name="40% - Акцент1 7 2 4" xfId="11538" xr:uid="{00000000-0005-0000-0000-0000BF250000}"/>
    <cellStyle name="40% - Акцент1 7 2 4 2" xfId="21383" xr:uid="{00000000-0005-0000-0000-0000C0250000}"/>
    <cellStyle name="40% - Акцент1 7 2 4 2 2" xfId="39535" xr:uid="{00000000-0005-0000-0000-0000C1250000}"/>
    <cellStyle name="40% - Акцент1 7 2 4 3" xfId="31219" xr:uid="{00000000-0005-0000-0000-0000C2250000}"/>
    <cellStyle name="40% - Акцент1 7 2 5" xfId="13061" xr:uid="{00000000-0005-0000-0000-0000C3250000}"/>
    <cellStyle name="40% - Акцент1 7 2 5 2" xfId="22465" xr:uid="{00000000-0005-0000-0000-0000C4250000}"/>
    <cellStyle name="40% - Акцент1 7 2 5 2 2" xfId="40485" xr:uid="{00000000-0005-0000-0000-0000C5250000}"/>
    <cellStyle name="40% - Акцент1 7 2 5 3" xfId="32147" xr:uid="{00000000-0005-0000-0000-0000C6250000}"/>
    <cellStyle name="40% - Акцент1 7 2 6" xfId="18893" xr:uid="{00000000-0005-0000-0000-0000C7250000}"/>
    <cellStyle name="40% - Акцент1 7 2 6 2" xfId="37113" xr:uid="{00000000-0005-0000-0000-0000C8250000}"/>
    <cellStyle name="40% - Акцент1 7 2 7" xfId="28860" xr:uid="{00000000-0005-0000-0000-0000C9250000}"/>
    <cellStyle name="40% - Акцент1 7 3" xfId="8649" xr:uid="{00000000-0005-0000-0000-0000CA250000}"/>
    <cellStyle name="40% - Акцент1 7 3 2" xfId="9746" xr:uid="{00000000-0005-0000-0000-0000CB250000}"/>
    <cellStyle name="40% - Акцент1 7 3 2 2" xfId="14603" xr:uid="{00000000-0005-0000-0000-0000CC250000}"/>
    <cellStyle name="40% - Акцент1 7 3 2 2 2" xfId="23785" xr:uid="{00000000-0005-0000-0000-0000CD250000}"/>
    <cellStyle name="40% - Акцент1 7 3 2 2 2 2" xfId="41785" xr:uid="{00000000-0005-0000-0000-0000CE250000}"/>
    <cellStyle name="40% - Акцент1 7 3 2 2 3" xfId="33440" xr:uid="{00000000-0005-0000-0000-0000CF250000}"/>
    <cellStyle name="40% - Акцент1 7 3 2 3" xfId="20091" xr:uid="{00000000-0005-0000-0000-0000D0250000}"/>
    <cellStyle name="40% - Акцент1 7 3 2 3 2" xfId="38256" xr:uid="{00000000-0005-0000-0000-0000D1250000}"/>
    <cellStyle name="40% - Акцент1 7 3 2 4" xfId="29954" xr:uid="{00000000-0005-0000-0000-0000D2250000}"/>
    <cellStyle name="40% - Акцент1 7 3 3" xfId="11006" xr:uid="{00000000-0005-0000-0000-0000D3250000}"/>
    <cellStyle name="40% - Акцент1 7 3 3 2" xfId="14604" xr:uid="{00000000-0005-0000-0000-0000D4250000}"/>
    <cellStyle name="40% - Акцент1 7 3 3 2 2" xfId="23786" xr:uid="{00000000-0005-0000-0000-0000D5250000}"/>
    <cellStyle name="40% - Акцент1 7 3 3 2 2 2" xfId="41786" xr:uid="{00000000-0005-0000-0000-0000D6250000}"/>
    <cellStyle name="40% - Акцент1 7 3 3 2 3" xfId="33441" xr:uid="{00000000-0005-0000-0000-0000D7250000}"/>
    <cellStyle name="40% - Акцент1 7 3 3 3" xfId="20859" xr:uid="{00000000-0005-0000-0000-0000D8250000}"/>
    <cellStyle name="40% - Акцент1 7 3 3 3 2" xfId="39011" xr:uid="{00000000-0005-0000-0000-0000D9250000}"/>
    <cellStyle name="40% - Акцент1 7 3 3 4" xfId="30695" xr:uid="{00000000-0005-0000-0000-0000DA250000}"/>
    <cellStyle name="40% - Акцент1 7 3 4" xfId="14602" xr:uid="{00000000-0005-0000-0000-0000DB250000}"/>
    <cellStyle name="40% - Акцент1 7 3 4 2" xfId="23784" xr:uid="{00000000-0005-0000-0000-0000DC250000}"/>
    <cellStyle name="40% - Акцент1 7 3 4 2 2" xfId="41784" xr:uid="{00000000-0005-0000-0000-0000DD250000}"/>
    <cellStyle name="40% - Акцент1 7 3 4 3" xfId="33439" xr:uid="{00000000-0005-0000-0000-0000DE250000}"/>
    <cellStyle name="40% - Акцент1 7 3 5" xfId="19333" xr:uid="{00000000-0005-0000-0000-0000DF250000}"/>
    <cellStyle name="40% - Акцент1 7 3 5 2" xfId="37504" xr:uid="{00000000-0005-0000-0000-0000E0250000}"/>
    <cellStyle name="40% - Акцент1 7 3 6" xfId="29215" xr:uid="{00000000-0005-0000-0000-0000E1250000}"/>
    <cellStyle name="40% - Акцент1 7 4" xfId="10724" xr:uid="{00000000-0005-0000-0000-0000E2250000}"/>
    <cellStyle name="40% - Акцент1 7 4 2" xfId="14605" xr:uid="{00000000-0005-0000-0000-0000E3250000}"/>
    <cellStyle name="40% - Акцент1 7 4 2 2" xfId="23787" xr:uid="{00000000-0005-0000-0000-0000E4250000}"/>
    <cellStyle name="40% - Акцент1 7 4 2 2 2" xfId="41787" xr:uid="{00000000-0005-0000-0000-0000E5250000}"/>
    <cellStyle name="40% - Акцент1 7 4 2 3" xfId="33442" xr:uid="{00000000-0005-0000-0000-0000E6250000}"/>
    <cellStyle name="40% - Акцент1 7 4 3" xfId="20579" xr:uid="{00000000-0005-0000-0000-0000E7250000}"/>
    <cellStyle name="40% - Акцент1 7 4 3 2" xfId="38731" xr:uid="{00000000-0005-0000-0000-0000E8250000}"/>
    <cellStyle name="40% - Акцент1 7 4 4" xfId="30415" xr:uid="{00000000-0005-0000-0000-0000E9250000}"/>
    <cellStyle name="40% - Акцент1 7 5" xfId="7254" xr:uid="{00000000-0005-0000-0000-0000EA250000}"/>
    <cellStyle name="40% - Акцент1 8" xfId="850" xr:uid="{00000000-0005-0000-0000-0000EB250000}"/>
    <cellStyle name="40% - Акцент1 8 2" xfId="7278" xr:uid="{00000000-0005-0000-0000-0000EC250000}"/>
    <cellStyle name="40% - Акцент1 9" xfId="851" xr:uid="{00000000-0005-0000-0000-0000ED250000}"/>
    <cellStyle name="40% - Акцент1 9 2" xfId="8873" xr:uid="{00000000-0005-0000-0000-0000EE250000}"/>
    <cellStyle name="40% - Акцент1 9 2 2" xfId="14606" xr:uid="{00000000-0005-0000-0000-0000EF250000}"/>
    <cellStyle name="40% - Акцент1 9 2 2 2" xfId="23788" xr:uid="{00000000-0005-0000-0000-0000F0250000}"/>
    <cellStyle name="40% - Акцент1 9 2 2 2 2" xfId="41788" xr:uid="{00000000-0005-0000-0000-0000F1250000}"/>
    <cellStyle name="40% - Акцент1 9 2 2 3" xfId="33443" xr:uid="{00000000-0005-0000-0000-0000F2250000}"/>
    <cellStyle name="40% - Акцент1 9 2 3" xfId="19445" xr:uid="{00000000-0005-0000-0000-0000F3250000}"/>
    <cellStyle name="40% - Акцент1 9 2 3 2" xfId="37615" xr:uid="{00000000-0005-0000-0000-0000F4250000}"/>
    <cellStyle name="40% - Акцент1 9 2 4" xfId="29320" xr:uid="{00000000-0005-0000-0000-0000F5250000}"/>
    <cellStyle name="40% - Акцент1 9 3" xfId="10620" xr:uid="{00000000-0005-0000-0000-0000F6250000}"/>
    <cellStyle name="40% - Акцент1 9 3 2" xfId="14607" xr:uid="{00000000-0005-0000-0000-0000F7250000}"/>
    <cellStyle name="40% - Акцент1 9 3 2 2" xfId="23789" xr:uid="{00000000-0005-0000-0000-0000F8250000}"/>
    <cellStyle name="40% - Акцент1 9 3 2 2 2" xfId="41789" xr:uid="{00000000-0005-0000-0000-0000F9250000}"/>
    <cellStyle name="40% - Акцент1 9 3 2 3" xfId="33444" xr:uid="{00000000-0005-0000-0000-0000FA250000}"/>
    <cellStyle name="40% - Акцент1 9 3 3" xfId="20489" xr:uid="{00000000-0005-0000-0000-0000FB250000}"/>
    <cellStyle name="40% - Акцент1 9 3 3 2" xfId="38641" xr:uid="{00000000-0005-0000-0000-0000FC250000}"/>
    <cellStyle name="40% - Акцент1 9 3 4" xfId="30327" xr:uid="{00000000-0005-0000-0000-0000FD250000}"/>
    <cellStyle name="40% - Акцент1 9 4" xfId="11007" xr:uid="{00000000-0005-0000-0000-0000FE250000}"/>
    <cellStyle name="40% - Акцент1 9 4 2" xfId="14608" xr:uid="{00000000-0005-0000-0000-0000FF250000}"/>
    <cellStyle name="40% - Акцент1 9 4 2 2" xfId="23790" xr:uid="{00000000-0005-0000-0000-000000260000}"/>
    <cellStyle name="40% - Акцент1 9 4 2 2 2" xfId="41790" xr:uid="{00000000-0005-0000-0000-000001260000}"/>
    <cellStyle name="40% - Акцент1 9 4 2 3" xfId="33445" xr:uid="{00000000-0005-0000-0000-000002260000}"/>
    <cellStyle name="40% - Акцент1 9 4 3" xfId="20860" xr:uid="{00000000-0005-0000-0000-000003260000}"/>
    <cellStyle name="40% - Акцент1 9 4 3 2" xfId="39012" xr:uid="{00000000-0005-0000-0000-000004260000}"/>
    <cellStyle name="40% - Акцент1 9 4 4" xfId="30696" xr:uid="{00000000-0005-0000-0000-000005260000}"/>
    <cellStyle name="40% - Акцент1 9 5" xfId="11465" xr:uid="{00000000-0005-0000-0000-000006260000}"/>
    <cellStyle name="40% - Акцент1 9 5 2" xfId="21310" xr:uid="{00000000-0005-0000-0000-000007260000}"/>
    <cellStyle name="40% - Акцент1 9 5 2 2" xfId="39462" xr:uid="{00000000-0005-0000-0000-000008260000}"/>
    <cellStyle name="40% - Акцент1 9 5 3" xfId="31146" xr:uid="{00000000-0005-0000-0000-000009260000}"/>
    <cellStyle name="40% - Акцент1 9 6" xfId="7350" xr:uid="{00000000-0005-0000-0000-00000A260000}"/>
    <cellStyle name="40% - Акцент1 9 6 2" xfId="18816" xr:uid="{00000000-0005-0000-0000-00000B260000}"/>
    <cellStyle name="40% - Акцент1 9 6 2 2" xfId="37036" xr:uid="{00000000-0005-0000-0000-00000C260000}"/>
    <cellStyle name="40% - Акцент1 9 6 3" xfId="28785" xr:uid="{00000000-0005-0000-0000-00000D260000}"/>
    <cellStyle name="40% - Акцент2 10" xfId="852" xr:uid="{00000000-0005-0000-0000-00000E260000}"/>
    <cellStyle name="40% - Акцент2 11" xfId="853" xr:uid="{00000000-0005-0000-0000-00000F260000}"/>
    <cellStyle name="40% - Акцент2 12" xfId="854" xr:uid="{00000000-0005-0000-0000-000010260000}"/>
    <cellStyle name="40% - Акцент2 13" xfId="855" xr:uid="{00000000-0005-0000-0000-000011260000}"/>
    <cellStyle name="40% - Акцент2 14" xfId="856" xr:uid="{00000000-0005-0000-0000-000012260000}"/>
    <cellStyle name="40% - Акцент2 15" xfId="857" xr:uid="{00000000-0005-0000-0000-000013260000}"/>
    <cellStyle name="40% - Акцент2 16" xfId="858" xr:uid="{00000000-0005-0000-0000-000014260000}"/>
    <cellStyle name="40% - Акцент2 17" xfId="859" xr:uid="{00000000-0005-0000-0000-000015260000}"/>
    <cellStyle name="40% - Акцент2 18" xfId="860" xr:uid="{00000000-0005-0000-0000-000016260000}"/>
    <cellStyle name="40% - Акцент2 19" xfId="861" xr:uid="{00000000-0005-0000-0000-000017260000}"/>
    <cellStyle name="40% - Акцент2 2" xfId="862" xr:uid="{00000000-0005-0000-0000-000018260000}"/>
    <cellStyle name="40% — акцент2 2" xfId="12109" xr:uid="{00000000-0005-0000-0000-000019260000}"/>
    <cellStyle name="40% — акцент2 2 10" xfId="25857" xr:uid="{00000000-0005-0000-0000-00001A260000}"/>
    <cellStyle name="40% — акцент2 2 10 2" xfId="43809" xr:uid="{00000000-0005-0000-0000-00001B260000}"/>
    <cellStyle name="40% — акцент2 2 11" xfId="27097" xr:uid="{00000000-0005-0000-0000-00001C260000}"/>
    <cellStyle name="40% — акцент2 2 12" xfId="31612" xr:uid="{00000000-0005-0000-0000-00001D260000}"/>
    <cellStyle name="40% - Акцент2 2 2" xfId="863" xr:uid="{00000000-0005-0000-0000-00001E260000}"/>
    <cellStyle name="40% — акцент2 2 2" xfId="16945" xr:uid="{00000000-0005-0000-0000-00001F260000}"/>
    <cellStyle name="40% - Акцент2 2 2 2" xfId="864" xr:uid="{00000000-0005-0000-0000-000020260000}"/>
    <cellStyle name="40% - Акцент2 2 2 2 10" xfId="16131" xr:uid="{00000000-0005-0000-0000-000021260000}"/>
    <cellStyle name="40% - Акцент2 2 2 2 10 2" xfId="25085" xr:uid="{00000000-0005-0000-0000-000022260000}"/>
    <cellStyle name="40% - Акцент2 2 2 2 10 2 2" xfId="43082" xr:uid="{00000000-0005-0000-0000-000023260000}"/>
    <cellStyle name="40% - Акцент2 2 2 2 10 3" xfId="34729" xr:uid="{00000000-0005-0000-0000-000024260000}"/>
    <cellStyle name="40% - Акцент2 2 2 2 11" xfId="17039" xr:uid="{00000000-0005-0000-0000-000025260000}"/>
    <cellStyle name="40% - Акцент2 2 2 2 11 2" xfId="35399" xr:uid="{00000000-0005-0000-0000-000026260000}"/>
    <cellStyle name="40% - Акцент2 2 2 2 12" xfId="26432" xr:uid="{00000000-0005-0000-0000-000027260000}"/>
    <cellStyle name="40% - Акцент2 2 2 2 12 2" xfId="44354" xr:uid="{00000000-0005-0000-0000-000028260000}"/>
    <cellStyle name="40% - Акцент2 2 2 2 13" xfId="27346" xr:uid="{00000000-0005-0000-0000-000029260000}"/>
    <cellStyle name="40% - Акцент2 2 2 2 14" xfId="45408" xr:uid="{00000000-0005-0000-0000-00002A260000}"/>
    <cellStyle name="40% - Акцент2 2 2 2 15" xfId="46502" xr:uid="{00000000-0005-0000-0000-00002B260000}"/>
    <cellStyle name="40% - Акцент2 2 2 2 2" xfId="5915" xr:uid="{00000000-0005-0000-0000-00002C260000}"/>
    <cellStyle name="40% - Акцент2 2 2 2 2 10" xfId="26941" xr:uid="{00000000-0005-0000-0000-00002D260000}"/>
    <cellStyle name="40% - Акцент2 2 2 2 2 10 2" xfId="44856" xr:uid="{00000000-0005-0000-0000-00002E260000}"/>
    <cellStyle name="40% - Акцент2 2 2 2 2 11" xfId="27961" xr:uid="{00000000-0005-0000-0000-00002F260000}"/>
    <cellStyle name="40% - Акцент2 2 2 2 2 12" xfId="45903" xr:uid="{00000000-0005-0000-0000-000030260000}"/>
    <cellStyle name="40% - Акцент2 2 2 2 2 13" xfId="47092" xr:uid="{00000000-0005-0000-0000-000031260000}"/>
    <cellStyle name="40% - Акцент2 2 2 2 2 2" xfId="8954" xr:uid="{00000000-0005-0000-0000-000032260000}"/>
    <cellStyle name="40% - Акцент2 2 2 2 2 2 2" xfId="14028" xr:uid="{00000000-0005-0000-0000-000033260000}"/>
    <cellStyle name="40% - Акцент2 2 2 2 2 2 2 2" xfId="23224" xr:uid="{00000000-0005-0000-0000-000034260000}"/>
    <cellStyle name="40% - Акцент2 2 2 2 2 2 2 2 2" xfId="41224" xr:uid="{00000000-0005-0000-0000-000035260000}"/>
    <cellStyle name="40% - Акцент2 2 2 2 2 2 2 3" xfId="32881" xr:uid="{00000000-0005-0000-0000-000036260000}"/>
    <cellStyle name="40% - Акцент2 2 2 2 2 2 3" xfId="19520" xr:uid="{00000000-0005-0000-0000-000037260000}"/>
    <cellStyle name="40% - Акцент2 2 2 2 2 2 3 2" xfId="37690" xr:uid="{00000000-0005-0000-0000-000038260000}"/>
    <cellStyle name="40% - Акцент2 2 2 2 2 2 4" xfId="29395" xr:uid="{00000000-0005-0000-0000-000039260000}"/>
    <cellStyle name="40% - Акцент2 2 2 2 2 3" xfId="9747" xr:uid="{00000000-0005-0000-0000-00003A260000}"/>
    <cellStyle name="40% - Акцент2 2 2 2 2 3 2" xfId="14609" xr:uid="{00000000-0005-0000-0000-00003B260000}"/>
    <cellStyle name="40% - Акцент2 2 2 2 2 3 2 2" xfId="23791" xr:uid="{00000000-0005-0000-0000-00003C260000}"/>
    <cellStyle name="40% - Акцент2 2 2 2 2 3 2 2 2" xfId="41791" xr:uid="{00000000-0005-0000-0000-00003D260000}"/>
    <cellStyle name="40% - Акцент2 2 2 2 2 3 2 3" xfId="33446" xr:uid="{00000000-0005-0000-0000-00003E260000}"/>
    <cellStyle name="40% - Акцент2 2 2 2 2 3 3" xfId="20092" xr:uid="{00000000-0005-0000-0000-00003F260000}"/>
    <cellStyle name="40% - Акцент2 2 2 2 2 3 3 2" xfId="38257" xr:uid="{00000000-0005-0000-0000-000040260000}"/>
    <cellStyle name="40% - Акцент2 2 2 2 2 3 4" xfId="29955" xr:uid="{00000000-0005-0000-0000-000041260000}"/>
    <cellStyle name="40% - Акцент2 2 2 2 2 4" xfId="11008" xr:uid="{00000000-0005-0000-0000-000042260000}"/>
    <cellStyle name="40% - Акцент2 2 2 2 2 4 2" xfId="14610" xr:uid="{00000000-0005-0000-0000-000043260000}"/>
    <cellStyle name="40% - Акцент2 2 2 2 2 4 2 2" xfId="23792" xr:uid="{00000000-0005-0000-0000-000044260000}"/>
    <cellStyle name="40% - Акцент2 2 2 2 2 4 2 2 2" xfId="41792" xr:uid="{00000000-0005-0000-0000-000045260000}"/>
    <cellStyle name="40% - Акцент2 2 2 2 2 4 2 3" xfId="33447" xr:uid="{00000000-0005-0000-0000-000046260000}"/>
    <cellStyle name="40% - Акцент2 2 2 2 2 4 3" xfId="20861" xr:uid="{00000000-0005-0000-0000-000047260000}"/>
    <cellStyle name="40% - Акцент2 2 2 2 2 4 3 2" xfId="39013" xr:uid="{00000000-0005-0000-0000-000048260000}"/>
    <cellStyle name="40% - Акцент2 2 2 2 2 4 4" xfId="30697" xr:uid="{00000000-0005-0000-0000-000049260000}"/>
    <cellStyle name="40% - Акцент2 2 2 2 2 5" xfId="11539" xr:uid="{00000000-0005-0000-0000-00004A260000}"/>
    <cellStyle name="40% - Акцент2 2 2 2 2 5 2" xfId="21384" xr:uid="{00000000-0005-0000-0000-00004B260000}"/>
    <cellStyle name="40% - Акцент2 2 2 2 2 5 2 2" xfId="39536" xr:uid="{00000000-0005-0000-0000-00004C260000}"/>
    <cellStyle name="40% - Акцент2 2 2 2 2 5 3" xfId="31220" xr:uid="{00000000-0005-0000-0000-00004D260000}"/>
    <cellStyle name="40% - Акцент2 2 2 2 2 6" xfId="7490" xr:uid="{00000000-0005-0000-0000-00004E260000}"/>
    <cellStyle name="40% - Акцент2 2 2 2 2 6 2" xfId="18894" xr:uid="{00000000-0005-0000-0000-00004F260000}"/>
    <cellStyle name="40% - Акцент2 2 2 2 2 6 2 2" xfId="37114" xr:uid="{00000000-0005-0000-0000-000050260000}"/>
    <cellStyle name="40% - Акцент2 2 2 2 2 6 3" xfId="28861" xr:uid="{00000000-0005-0000-0000-000051260000}"/>
    <cellStyle name="40% - Акцент2 2 2 2 2 7" xfId="13062" xr:uid="{00000000-0005-0000-0000-000052260000}"/>
    <cellStyle name="40% - Акцент2 2 2 2 2 7 2" xfId="22466" xr:uid="{00000000-0005-0000-0000-000053260000}"/>
    <cellStyle name="40% - Акцент2 2 2 2 2 7 2 2" xfId="40486" xr:uid="{00000000-0005-0000-0000-000054260000}"/>
    <cellStyle name="40% - Акцент2 2 2 2 2 7 3" xfId="32148" xr:uid="{00000000-0005-0000-0000-000055260000}"/>
    <cellStyle name="40% - Акцент2 2 2 2 2 8" xfId="16753" xr:uid="{00000000-0005-0000-0000-000056260000}"/>
    <cellStyle name="40% - Акцент2 2 2 2 2 8 2" xfId="25518" xr:uid="{00000000-0005-0000-0000-000057260000}"/>
    <cellStyle name="40% - Акцент2 2 2 2 2 8 2 2" xfId="43482" xr:uid="{00000000-0005-0000-0000-000058260000}"/>
    <cellStyle name="40% - Акцент2 2 2 2 2 8 3" xfId="35174" xr:uid="{00000000-0005-0000-0000-000059260000}"/>
    <cellStyle name="40% - Акцент2 2 2 2 2 9" xfId="17868" xr:uid="{00000000-0005-0000-0000-00005A260000}"/>
    <cellStyle name="40% - Акцент2 2 2 2 2 9 2" xfId="36178" xr:uid="{00000000-0005-0000-0000-00005B260000}"/>
    <cellStyle name="40% - Акцент2 2 2 2 3" xfId="8686" xr:uid="{00000000-0005-0000-0000-00005C260000}"/>
    <cellStyle name="40% - Акцент2 2 2 2 3 2" xfId="9748" xr:uid="{00000000-0005-0000-0000-00005D260000}"/>
    <cellStyle name="40% - Акцент2 2 2 2 3 2 2" xfId="14611" xr:uid="{00000000-0005-0000-0000-00005E260000}"/>
    <cellStyle name="40% - Акцент2 2 2 2 3 2 2 2" xfId="23793" xr:uid="{00000000-0005-0000-0000-00005F260000}"/>
    <cellStyle name="40% - Акцент2 2 2 2 3 2 2 2 2" xfId="41793" xr:uid="{00000000-0005-0000-0000-000060260000}"/>
    <cellStyle name="40% - Акцент2 2 2 2 3 2 2 3" xfId="33448" xr:uid="{00000000-0005-0000-0000-000061260000}"/>
    <cellStyle name="40% - Акцент2 2 2 2 3 2 3" xfId="20093" xr:uid="{00000000-0005-0000-0000-000062260000}"/>
    <cellStyle name="40% - Акцент2 2 2 2 3 2 3 2" xfId="38258" xr:uid="{00000000-0005-0000-0000-000063260000}"/>
    <cellStyle name="40% - Акцент2 2 2 2 3 2 4" xfId="29956" xr:uid="{00000000-0005-0000-0000-000064260000}"/>
    <cellStyle name="40% - Акцент2 2 2 2 3 3" xfId="13558" xr:uid="{00000000-0005-0000-0000-000065260000}"/>
    <cellStyle name="40% - Акцент2 2 2 2 3 3 2" xfId="22793" xr:uid="{00000000-0005-0000-0000-000066260000}"/>
    <cellStyle name="40% - Акцент2 2 2 2 3 3 2 2" xfId="40794" xr:uid="{00000000-0005-0000-0000-000067260000}"/>
    <cellStyle name="40% - Акцент2 2 2 2 3 3 3" xfId="32445" xr:uid="{00000000-0005-0000-0000-000068260000}"/>
    <cellStyle name="40% - Акцент2 2 2 2 3 4" xfId="19357" xr:uid="{00000000-0005-0000-0000-000069260000}"/>
    <cellStyle name="40% - Акцент2 2 2 2 3 4 2" xfId="37527" xr:uid="{00000000-0005-0000-0000-00006A260000}"/>
    <cellStyle name="40% - Акцент2 2 2 2 3 5" xfId="29237" xr:uid="{00000000-0005-0000-0000-00006B260000}"/>
    <cellStyle name="40% - Акцент2 2 2 2 4" xfId="9304" xr:uid="{00000000-0005-0000-0000-00006C260000}"/>
    <cellStyle name="40% - Акцент2 2 2 2 4 2" xfId="14612" xr:uid="{00000000-0005-0000-0000-00006D260000}"/>
    <cellStyle name="40% - Акцент2 2 2 2 4 2 2" xfId="23794" xr:uid="{00000000-0005-0000-0000-00006E260000}"/>
    <cellStyle name="40% - Акцент2 2 2 2 4 2 2 2" xfId="41794" xr:uid="{00000000-0005-0000-0000-00006F260000}"/>
    <cellStyle name="40% - Акцент2 2 2 2 4 2 3" xfId="33449" xr:uid="{00000000-0005-0000-0000-000070260000}"/>
    <cellStyle name="40% - Акцент2 2 2 2 4 3" xfId="19784" xr:uid="{00000000-0005-0000-0000-000071260000}"/>
    <cellStyle name="40% - Акцент2 2 2 2 4 3 2" xfId="37950" xr:uid="{00000000-0005-0000-0000-000072260000}"/>
    <cellStyle name="40% - Акцент2 2 2 2 4 4" xfId="29653" xr:uid="{00000000-0005-0000-0000-000073260000}"/>
    <cellStyle name="40% - Акцент2 2 2 2 5" xfId="10725" xr:uid="{00000000-0005-0000-0000-000074260000}"/>
    <cellStyle name="40% - Акцент2 2 2 2 5 2" xfId="14613" xr:uid="{00000000-0005-0000-0000-000075260000}"/>
    <cellStyle name="40% - Акцент2 2 2 2 5 2 2" xfId="23795" xr:uid="{00000000-0005-0000-0000-000076260000}"/>
    <cellStyle name="40% - Акцент2 2 2 2 5 2 2 2" xfId="41795" xr:uid="{00000000-0005-0000-0000-000077260000}"/>
    <cellStyle name="40% - Акцент2 2 2 2 5 2 3" xfId="33450" xr:uid="{00000000-0005-0000-0000-000078260000}"/>
    <cellStyle name="40% - Акцент2 2 2 2 5 3" xfId="20580" xr:uid="{00000000-0005-0000-0000-000079260000}"/>
    <cellStyle name="40% - Акцент2 2 2 2 5 3 2" xfId="38732" xr:uid="{00000000-0005-0000-0000-00007A260000}"/>
    <cellStyle name="40% - Акцент2 2 2 2 5 4" xfId="30416" xr:uid="{00000000-0005-0000-0000-00007B260000}"/>
    <cellStyle name="40% - Акцент2 2 2 2 6" xfId="11394" xr:uid="{00000000-0005-0000-0000-00007C260000}"/>
    <cellStyle name="40% - Акцент2 2 2 2 6 2" xfId="21239" xr:uid="{00000000-0005-0000-0000-00007D260000}"/>
    <cellStyle name="40% - Акцент2 2 2 2 6 2 2" xfId="39391" xr:uid="{00000000-0005-0000-0000-00007E260000}"/>
    <cellStyle name="40% - Акцент2 2 2 2 6 3" xfId="31075" xr:uid="{00000000-0005-0000-0000-00007F260000}"/>
    <cellStyle name="40% - Акцент2 2 2 2 7" xfId="11960" xr:uid="{00000000-0005-0000-0000-000080260000}"/>
    <cellStyle name="40% - Акцент2 2 2 2 7 2" xfId="21705" xr:uid="{00000000-0005-0000-0000-000081260000}"/>
    <cellStyle name="40% - Акцент2 2 2 2 7 2 2" xfId="39854" xr:uid="{00000000-0005-0000-0000-000082260000}"/>
    <cellStyle name="40% - Акцент2 2 2 2 7 3" xfId="31533" xr:uid="{00000000-0005-0000-0000-000083260000}"/>
    <cellStyle name="40% - Акцент2 2 2 2 8" xfId="7079" xr:uid="{00000000-0005-0000-0000-000084260000}"/>
    <cellStyle name="40% - Акцент2 2 2 2 8 2" xfId="18720" xr:uid="{00000000-0005-0000-0000-000085260000}"/>
    <cellStyle name="40% - Акцент2 2 2 2 8 2 2" xfId="36953" xr:uid="{00000000-0005-0000-0000-000086260000}"/>
    <cellStyle name="40% - Акцент2 2 2 2 8 3" xfId="28712" xr:uid="{00000000-0005-0000-0000-000087260000}"/>
    <cellStyle name="40% - Акцент2 2 2 2 9" xfId="12479" xr:uid="{00000000-0005-0000-0000-000088260000}"/>
    <cellStyle name="40% - Акцент2 2 2 2 9 2" xfId="21927" xr:uid="{00000000-0005-0000-0000-000089260000}"/>
    <cellStyle name="40% - Акцент2 2 2 2 9 2 2" xfId="40050" xr:uid="{00000000-0005-0000-0000-00008A260000}"/>
    <cellStyle name="40% - Акцент2 2 2 2 9 3" xfId="31715" xr:uid="{00000000-0005-0000-0000-00008B260000}"/>
    <cellStyle name="40% - Акцент2 2 2 3" xfId="9749" xr:uid="{00000000-0005-0000-0000-00008C260000}"/>
    <cellStyle name="40% - Акцент2 2 2_Reconcilation" xfId="8465" xr:uid="{00000000-0005-0000-0000-00008D260000}"/>
    <cellStyle name="40% - Акцент2 2 3" xfId="865" xr:uid="{00000000-0005-0000-0000-00008E260000}"/>
    <cellStyle name="40% — акцент2 2 3" xfId="21787" xr:uid="{00000000-0005-0000-0000-00008F260000}"/>
    <cellStyle name="40% - Акцент2 2 3 2" xfId="9750" xr:uid="{00000000-0005-0000-0000-000090260000}"/>
    <cellStyle name="40% — акцент2 2 3 2" xfId="39935" xr:uid="{00000000-0005-0000-0000-000091260000}"/>
    <cellStyle name="40% - Акцент2 2 4" xfId="866" xr:uid="{00000000-0005-0000-0000-000092260000}"/>
    <cellStyle name="40% — акцент2 2 4" xfId="25799" xr:uid="{00000000-0005-0000-0000-000093260000}"/>
    <cellStyle name="40% - Акцент2 2 4 10" xfId="16132" xr:uid="{00000000-0005-0000-0000-000094260000}"/>
    <cellStyle name="40% - Акцент2 2 4 10 2" xfId="25086" xr:uid="{00000000-0005-0000-0000-000095260000}"/>
    <cellStyle name="40% - Акцент2 2 4 10 2 2" xfId="43083" xr:uid="{00000000-0005-0000-0000-000096260000}"/>
    <cellStyle name="40% - Акцент2 2 4 10 3" xfId="34730" xr:uid="{00000000-0005-0000-0000-000097260000}"/>
    <cellStyle name="40% - Акцент2 2 4 11" xfId="17040" xr:uid="{00000000-0005-0000-0000-000098260000}"/>
    <cellStyle name="40% - Акцент2 2 4 11 2" xfId="35400" xr:uid="{00000000-0005-0000-0000-000099260000}"/>
    <cellStyle name="40% - Акцент2 2 4 12" xfId="17077" xr:uid="{00000000-0005-0000-0000-00009A260000}"/>
    <cellStyle name="40% - Акцент2 2 4 12 2" xfId="35437" xr:uid="{00000000-0005-0000-0000-00009B260000}"/>
    <cellStyle name="40% - Акцент2 2 4 13" xfId="17153" xr:uid="{00000000-0005-0000-0000-00009C260000}"/>
    <cellStyle name="40% - Акцент2 2 4 13 2" xfId="35509" xr:uid="{00000000-0005-0000-0000-00009D260000}"/>
    <cellStyle name="40% - Акцент2 2 4 14" xfId="25968" xr:uid="{00000000-0005-0000-0000-00009E260000}"/>
    <cellStyle name="40% - Акцент2 2 4 14 2" xfId="43912" xr:uid="{00000000-0005-0000-0000-00009F260000}"/>
    <cellStyle name="40% - Акцент2 2 4 15" xfId="17705" xr:uid="{00000000-0005-0000-0000-0000A0260000}"/>
    <cellStyle name="40% - Акцент2 2 4 15 2" xfId="36056" xr:uid="{00000000-0005-0000-0000-0000A1260000}"/>
    <cellStyle name="40% - Акцент2 2 4 16" xfId="25725" xr:uid="{00000000-0005-0000-0000-0000A2260000}"/>
    <cellStyle name="40% - Акцент2 2 4 16 2" xfId="43686" xr:uid="{00000000-0005-0000-0000-0000A3260000}"/>
    <cellStyle name="40% - Акцент2 2 4 17" xfId="17379" xr:uid="{00000000-0005-0000-0000-0000A4260000}"/>
    <cellStyle name="40% - Акцент2 2 4 17 2" xfId="35734" xr:uid="{00000000-0005-0000-0000-0000A5260000}"/>
    <cellStyle name="40% - Акцент2 2 4 18" xfId="25946" xr:uid="{00000000-0005-0000-0000-0000A6260000}"/>
    <cellStyle name="40% - Акцент2 2 4 18 2" xfId="43890" xr:uid="{00000000-0005-0000-0000-0000A7260000}"/>
    <cellStyle name="40% - Акцент2 2 4 19" xfId="25868" xr:uid="{00000000-0005-0000-0000-0000A8260000}"/>
    <cellStyle name="40% - Акцент2 2 4 19 2" xfId="43819" xr:uid="{00000000-0005-0000-0000-0000A9260000}"/>
    <cellStyle name="40% - Акцент2 2 4 2" xfId="5916" xr:uid="{00000000-0005-0000-0000-0000AA260000}"/>
    <cellStyle name="40% — акцент2 2 4 2" xfId="43753" xr:uid="{00000000-0005-0000-0000-0000AB260000}"/>
    <cellStyle name="40% - Акцент2 2 4 2 10" xfId="26942" xr:uid="{00000000-0005-0000-0000-0000AC260000}"/>
    <cellStyle name="40% - Акцент2 2 4 2 10 2" xfId="44857" xr:uid="{00000000-0005-0000-0000-0000AD260000}"/>
    <cellStyle name="40% - Акцент2 2 4 2 11" xfId="27962" xr:uid="{00000000-0005-0000-0000-0000AE260000}"/>
    <cellStyle name="40% - Акцент2 2 4 2 12" xfId="45904" xr:uid="{00000000-0005-0000-0000-0000AF260000}"/>
    <cellStyle name="40% - Акцент2 2 4 2 13" xfId="47093" xr:uid="{00000000-0005-0000-0000-0000B0260000}"/>
    <cellStyle name="40% - Акцент2 2 4 2 2" xfId="8955" xr:uid="{00000000-0005-0000-0000-0000B1260000}"/>
    <cellStyle name="40% - Акцент2 2 4 2 2 2" xfId="14029" xr:uid="{00000000-0005-0000-0000-0000B2260000}"/>
    <cellStyle name="40% - Акцент2 2 4 2 2 2 2" xfId="23225" xr:uid="{00000000-0005-0000-0000-0000B3260000}"/>
    <cellStyle name="40% - Акцент2 2 4 2 2 2 2 2" xfId="41225" xr:uid="{00000000-0005-0000-0000-0000B4260000}"/>
    <cellStyle name="40% - Акцент2 2 4 2 2 2 3" xfId="32882" xr:uid="{00000000-0005-0000-0000-0000B5260000}"/>
    <cellStyle name="40% - Акцент2 2 4 2 2 3" xfId="19521" xr:uid="{00000000-0005-0000-0000-0000B6260000}"/>
    <cellStyle name="40% - Акцент2 2 4 2 2 3 2" xfId="37691" xr:uid="{00000000-0005-0000-0000-0000B7260000}"/>
    <cellStyle name="40% - Акцент2 2 4 2 2 4" xfId="29396" xr:uid="{00000000-0005-0000-0000-0000B8260000}"/>
    <cellStyle name="40% - Акцент2 2 4 2 3" xfId="9751" xr:uid="{00000000-0005-0000-0000-0000B9260000}"/>
    <cellStyle name="40% - Акцент2 2 4 2 3 2" xfId="14614" xr:uid="{00000000-0005-0000-0000-0000BA260000}"/>
    <cellStyle name="40% - Акцент2 2 4 2 3 2 2" xfId="23796" xr:uid="{00000000-0005-0000-0000-0000BB260000}"/>
    <cellStyle name="40% - Акцент2 2 4 2 3 2 2 2" xfId="41796" xr:uid="{00000000-0005-0000-0000-0000BC260000}"/>
    <cellStyle name="40% - Акцент2 2 4 2 3 2 3" xfId="33451" xr:uid="{00000000-0005-0000-0000-0000BD260000}"/>
    <cellStyle name="40% - Акцент2 2 4 2 3 3" xfId="20094" xr:uid="{00000000-0005-0000-0000-0000BE260000}"/>
    <cellStyle name="40% - Акцент2 2 4 2 3 3 2" xfId="38259" xr:uid="{00000000-0005-0000-0000-0000BF260000}"/>
    <cellStyle name="40% - Акцент2 2 4 2 3 4" xfId="29957" xr:uid="{00000000-0005-0000-0000-0000C0260000}"/>
    <cellStyle name="40% - Акцент2 2 4 2 4" xfId="11009" xr:uid="{00000000-0005-0000-0000-0000C1260000}"/>
    <cellStyle name="40% - Акцент2 2 4 2 4 2" xfId="14615" xr:uid="{00000000-0005-0000-0000-0000C2260000}"/>
    <cellStyle name="40% - Акцент2 2 4 2 4 2 2" xfId="23797" xr:uid="{00000000-0005-0000-0000-0000C3260000}"/>
    <cellStyle name="40% - Акцент2 2 4 2 4 2 2 2" xfId="41797" xr:uid="{00000000-0005-0000-0000-0000C4260000}"/>
    <cellStyle name="40% - Акцент2 2 4 2 4 2 3" xfId="33452" xr:uid="{00000000-0005-0000-0000-0000C5260000}"/>
    <cellStyle name="40% - Акцент2 2 4 2 4 3" xfId="20862" xr:uid="{00000000-0005-0000-0000-0000C6260000}"/>
    <cellStyle name="40% - Акцент2 2 4 2 4 3 2" xfId="39014" xr:uid="{00000000-0005-0000-0000-0000C7260000}"/>
    <cellStyle name="40% - Акцент2 2 4 2 4 4" xfId="30698" xr:uid="{00000000-0005-0000-0000-0000C8260000}"/>
    <cellStyle name="40% - Акцент2 2 4 2 5" xfId="11540" xr:uid="{00000000-0005-0000-0000-0000C9260000}"/>
    <cellStyle name="40% - Акцент2 2 4 2 5 2" xfId="21385" xr:uid="{00000000-0005-0000-0000-0000CA260000}"/>
    <cellStyle name="40% - Акцент2 2 4 2 5 2 2" xfId="39537" xr:uid="{00000000-0005-0000-0000-0000CB260000}"/>
    <cellStyle name="40% - Акцент2 2 4 2 5 3" xfId="31221" xr:uid="{00000000-0005-0000-0000-0000CC260000}"/>
    <cellStyle name="40% - Акцент2 2 4 2 6" xfId="7491" xr:uid="{00000000-0005-0000-0000-0000CD260000}"/>
    <cellStyle name="40% - Акцент2 2 4 2 6 2" xfId="18895" xr:uid="{00000000-0005-0000-0000-0000CE260000}"/>
    <cellStyle name="40% - Акцент2 2 4 2 6 2 2" xfId="37115" xr:uid="{00000000-0005-0000-0000-0000CF260000}"/>
    <cellStyle name="40% - Акцент2 2 4 2 6 3" xfId="28862" xr:uid="{00000000-0005-0000-0000-0000D0260000}"/>
    <cellStyle name="40% - Акцент2 2 4 2 7" xfId="13063" xr:uid="{00000000-0005-0000-0000-0000D1260000}"/>
    <cellStyle name="40% - Акцент2 2 4 2 7 2" xfId="22467" xr:uid="{00000000-0005-0000-0000-0000D2260000}"/>
    <cellStyle name="40% - Акцент2 2 4 2 7 2 2" xfId="40487" xr:uid="{00000000-0005-0000-0000-0000D3260000}"/>
    <cellStyle name="40% - Акцент2 2 4 2 7 3" xfId="32149" xr:uid="{00000000-0005-0000-0000-0000D4260000}"/>
    <cellStyle name="40% - Акцент2 2 4 2 8" xfId="16754" xr:uid="{00000000-0005-0000-0000-0000D5260000}"/>
    <cellStyle name="40% - Акцент2 2 4 2 8 2" xfId="25519" xr:uid="{00000000-0005-0000-0000-0000D6260000}"/>
    <cellStyle name="40% - Акцент2 2 4 2 8 2 2" xfId="43483" xr:uid="{00000000-0005-0000-0000-0000D7260000}"/>
    <cellStyle name="40% - Акцент2 2 4 2 8 3" xfId="35175" xr:uid="{00000000-0005-0000-0000-0000D8260000}"/>
    <cellStyle name="40% - Акцент2 2 4 2 9" xfId="17869" xr:uid="{00000000-0005-0000-0000-0000D9260000}"/>
    <cellStyle name="40% - Акцент2 2 4 2 9 2" xfId="36179" xr:uid="{00000000-0005-0000-0000-0000DA260000}"/>
    <cellStyle name="40% - Акцент2 2 4 20" xfId="25700" xr:uid="{00000000-0005-0000-0000-0000DB260000}"/>
    <cellStyle name="40% - Акцент2 2 4 20 2" xfId="43661" xr:uid="{00000000-0005-0000-0000-0000DC260000}"/>
    <cellStyle name="40% - Акцент2 2 4 21" xfId="16986" xr:uid="{00000000-0005-0000-0000-0000DD260000}"/>
    <cellStyle name="40% - Акцент2 2 4 21 2" xfId="35347" xr:uid="{00000000-0005-0000-0000-0000DE260000}"/>
    <cellStyle name="40% - Акцент2 2 4 22" xfId="25775" xr:uid="{00000000-0005-0000-0000-0000DF260000}"/>
    <cellStyle name="40% - Акцент2 2 4 22 2" xfId="43731" xr:uid="{00000000-0005-0000-0000-0000E0260000}"/>
    <cellStyle name="40% - Акцент2 2 4 23" xfId="26006" xr:uid="{00000000-0005-0000-0000-0000E1260000}"/>
    <cellStyle name="40% - Акцент2 2 4 23 2" xfId="43948" xr:uid="{00000000-0005-0000-0000-0000E2260000}"/>
    <cellStyle name="40% - Акцент2 2 4 24" xfId="17312" xr:uid="{00000000-0005-0000-0000-0000E3260000}"/>
    <cellStyle name="40% - Акцент2 2 4 24 2" xfId="35668" xr:uid="{00000000-0005-0000-0000-0000E4260000}"/>
    <cellStyle name="40% - Акцент2 2 4 25" xfId="19170" xr:uid="{00000000-0005-0000-0000-0000E5260000}"/>
    <cellStyle name="40% - Акцент2 2 4 25 2" xfId="37349" xr:uid="{00000000-0005-0000-0000-0000E6260000}"/>
    <cellStyle name="40% - Акцент2 2 4 26" xfId="22667" xr:uid="{00000000-0005-0000-0000-0000E7260000}"/>
    <cellStyle name="40% - Акцент2 2 4 26 2" xfId="40671" xr:uid="{00000000-0005-0000-0000-0000E8260000}"/>
    <cellStyle name="40% - Акцент2 2 4 27" xfId="25871" xr:uid="{00000000-0005-0000-0000-0000E9260000}"/>
    <cellStyle name="40% - Акцент2 2 4 27 2" xfId="43822" xr:uid="{00000000-0005-0000-0000-0000EA260000}"/>
    <cellStyle name="40% - Акцент2 2 4 28" xfId="21800" xr:uid="{00000000-0005-0000-0000-0000EB260000}"/>
    <cellStyle name="40% - Акцент2 2 4 28 2" xfId="39948" xr:uid="{00000000-0005-0000-0000-0000EC260000}"/>
    <cellStyle name="40% - Акцент2 2 4 29" xfId="26433" xr:uid="{00000000-0005-0000-0000-0000ED260000}"/>
    <cellStyle name="40% - Акцент2 2 4 29 2" xfId="44355" xr:uid="{00000000-0005-0000-0000-0000EE260000}"/>
    <cellStyle name="40% - Акцент2 2 4 3" xfId="8481" xr:uid="{00000000-0005-0000-0000-0000EF260000}"/>
    <cellStyle name="40% - Акцент2 2 4 3 2" xfId="9752" xr:uid="{00000000-0005-0000-0000-0000F0260000}"/>
    <cellStyle name="40% - Акцент2 2 4 3 2 2" xfId="14616" xr:uid="{00000000-0005-0000-0000-0000F1260000}"/>
    <cellStyle name="40% - Акцент2 2 4 3 2 2 2" xfId="23798" xr:uid="{00000000-0005-0000-0000-0000F2260000}"/>
    <cellStyle name="40% - Акцент2 2 4 3 2 2 2 2" xfId="41798" xr:uid="{00000000-0005-0000-0000-0000F3260000}"/>
    <cellStyle name="40% - Акцент2 2 4 3 2 2 3" xfId="33453" xr:uid="{00000000-0005-0000-0000-0000F4260000}"/>
    <cellStyle name="40% - Акцент2 2 4 3 2 3" xfId="20095" xr:uid="{00000000-0005-0000-0000-0000F5260000}"/>
    <cellStyle name="40% - Акцент2 2 4 3 2 3 2" xfId="38260" xr:uid="{00000000-0005-0000-0000-0000F6260000}"/>
    <cellStyle name="40% - Акцент2 2 4 3 2 4" xfId="29958" xr:uid="{00000000-0005-0000-0000-0000F7260000}"/>
    <cellStyle name="40% - Акцент2 2 4 3 3" xfId="13559" xr:uid="{00000000-0005-0000-0000-0000F8260000}"/>
    <cellStyle name="40% - Акцент2 2 4 3 3 2" xfId="22794" xr:uid="{00000000-0005-0000-0000-0000F9260000}"/>
    <cellStyle name="40% - Акцент2 2 4 3 3 2 2" xfId="40795" xr:uid="{00000000-0005-0000-0000-0000FA260000}"/>
    <cellStyle name="40% - Акцент2 2 4 3 3 3" xfId="32446" xr:uid="{00000000-0005-0000-0000-0000FB260000}"/>
    <cellStyle name="40% - Акцент2 2 4 3 4" xfId="19239" xr:uid="{00000000-0005-0000-0000-0000FC260000}"/>
    <cellStyle name="40% - Акцент2 2 4 3 4 2" xfId="37413" xr:uid="{00000000-0005-0000-0000-0000FD260000}"/>
    <cellStyle name="40% - Акцент2 2 4 3 5" xfId="29124" xr:uid="{00000000-0005-0000-0000-0000FE260000}"/>
    <cellStyle name="40% - Акцент2 2 4 30" xfId="26071" xr:uid="{00000000-0005-0000-0000-0000FF260000}"/>
    <cellStyle name="40% - Акцент2 2 4 30 2" xfId="44006" xr:uid="{00000000-0005-0000-0000-000000270000}"/>
    <cellStyle name="40% - Акцент2 2 4 31" xfId="27347" xr:uid="{00000000-0005-0000-0000-000001270000}"/>
    <cellStyle name="40% - Акцент2 2 4 32" xfId="45409" xr:uid="{00000000-0005-0000-0000-000002270000}"/>
    <cellStyle name="40% - Акцент2 2 4 33" xfId="46503" xr:uid="{00000000-0005-0000-0000-000003270000}"/>
    <cellStyle name="40% - Акцент2 2 4 4" xfId="9305" xr:uid="{00000000-0005-0000-0000-000004270000}"/>
    <cellStyle name="40% - Акцент2 2 4 4 2" xfId="14617" xr:uid="{00000000-0005-0000-0000-000005270000}"/>
    <cellStyle name="40% - Акцент2 2 4 4 2 2" xfId="23799" xr:uid="{00000000-0005-0000-0000-000006270000}"/>
    <cellStyle name="40% - Акцент2 2 4 4 2 2 2" xfId="41799" xr:uid="{00000000-0005-0000-0000-000007270000}"/>
    <cellStyle name="40% - Акцент2 2 4 4 2 3" xfId="33454" xr:uid="{00000000-0005-0000-0000-000008270000}"/>
    <cellStyle name="40% - Акцент2 2 4 4 3" xfId="19785" xr:uid="{00000000-0005-0000-0000-000009270000}"/>
    <cellStyle name="40% - Акцент2 2 4 4 3 2" xfId="37951" xr:uid="{00000000-0005-0000-0000-00000A270000}"/>
    <cellStyle name="40% - Акцент2 2 4 4 4" xfId="29654" xr:uid="{00000000-0005-0000-0000-00000B270000}"/>
    <cellStyle name="40% - Акцент2 2 4 5" xfId="10726" xr:uid="{00000000-0005-0000-0000-00000C270000}"/>
    <cellStyle name="40% - Акцент2 2 4 5 2" xfId="14618" xr:uid="{00000000-0005-0000-0000-00000D270000}"/>
    <cellStyle name="40% - Акцент2 2 4 5 2 2" xfId="23800" xr:uid="{00000000-0005-0000-0000-00000E270000}"/>
    <cellStyle name="40% - Акцент2 2 4 5 2 2 2" xfId="41800" xr:uid="{00000000-0005-0000-0000-00000F270000}"/>
    <cellStyle name="40% - Акцент2 2 4 5 2 3" xfId="33455" xr:uid="{00000000-0005-0000-0000-000010270000}"/>
    <cellStyle name="40% - Акцент2 2 4 5 3" xfId="20581" xr:uid="{00000000-0005-0000-0000-000011270000}"/>
    <cellStyle name="40% - Акцент2 2 4 5 3 2" xfId="38733" xr:uid="{00000000-0005-0000-0000-000012270000}"/>
    <cellStyle name="40% - Акцент2 2 4 5 4" xfId="30417" xr:uid="{00000000-0005-0000-0000-000013270000}"/>
    <cellStyle name="40% - Акцент2 2 4 6" xfId="11287" xr:uid="{00000000-0005-0000-0000-000014270000}"/>
    <cellStyle name="40% - Акцент2 2 4 6 2" xfId="21132" xr:uid="{00000000-0005-0000-0000-000015270000}"/>
    <cellStyle name="40% - Акцент2 2 4 6 2 2" xfId="39284" xr:uid="{00000000-0005-0000-0000-000016270000}"/>
    <cellStyle name="40% - Акцент2 2 4 6 3" xfId="30968" xr:uid="{00000000-0005-0000-0000-000017270000}"/>
    <cellStyle name="40% - Акцент2 2 4 7" xfId="11961" xr:uid="{00000000-0005-0000-0000-000018270000}"/>
    <cellStyle name="40% - Акцент2 2 4 7 2" xfId="21706" xr:uid="{00000000-0005-0000-0000-000019270000}"/>
    <cellStyle name="40% - Акцент2 2 4 7 2 2" xfId="39855" xr:uid="{00000000-0005-0000-0000-00001A270000}"/>
    <cellStyle name="40% - Акцент2 2 4 7 3" xfId="31534" xr:uid="{00000000-0005-0000-0000-00001B270000}"/>
    <cellStyle name="40% - Акцент2 2 4 8" xfId="6765" xr:uid="{00000000-0005-0000-0000-00001C270000}"/>
    <cellStyle name="40% - Акцент2 2 4 8 2" xfId="18569" xr:uid="{00000000-0005-0000-0000-00001D270000}"/>
    <cellStyle name="40% - Акцент2 2 4 8 2 2" xfId="36835" xr:uid="{00000000-0005-0000-0000-00001E270000}"/>
    <cellStyle name="40% - Акцент2 2 4 8 3" xfId="28605" xr:uid="{00000000-0005-0000-0000-00001F270000}"/>
    <cellStyle name="40% - Акцент2 2 4 9" xfId="12480" xr:uid="{00000000-0005-0000-0000-000020270000}"/>
    <cellStyle name="40% - Акцент2 2 4 9 2" xfId="21928" xr:uid="{00000000-0005-0000-0000-000021270000}"/>
    <cellStyle name="40% - Акцент2 2 4 9 2 2" xfId="40051" xr:uid="{00000000-0005-0000-0000-000022270000}"/>
    <cellStyle name="40% - Акцент2 2 4 9 3" xfId="31716" xr:uid="{00000000-0005-0000-0000-000023270000}"/>
    <cellStyle name="40% - Акцент2 2 5" xfId="7393" xr:uid="{00000000-0005-0000-0000-000024270000}"/>
    <cellStyle name="40% — акцент2 2 5" xfId="19338" xr:uid="{00000000-0005-0000-0000-000025270000}"/>
    <cellStyle name="40% - Акцент2 2 5 2" xfId="9753" xr:uid="{00000000-0005-0000-0000-000026270000}"/>
    <cellStyle name="40% — акцент2 2 5 2" xfId="37508" xr:uid="{00000000-0005-0000-0000-000027270000}"/>
    <cellStyle name="40% - Акцент2 2 5 2 2" xfId="14030" xr:uid="{00000000-0005-0000-0000-000028270000}"/>
    <cellStyle name="40% - Акцент2 2 6" xfId="8420" xr:uid="{00000000-0005-0000-0000-000029270000}"/>
    <cellStyle name="40% — акцент2 2 6" xfId="25733" xr:uid="{00000000-0005-0000-0000-00002A270000}"/>
    <cellStyle name="40% — акцент2 2 6 2" xfId="43693" xr:uid="{00000000-0005-0000-0000-00002B270000}"/>
    <cellStyle name="40% - Акцент2 2 7" xfId="11744" xr:uid="{00000000-0005-0000-0000-00002C270000}"/>
    <cellStyle name="40% — акцент2 2 7" xfId="25950" xr:uid="{00000000-0005-0000-0000-00002D270000}"/>
    <cellStyle name="40% - Акцент2 2 7 10" xfId="17790" xr:uid="{00000000-0005-0000-0000-00002E270000}"/>
    <cellStyle name="40% - Акцент2 2 7 10 2" xfId="36112" xr:uid="{00000000-0005-0000-0000-00002F270000}"/>
    <cellStyle name="40% - Акцент2 2 7 11" xfId="25830" xr:uid="{00000000-0005-0000-0000-000030270000}"/>
    <cellStyle name="40% - Акцент2 2 7 11 2" xfId="43782" xr:uid="{00000000-0005-0000-0000-000031270000}"/>
    <cellStyle name="40% - Акцент2 2 7 12" xfId="25956" xr:uid="{00000000-0005-0000-0000-000032270000}"/>
    <cellStyle name="40% - Акцент2 2 7 12 2" xfId="43900" xr:uid="{00000000-0005-0000-0000-000033270000}"/>
    <cellStyle name="40% - Акцент2 2 7 13" xfId="19088" xr:uid="{00000000-0005-0000-0000-000034270000}"/>
    <cellStyle name="40% - Акцент2 2 7 13 2" xfId="37306" xr:uid="{00000000-0005-0000-0000-000035270000}"/>
    <cellStyle name="40% - Акцент2 2 7 14" xfId="17052" xr:uid="{00000000-0005-0000-0000-000036270000}"/>
    <cellStyle name="40% - Акцент2 2 7 14 2" xfId="35412" xr:uid="{00000000-0005-0000-0000-000037270000}"/>
    <cellStyle name="40% - Акцент2 2 7 15" xfId="17297" xr:uid="{00000000-0005-0000-0000-000038270000}"/>
    <cellStyle name="40% - Акцент2 2 7 15 2" xfId="35653" xr:uid="{00000000-0005-0000-0000-000039270000}"/>
    <cellStyle name="40% - Акцент2 2 7 16" xfId="26020" xr:uid="{00000000-0005-0000-0000-00003A270000}"/>
    <cellStyle name="40% - Акцент2 2 7 16 2" xfId="43960" xr:uid="{00000000-0005-0000-0000-00003B270000}"/>
    <cellStyle name="40% - Акцент2 2 7 17" xfId="31425" xr:uid="{00000000-0005-0000-0000-00003C270000}"/>
    <cellStyle name="40% - Акцент2 2 7 2" xfId="21589" xr:uid="{00000000-0005-0000-0000-00003D270000}"/>
    <cellStyle name="40% — акцент2 2 7 2" xfId="43894" xr:uid="{00000000-0005-0000-0000-00003E270000}"/>
    <cellStyle name="40% - Акцент2 2 7 2 2" xfId="39741" xr:uid="{00000000-0005-0000-0000-00003F270000}"/>
    <cellStyle name="40% - Акцент2 2 7 3" xfId="25739" xr:uid="{00000000-0005-0000-0000-000040270000}"/>
    <cellStyle name="40% - Акцент2 2 7 3 2" xfId="43698" xr:uid="{00000000-0005-0000-0000-000041270000}"/>
    <cellStyle name="40% - Акцент2 2 7 4" xfId="17158" xr:uid="{00000000-0005-0000-0000-000042270000}"/>
    <cellStyle name="40% - Акцент2 2 7 4 2" xfId="35514" xr:uid="{00000000-0005-0000-0000-000043270000}"/>
    <cellStyle name="40% - Акцент2 2 7 5" xfId="25773" xr:uid="{00000000-0005-0000-0000-000044270000}"/>
    <cellStyle name="40% - Акцент2 2 7 5 2" xfId="43729" xr:uid="{00000000-0005-0000-0000-000045270000}"/>
    <cellStyle name="40% - Акцент2 2 7 6" xfId="25882" xr:uid="{00000000-0005-0000-0000-000046270000}"/>
    <cellStyle name="40% - Акцент2 2 7 6 2" xfId="43831" xr:uid="{00000000-0005-0000-0000-000047270000}"/>
    <cellStyle name="40% - Акцент2 2 7 7" xfId="26003" xr:uid="{00000000-0005-0000-0000-000048270000}"/>
    <cellStyle name="40% - Акцент2 2 7 7 2" xfId="43945" xr:uid="{00000000-0005-0000-0000-000049270000}"/>
    <cellStyle name="40% - Акцент2 2 7 8" xfId="16982" xr:uid="{00000000-0005-0000-0000-00004A270000}"/>
    <cellStyle name="40% - Акцент2 2 7 8 2" xfId="35344" xr:uid="{00000000-0005-0000-0000-00004B270000}"/>
    <cellStyle name="40% - Акцент2 2 7 9" xfId="25928" xr:uid="{00000000-0005-0000-0000-00004C270000}"/>
    <cellStyle name="40% - Акцент2 2 7 9 2" xfId="43873" xr:uid="{00000000-0005-0000-0000-00004D270000}"/>
    <cellStyle name="40% — акцент2 2 8" xfId="19167" xr:uid="{00000000-0005-0000-0000-00004E270000}"/>
    <cellStyle name="40% — акцент2 2 8 2" xfId="37346" xr:uid="{00000000-0005-0000-0000-00004F270000}"/>
    <cellStyle name="40% — акцент2 2 9" xfId="17716" xr:uid="{00000000-0005-0000-0000-000050270000}"/>
    <cellStyle name="40% — акцент2 2 9 2" xfId="36065" xr:uid="{00000000-0005-0000-0000-000051270000}"/>
    <cellStyle name="40% - Акцент2 2_(DELOITTE) январь 2011" xfId="5310" xr:uid="{00000000-0005-0000-0000-000052270000}"/>
    <cellStyle name="40% - Акцент2 20" xfId="867" xr:uid="{00000000-0005-0000-0000-000053270000}"/>
    <cellStyle name="40% - Акцент2 21" xfId="868" xr:uid="{00000000-0005-0000-0000-000054270000}"/>
    <cellStyle name="40% - Акцент2 22" xfId="869" xr:uid="{00000000-0005-0000-0000-000055270000}"/>
    <cellStyle name="40% - Акцент2 23" xfId="870" xr:uid="{00000000-0005-0000-0000-000056270000}"/>
    <cellStyle name="40% - Акцент2 3" xfId="871" xr:uid="{00000000-0005-0000-0000-000057270000}"/>
    <cellStyle name="40% - Акцент2 3 10" xfId="6555" xr:uid="{00000000-0005-0000-0000-000058270000}"/>
    <cellStyle name="40% - Акцент2 3 10 2" xfId="18475" xr:uid="{00000000-0005-0000-0000-000059270000}"/>
    <cellStyle name="40% - Акцент2 3 10 2 2" xfId="36775" xr:uid="{00000000-0005-0000-0000-00005A270000}"/>
    <cellStyle name="40% - Акцент2 3 10 3" xfId="28555" xr:uid="{00000000-0005-0000-0000-00005B270000}"/>
    <cellStyle name="40% - Акцент2 3 11" xfId="12481" xr:uid="{00000000-0005-0000-0000-00005C270000}"/>
    <cellStyle name="40% - Акцент2 3 11 2" xfId="21929" xr:uid="{00000000-0005-0000-0000-00005D270000}"/>
    <cellStyle name="40% - Акцент2 3 11 2 2" xfId="40052" xr:uid="{00000000-0005-0000-0000-00005E270000}"/>
    <cellStyle name="40% - Акцент2 3 11 3" xfId="31717" xr:uid="{00000000-0005-0000-0000-00005F270000}"/>
    <cellStyle name="40% - Акцент2 3 2" xfId="872" xr:uid="{00000000-0005-0000-0000-000060270000}"/>
    <cellStyle name="40% - Акцент2 3 2 10" xfId="12482" xr:uid="{00000000-0005-0000-0000-000061270000}"/>
    <cellStyle name="40% - Акцент2 3 2 10 2" xfId="21930" xr:uid="{00000000-0005-0000-0000-000062270000}"/>
    <cellStyle name="40% - Акцент2 3 2 10 2 2" xfId="40053" xr:uid="{00000000-0005-0000-0000-000063270000}"/>
    <cellStyle name="40% - Акцент2 3 2 10 3" xfId="31718" xr:uid="{00000000-0005-0000-0000-000064270000}"/>
    <cellStyle name="40% - Акцент2 3 2 11" xfId="16133" xr:uid="{00000000-0005-0000-0000-000065270000}"/>
    <cellStyle name="40% - Акцент2 3 2 11 2" xfId="25087" xr:uid="{00000000-0005-0000-0000-000066270000}"/>
    <cellStyle name="40% - Акцент2 3 2 11 2 2" xfId="43084" xr:uid="{00000000-0005-0000-0000-000067270000}"/>
    <cellStyle name="40% - Акцент2 3 2 11 3" xfId="34731" xr:uid="{00000000-0005-0000-0000-000068270000}"/>
    <cellStyle name="40% - Акцент2 3 2 12" xfId="17041" xr:uid="{00000000-0005-0000-0000-000069270000}"/>
    <cellStyle name="40% - Акцент2 3 2 12 2" xfId="35401" xr:uid="{00000000-0005-0000-0000-00006A270000}"/>
    <cellStyle name="40% - Акцент2 3 2 13" xfId="26434" xr:uid="{00000000-0005-0000-0000-00006B270000}"/>
    <cellStyle name="40% - Акцент2 3 2 13 2" xfId="44356" xr:uid="{00000000-0005-0000-0000-00006C270000}"/>
    <cellStyle name="40% - Акцент2 3 2 14" xfId="27348" xr:uid="{00000000-0005-0000-0000-00006D270000}"/>
    <cellStyle name="40% - Акцент2 3 2 15" xfId="45410" xr:uid="{00000000-0005-0000-0000-00006E270000}"/>
    <cellStyle name="40% - Акцент2 3 2 16" xfId="46504" xr:uid="{00000000-0005-0000-0000-00006F270000}"/>
    <cellStyle name="40% - Акцент2 3 2 2" xfId="873" xr:uid="{00000000-0005-0000-0000-000070270000}"/>
    <cellStyle name="40% - Акцент2 3 2 2 2" xfId="9754" xr:uid="{00000000-0005-0000-0000-000071270000}"/>
    <cellStyle name="40% - Акцент2 3 2 3" xfId="5917" xr:uid="{00000000-0005-0000-0000-000072270000}"/>
    <cellStyle name="40% - Акцент2 3 2 3 10" xfId="26943" xr:uid="{00000000-0005-0000-0000-000073270000}"/>
    <cellStyle name="40% - Акцент2 3 2 3 10 2" xfId="44858" xr:uid="{00000000-0005-0000-0000-000074270000}"/>
    <cellStyle name="40% - Акцент2 3 2 3 11" xfId="27963" xr:uid="{00000000-0005-0000-0000-000075270000}"/>
    <cellStyle name="40% - Акцент2 3 2 3 12" xfId="45905" xr:uid="{00000000-0005-0000-0000-000076270000}"/>
    <cellStyle name="40% - Акцент2 3 2 3 13" xfId="47094" xr:uid="{00000000-0005-0000-0000-000077270000}"/>
    <cellStyle name="40% - Акцент2 3 2 3 2" xfId="8957" xr:uid="{00000000-0005-0000-0000-000078270000}"/>
    <cellStyle name="40% - Акцент2 3 2 3 2 2" xfId="14031" xr:uid="{00000000-0005-0000-0000-000079270000}"/>
    <cellStyle name="40% - Акцент2 3 2 3 2 2 2" xfId="23226" xr:uid="{00000000-0005-0000-0000-00007A270000}"/>
    <cellStyle name="40% - Акцент2 3 2 3 2 2 2 2" xfId="41226" xr:uid="{00000000-0005-0000-0000-00007B270000}"/>
    <cellStyle name="40% - Акцент2 3 2 3 2 2 3" xfId="32883" xr:uid="{00000000-0005-0000-0000-00007C270000}"/>
    <cellStyle name="40% - Акцент2 3 2 3 2 3" xfId="19523" xr:uid="{00000000-0005-0000-0000-00007D270000}"/>
    <cellStyle name="40% - Акцент2 3 2 3 2 3 2" xfId="37693" xr:uid="{00000000-0005-0000-0000-00007E270000}"/>
    <cellStyle name="40% - Акцент2 3 2 3 2 4" xfId="29398" xr:uid="{00000000-0005-0000-0000-00007F270000}"/>
    <cellStyle name="40% - Акцент2 3 2 3 3" xfId="9755" xr:uid="{00000000-0005-0000-0000-000080270000}"/>
    <cellStyle name="40% - Акцент2 3 2 3 3 2" xfId="14619" xr:uid="{00000000-0005-0000-0000-000081270000}"/>
    <cellStyle name="40% - Акцент2 3 2 3 3 2 2" xfId="23801" xr:uid="{00000000-0005-0000-0000-000082270000}"/>
    <cellStyle name="40% - Акцент2 3 2 3 3 2 2 2" xfId="41801" xr:uid="{00000000-0005-0000-0000-000083270000}"/>
    <cellStyle name="40% - Акцент2 3 2 3 3 2 3" xfId="33456" xr:uid="{00000000-0005-0000-0000-000084270000}"/>
    <cellStyle name="40% - Акцент2 3 2 3 3 3" xfId="20096" xr:uid="{00000000-0005-0000-0000-000085270000}"/>
    <cellStyle name="40% - Акцент2 3 2 3 3 3 2" xfId="38261" xr:uid="{00000000-0005-0000-0000-000086270000}"/>
    <cellStyle name="40% - Акцент2 3 2 3 3 4" xfId="29959" xr:uid="{00000000-0005-0000-0000-000087270000}"/>
    <cellStyle name="40% - Акцент2 3 2 3 4" xfId="11010" xr:uid="{00000000-0005-0000-0000-000088270000}"/>
    <cellStyle name="40% - Акцент2 3 2 3 4 2" xfId="14620" xr:uid="{00000000-0005-0000-0000-000089270000}"/>
    <cellStyle name="40% - Акцент2 3 2 3 4 2 2" xfId="23802" xr:uid="{00000000-0005-0000-0000-00008A270000}"/>
    <cellStyle name="40% - Акцент2 3 2 3 4 2 2 2" xfId="41802" xr:uid="{00000000-0005-0000-0000-00008B270000}"/>
    <cellStyle name="40% - Акцент2 3 2 3 4 2 3" xfId="33457" xr:uid="{00000000-0005-0000-0000-00008C270000}"/>
    <cellStyle name="40% - Акцент2 3 2 3 4 3" xfId="20863" xr:uid="{00000000-0005-0000-0000-00008D270000}"/>
    <cellStyle name="40% - Акцент2 3 2 3 4 3 2" xfId="39015" xr:uid="{00000000-0005-0000-0000-00008E270000}"/>
    <cellStyle name="40% - Акцент2 3 2 3 4 4" xfId="30699" xr:uid="{00000000-0005-0000-0000-00008F270000}"/>
    <cellStyle name="40% - Акцент2 3 2 3 5" xfId="11542" xr:uid="{00000000-0005-0000-0000-000090270000}"/>
    <cellStyle name="40% - Акцент2 3 2 3 5 2" xfId="21387" xr:uid="{00000000-0005-0000-0000-000091270000}"/>
    <cellStyle name="40% - Акцент2 3 2 3 5 2 2" xfId="39539" xr:uid="{00000000-0005-0000-0000-000092270000}"/>
    <cellStyle name="40% - Акцент2 3 2 3 5 3" xfId="31223" xr:uid="{00000000-0005-0000-0000-000093270000}"/>
    <cellStyle name="40% - Акцент2 3 2 3 6" xfId="7493" xr:uid="{00000000-0005-0000-0000-000094270000}"/>
    <cellStyle name="40% - Акцент2 3 2 3 6 2" xfId="18897" xr:uid="{00000000-0005-0000-0000-000095270000}"/>
    <cellStyle name="40% - Акцент2 3 2 3 6 2 2" xfId="37117" xr:uid="{00000000-0005-0000-0000-000096270000}"/>
    <cellStyle name="40% - Акцент2 3 2 3 6 3" xfId="28864" xr:uid="{00000000-0005-0000-0000-000097270000}"/>
    <cellStyle name="40% - Акцент2 3 2 3 7" xfId="13064" xr:uid="{00000000-0005-0000-0000-000098270000}"/>
    <cellStyle name="40% - Акцент2 3 2 3 7 2" xfId="22468" xr:uid="{00000000-0005-0000-0000-000099270000}"/>
    <cellStyle name="40% - Акцент2 3 2 3 7 2 2" xfId="40488" xr:uid="{00000000-0005-0000-0000-00009A270000}"/>
    <cellStyle name="40% - Акцент2 3 2 3 7 3" xfId="32150" xr:uid="{00000000-0005-0000-0000-00009B270000}"/>
    <cellStyle name="40% - Акцент2 3 2 3 8" xfId="16755" xr:uid="{00000000-0005-0000-0000-00009C270000}"/>
    <cellStyle name="40% - Акцент2 3 2 3 8 2" xfId="25520" xr:uid="{00000000-0005-0000-0000-00009D270000}"/>
    <cellStyle name="40% - Акцент2 3 2 3 8 2 2" xfId="43484" xr:uid="{00000000-0005-0000-0000-00009E270000}"/>
    <cellStyle name="40% - Акцент2 3 2 3 8 3" xfId="35176" xr:uid="{00000000-0005-0000-0000-00009F270000}"/>
    <cellStyle name="40% - Акцент2 3 2 3 9" xfId="17870" xr:uid="{00000000-0005-0000-0000-0000A0270000}"/>
    <cellStyle name="40% - Акцент2 3 2 3 9 2" xfId="36180" xr:uid="{00000000-0005-0000-0000-0000A1270000}"/>
    <cellStyle name="40% - Акцент2 3 2 4" xfId="8492" xr:uid="{00000000-0005-0000-0000-0000A2270000}"/>
    <cellStyle name="40% - Акцент2 3 2 4 2" xfId="9756" xr:uid="{00000000-0005-0000-0000-0000A3270000}"/>
    <cellStyle name="40% - Акцент2 3 2 4 2 2" xfId="14621" xr:uid="{00000000-0005-0000-0000-0000A4270000}"/>
    <cellStyle name="40% - Акцент2 3 2 4 2 2 2" xfId="23803" xr:uid="{00000000-0005-0000-0000-0000A5270000}"/>
    <cellStyle name="40% - Акцент2 3 2 4 2 2 2 2" xfId="41803" xr:uid="{00000000-0005-0000-0000-0000A6270000}"/>
    <cellStyle name="40% - Акцент2 3 2 4 2 2 3" xfId="33458" xr:uid="{00000000-0005-0000-0000-0000A7270000}"/>
    <cellStyle name="40% - Акцент2 3 2 4 2 3" xfId="20097" xr:uid="{00000000-0005-0000-0000-0000A8270000}"/>
    <cellStyle name="40% - Акцент2 3 2 4 2 3 2" xfId="38262" xr:uid="{00000000-0005-0000-0000-0000A9270000}"/>
    <cellStyle name="40% - Акцент2 3 2 4 2 4" xfId="29960" xr:uid="{00000000-0005-0000-0000-0000AA270000}"/>
    <cellStyle name="40% - Акцент2 3 2 4 3" xfId="13561" xr:uid="{00000000-0005-0000-0000-0000AB270000}"/>
    <cellStyle name="40% - Акцент2 3 2 4 3 2" xfId="22796" xr:uid="{00000000-0005-0000-0000-0000AC270000}"/>
    <cellStyle name="40% - Акцент2 3 2 4 3 2 2" xfId="40797" xr:uid="{00000000-0005-0000-0000-0000AD270000}"/>
    <cellStyle name="40% - Акцент2 3 2 4 3 3" xfId="32448" xr:uid="{00000000-0005-0000-0000-0000AE270000}"/>
    <cellStyle name="40% - Акцент2 3 2 4 4" xfId="19250" xr:uid="{00000000-0005-0000-0000-0000AF270000}"/>
    <cellStyle name="40% - Акцент2 3 2 4 4 2" xfId="37424" xr:uid="{00000000-0005-0000-0000-0000B0270000}"/>
    <cellStyle name="40% - Акцент2 3 2 4 5" xfId="29135" xr:uid="{00000000-0005-0000-0000-0000B1270000}"/>
    <cellStyle name="40% - Акцент2 3 2 5" xfId="9307" xr:uid="{00000000-0005-0000-0000-0000B2270000}"/>
    <cellStyle name="40% - Акцент2 3 2 5 2" xfId="14622" xr:uid="{00000000-0005-0000-0000-0000B3270000}"/>
    <cellStyle name="40% - Акцент2 3 2 5 2 2" xfId="23804" xr:uid="{00000000-0005-0000-0000-0000B4270000}"/>
    <cellStyle name="40% - Акцент2 3 2 5 2 2 2" xfId="41804" xr:uid="{00000000-0005-0000-0000-0000B5270000}"/>
    <cellStyle name="40% - Акцент2 3 2 5 2 3" xfId="33459" xr:uid="{00000000-0005-0000-0000-0000B6270000}"/>
    <cellStyle name="40% - Акцент2 3 2 5 3" xfId="19787" xr:uid="{00000000-0005-0000-0000-0000B7270000}"/>
    <cellStyle name="40% - Акцент2 3 2 5 3 2" xfId="37953" xr:uid="{00000000-0005-0000-0000-0000B8270000}"/>
    <cellStyle name="40% - Акцент2 3 2 5 4" xfId="29656" xr:uid="{00000000-0005-0000-0000-0000B9270000}"/>
    <cellStyle name="40% - Акцент2 3 2 6" xfId="10728" xr:uid="{00000000-0005-0000-0000-0000BA270000}"/>
    <cellStyle name="40% - Акцент2 3 2 6 2" xfId="14623" xr:uid="{00000000-0005-0000-0000-0000BB270000}"/>
    <cellStyle name="40% - Акцент2 3 2 6 2 2" xfId="23805" xr:uid="{00000000-0005-0000-0000-0000BC270000}"/>
    <cellStyle name="40% - Акцент2 3 2 6 2 2 2" xfId="41805" xr:uid="{00000000-0005-0000-0000-0000BD270000}"/>
    <cellStyle name="40% - Акцент2 3 2 6 2 3" xfId="33460" xr:uid="{00000000-0005-0000-0000-0000BE270000}"/>
    <cellStyle name="40% - Акцент2 3 2 6 3" xfId="20583" xr:uid="{00000000-0005-0000-0000-0000BF270000}"/>
    <cellStyle name="40% - Акцент2 3 2 6 3 2" xfId="38735" xr:uid="{00000000-0005-0000-0000-0000C0270000}"/>
    <cellStyle name="40% - Акцент2 3 2 6 4" xfId="30419" xr:uid="{00000000-0005-0000-0000-0000C1270000}"/>
    <cellStyle name="40% - Акцент2 3 2 7" xfId="11298" xr:uid="{00000000-0005-0000-0000-0000C2270000}"/>
    <cellStyle name="40% - Акцент2 3 2 7 2" xfId="21143" xr:uid="{00000000-0005-0000-0000-0000C3270000}"/>
    <cellStyle name="40% - Акцент2 3 2 7 2 2" xfId="39295" xr:uid="{00000000-0005-0000-0000-0000C4270000}"/>
    <cellStyle name="40% - Акцент2 3 2 7 3" xfId="30979" xr:uid="{00000000-0005-0000-0000-0000C5270000}"/>
    <cellStyle name="40% - Акцент2 3 2 8" xfId="11864" xr:uid="{00000000-0005-0000-0000-0000C6270000}"/>
    <cellStyle name="40% - Акцент2 3 2 8 2" xfId="21615" xr:uid="{00000000-0005-0000-0000-0000C7270000}"/>
    <cellStyle name="40% - Акцент2 3 2 8 2 2" xfId="39764" xr:uid="{00000000-0005-0000-0000-0000C8270000}"/>
    <cellStyle name="40% - Акцент2 3 2 8 3" xfId="31443" xr:uid="{00000000-0005-0000-0000-0000C9270000}"/>
    <cellStyle name="40% - Акцент2 3 2 9" xfId="6777" xr:uid="{00000000-0005-0000-0000-0000CA270000}"/>
    <cellStyle name="40% - Акцент2 3 2 9 2" xfId="18581" xr:uid="{00000000-0005-0000-0000-0000CB270000}"/>
    <cellStyle name="40% - Акцент2 3 2 9 2 2" xfId="36847" xr:uid="{00000000-0005-0000-0000-0000CC270000}"/>
    <cellStyle name="40% - Акцент2 3 2 9 3" xfId="28616" xr:uid="{00000000-0005-0000-0000-0000CD270000}"/>
    <cellStyle name="40% - Акцент2 3 2_МР_РЗ_Центр_13" xfId="8557" xr:uid="{00000000-0005-0000-0000-0000CE270000}"/>
    <cellStyle name="40% - Акцент2 3 3" xfId="874" xr:uid="{00000000-0005-0000-0000-0000CF270000}"/>
    <cellStyle name="40% - Акцент2 3 3 2" xfId="9757" xr:uid="{00000000-0005-0000-0000-0000D0270000}"/>
    <cellStyle name="40% - Акцент2 3 4" xfId="875" xr:uid="{00000000-0005-0000-0000-0000D1270000}"/>
    <cellStyle name="40% - Акцент2 3 4 10" xfId="16134" xr:uid="{00000000-0005-0000-0000-0000D2270000}"/>
    <cellStyle name="40% - Акцент2 3 4 10 2" xfId="25088" xr:uid="{00000000-0005-0000-0000-0000D3270000}"/>
    <cellStyle name="40% - Акцент2 3 4 10 2 2" xfId="43085" xr:uid="{00000000-0005-0000-0000-0000D4270000}"/>
    <cellStyle name="40% - Акцент2 3 4 10 3" xfId="34732" xr:uid="{00000000-0005-0000-0000-0000D5270000}"/>
    <cellStyle name="40% - Акцент2 3 4 11" xfId="17042" xr:uid="{00000000-0005-0000-0000-0000D6270000}"/>
    <cellStyle name="40% - Акцент2 3 4 11 2" xfId="35402" xr:uid="{00000000-0005-0000-0000-0000D7270000}"/>
    <cellStyle name="40% - Акцент2 3 4 12" xfId="26435" xr:uid="{00000000-0005-0000-0000-0000D8270000}"/>
    <cellStyle name="40% - Акцент2 3 4 12 2" xfId="44357" xr:uid="{00000000-0005-0000-0000-0000D9270000}"/>
    <cellStyle name="40% - Акцент2 3 4 13" xfId="27349" xr:uid="{00000000-0005-0000-0000-0000DA270000}"/>
    <cellStyle name="40% - Акцент2 3 4 14" xfId="45411" xr:uid="{00000000-0005-0000-0000-0000DB270000}"/>
    <cellStyle name="40% - Акцент2 3 4 15" xfId="46505" xr:uid="{00000000-0005-0000-0000-0000DC270000}"/>
    <cellStyle name="40% - Акцент2 3 4 2" xfId="5918" xr:uid="{00000000-0005-0000-0000-0000DD270000}"/>
    <cellStyle name="40% - Акцент2 3 4 2 10" xfId="26944" xr:uid="{00000000-0005-0000-0000-0000DE270000}"/>
    <cellStyle name="40% - Акцент2 3 4 2 10 2" xfId="44859" xr:uid="{00000000-0005-0000-0000-0000DF270000}"/>
    <cellStyle name="40% - Акцент2 3 4 2 11" xfId="27964" xr:uid="{00000000-0005-0000-0000-0000E0270000}"/>
    <cellStyle name="40% - Акцент2 3 4 2 12" xfId="45906" xr:uid="{00000000-0005-0000-0000-0000E1270000}"/>
    <cellStyle name="40% - Акцент2 3 4 2 13" xfId="47095" xr:uid="{00000000-0005-0000-0000-0000E2270000}"/>
    <cellStyle name="40% - Акцент2 3 4 2 2" xfId="8958" xr:uid="{00000000-0005-0000-0000-0000E3270000}"/>
    <cellStyle name="40% - Акцент2 3 4 2 2 2" xfId="14032" xr:uid="{00000000-0005-0000-0000-0000E4270000}"/>
    <cellStyle name="40% - Акцент2 3 4 2 2 2 2" xfId="23227" xr:uid="{00000000-0005-0000-0000-0000E5270000}"/>
    <cellStyle name="40% - Акцент2 3 4 2 2 2 2 2" xfId="41227" xr:uid="{00000000-0005-0000-0000-0000E6270000}"/>
    <cellStyle name="40% - Акцент2 3 4 2 2 2 3" xfId="32884" xr:uid="{00000000-0005-0000-0000-0000E7270000}"/>
    <cellStyle name="40% - Акцент2 3 4 2 2 3" xfId="19524" xr:uid="{00000000-0005-0000-0000-0000E8270000}"/>
    <cellStyle name="40% - Акцент2 3 4 2 2 3 2" xfId="37694" xr:uid="{00000000-0005-0000-0000-0000E9270000}"/>
    <cellStyle name="40% - Акцент2 3 4 2 2 4" xfId="29399" xr:uid="{00000000-0005-0000-0000-0000EA270000}"/>
    <cellStyle name="40% - Акцент2 3 4 2 3" xfId="9758" xr:uid="{00000000-0005-0000-0000-0000EB270000}"/>
    <cellStyle name="40% - Акцент2 3 4 2 3 2" xfId="14624" xr:uid="{00000000-0005-0000-0000-0000EC270000}"/>
    <cellStyle name="40% - Акцент2 3 4 2 3 2 2" xfId="23806" xr:uid="{00000000-0005-0000-0000-0000ED270000}"/>
    <cellStyle name="40% - Акцент2 3 4 2 3 2 2 2" xfId="41806" xr:uid="{00000000-0005-0000-0000-0000EE270000}"/>
    <cellStyle name="40% - Акцент2 3 4 2 3 2 3" xfId="33461" xr:uid="{00000000-0005-0000-0000-0000EF270000}"/>
    <cellStyle name="40% - Акцент2 3 4 2 3 3" xfId="20098" xr:uid="{00000000-0005-0000-0000-0000F0270000}"/>
    <cellStyle name="40% - Акцент2 3 4 2 3 3 2" xfId="38263" xr:uid="{00000000-0005-0000-0000-0000F1270000}"/>
    <cellStyle name="40% - Акцент2 3 4 2 3 4" xfId="29961" xr:uid="{00000000-0005-0000-0000-0000F2270000}"/>
    <cellStyle name="40% - Акцент2 3 4 2 4" xfId="11011" xr:uid="{00000000-0005-0000-0000-0000F3270000}"/>
    <cellStyle name="40% - Акцент2 3 4 2 4 2" xfId="14625" xr:uid="{00000000-0005-0000-0000-0000F4270000}"/>
    <cellStyle name="40% - Акцент2 3 4 2 4 2 2" xfId="23807" xr:uid="{00000000-0005-0000-0000-0000F5270000}"/>
    <cellStyle name="40% - Акцент2 3 4 2 4 2 2 2" xfId="41807" xr:uid="{00000000-0005-0000-0000-0000F6270000}"/>
    <cellStyle name="40% - Акцент2 3 4 2 4 2 3" xfId="33462" xr:uid="{00000000-0005-0000-0000-0000F7270000}"/>
    <cellStyle name="40% - Акцент2 3 4 2 4 3" xfId="20864" xr:uid="{00000000-0005-0000-0000-0000F8270000}"/>
    <cellStyle name="40% - Акцент2 3 4 2 4 3 2" xfId="39016" xr:uid="{00000000-0005-0000-0000-0000F9270000}"/>
    <cellStyle name="40% - Акцент2 3 4 2 4 4" xfId="30700" xr:uid="{00000000-0005-0000-0000-0000FA270000}"/>
    <cellStyle name="40% - Акцент2 3 4 2 5" xfId="11543" xr:uid="{00000000-0005-0000-0000-0000FB270000}"/>
    <cellStyle name="40% - Акцент2 3 4 2 5 2" xfId="21388" xr:uid="{00000000-0005-0000-0000-0000FC270000}"/>
    <cellStyle name="40% - Акцент2 3 4 2 5 2 2" xfId="39540" xr:uid="{00000000-0005-0000-0000-0000FD270000}"/>
    <cellStyle name="40% - Акцент2 3 4 2 5 3" xfId="31224" xr:uid="{00000000-0005-0000-0000-0000FE270000}"/>
    <cellStyle name="40% - Акцент2 3 4 2 6" xfId="7494" xr:uid="{00000000-0005-0000-0000-0000FF270000}"/>
    <cellStyle name="40% - Акцент2 3 4 2 6 2" xfId="18898" xr:uid="{00000000-0005-0000-0000-000000280000}"/>
    <cellStyle name="40% - Акцент2 3 4 2 6 2 2" xfId="37118" xr:uid="{00000000-0005-0000-0000-000001280000}"/>
    <cellStyle name="40% - Акцент2 3 4 2 6 3" xfId="28865" xr:uid="{00000000-0005-0000-0000-000002280000}"/>
    <cellStyle name="40% - Акцент2 3 4 2 7" xfId="13065" xr:uid="{00000000-0005-0000-0000-000003280000}"/>
    <cellStyle name="40% - Акцент2 3 4 2 7 2" xfId="22469" xr:uid="{00000000-0005-0000-0000-000004280000}"/>
    <cellStyle name="40% - Акцент2 3 4 2 7 2 2" xfId="40489" xr:uid="{00000000-0005-0000-0000-000005280000}"/>
    <cellStyle name="40% - Акцент2 3 4 2 7 3" xfId="32151" xr:uid="{00000000-0005-0000-0000-000006280000}"/>
    <cellStyle name="40% - Акцент2 3 4 2 8" xfId="16756" xr:uid="{00000000-0005-0000-0000-000007280000}"/>
    <cellStyle name="40% - Акцент2 3 4 2 8 2" xfId="25521" xr:uid="{00000000-0005-0000-0000-000008280000}"/>
    <cellStyle name="40% - Акцент2 3 4 2 8 2 2" xfId="43485" xr:uid="{00000000-0005-0000-0000-000009280000}"/>
    <cellStyle name="40% - Акцент2 3 4 2 8 3" xfId="35177" xr:uid="{00000000-0005-0000-0000-00000A280000}"/>
    <cellStyle name="40% - Акцент2 3 4 2 9" xfId="17871" xr:uid="{00000000-0005-0000-0000-00000B280000}"/>
    <cellStyle name="40% - Акцент2 3 4 2 9 2" xfId="36181" xr:uid="{00000000-0005-0000-0000-00000C280000}"/>
    <cellStyle name="40% - Акцент2 3 4 3" xfId="8769" xr:uid="{00000000-0005-0000-0000-00000D280000}"/>
    <cellStyle name="40% - Акцент2 3 4 3 2" xfId="9759" xr:uid="{00000000-0005-0000-0000-00000E280000}"/>
    <cellStyle name="40% - Акцент2 3 4 3 2 2" xfId="14626" xr:uid="{00000000-0005-0000-0000-00000F280000}"/>
    <cellStyle name="40% - Акцент2 3 4 3 2 2 2" xfId="23808" xr:uid="{00000000-0005-0000-0000-000010280000}"/>
    <cellStyle name="40% - Акцент2 3 4 3 2 2 2 2" xfId="41808" xr:uid="{00000000-0005-0000-0000-000011280000}"/>
    <cellStyle name="40% - Акцент2 3 4 3 2 2 3" xfId="33463" xr:uid="{00000000-0005-0000-0000-000012280000}"/>
    <cellStyle name="40% - Акцент2 3 4 3 2 3" xfId="20099" xr:uid="{00000000-0005-0000-0000-000013280000}"/>
    <cellStyle name="40% - Акцент2 3 4 3 2 3 2" xfId="38264" xr:uid="{00000000-0005-0000-0000-000014280000}"/>
    <cellStyle name="40% - Акцент2 3 4 3 2 4" xfId="29962" xr:uid="{00000000-0005-0000-0000-000015280000}"/>
    <cellStyle name="40% - Акцент2 3 4 3 3" xfId="13562" xr:uid="{00000000-0005-0000-0000-000016280000}"/>
    <cellStyle name="40% - Акцент2 3 4 3 3 2" xfId="22797" xr:uid="{00000000-0005-0000-0000-000017280000}"/>
    <cellStyle name="40% - Акцент2 3 4 3 3 2 2" xfId="40798" xr:uid="{00000000-0005-0000-0000-000018280000}"/>
    <cellStyle name="40% - Акцент2 3 4 3 3 3" xfId="32449" xr:uid="{00000000-0005-0000-0000-000019280000}"/>
    <cellStyle name="40% - Акцент2 3 4 3 4" xfId="19405" xr:uid="{00000000-0005-0000-0000-00001A280000}"/>
    <cellStyle name="40% - Акцент2 3 4 3 4 2" xfId="37575" xr:uid="{00000000-0005-0000-0000-00001B280000}"/>
    <cellStyle name="40% - Акцент2 3 4 3 5" xfId="29285" xr:uid="{00000000-0005-0000-0000-00001C280000}"/>
    <cellStyle name="40% - Акцент2 3 4 4" xfId="9308" xr:uid="{00000000-0005-0000-0000-00001D280000}"/>
    <cellStyle name="40% - Акцент2 3 4 4 2" xfId="14627" xr:uid="{00000000-0005-0000-0000-00001E280000}"/>
    <cellStyle name="40% - Акцент2 3 4 4 2 2" xfId="23809" xr:uid="{00000000-0005-0000-0000-00001F280000}"/>
    <cellStyle name="40% - Акцент2 3 4 4 2 2 2" xfId="41809" xr:uid="{00000000-0005-0000-0000-000020280000}"/>
    <cellStyle name="40% - Акцент2 3 4 4 2 3" xfId="33464" xr:uid="{00000000-0005-0000-0000-000021280000}"/>
    <cellStyle name="40% - Акцент2 3 4 4 3" xfId="19788" xr:uid="{00000000-0005-0000-0000-000022280000}"/>
    <cellStyle name="40% - Акцент2 3 4 4 3 2" xfId="37954" xr:uid="{00000000-0005-0000-0000-000023280000}"/>
    <cellStyle name="40% - Акцент2 3 4 4 4" xfId="29657" xr:uid="{00000000-0005-0000-0000-000024280000}"/>
    <cellStyle name="40% - Акцент2 3 4 5" xfId="10729" xr:uid="{00000000-0005-0000-0000-000025280000}"/>
    <cellStyle name="40% - Акцент2 3 4 5 2" xfId="14628" xr:uid="{00000000-0005-0000-0000-000026280000}"/>
    <cellStyle name="40% - Акцент2 3 4 5 2 2" xfId="23810" xr:uid="{00000000-0005-0000-0000-000027280000}"/>
    <cellStyle name="40% - Акцент2 3 4 5 2 2 2" xfId="41810" xr:uid="{00000000-0005-0000-0000-000028280000}"/>
    <cellStyle name="40% - Акцент2 3 4 5 2 3" xfId="33465" xr:uid="{00000000-0005-0000-0000-000029280000}"/>
    <cellStyle name="40% - Акцент2 3 4 5 3" xfId="20584" xr:uid="{00000000-0005-0000-0000-00002A280000}"/>
    <cellStyle name="40% - Акцент2 3 4 5 3 2" xfId="38736" xr:uid="{00000000-0005-0000-0000-00002B280000}"/>
    <cellStyle name="40% - Акцент2 3 4 5 4" xfId="30420" xr:uid="{00000000-0005-0000-0000-00002C280000}"/>
    <cellStyle name="40% - Акцент2 3 4 6" xfId="11437" xr:uid="{00000000-0005-0000-0000-00002D280000}"/>
    <cellStyle name="40% - Акцент2 3 4 6 2" xfId="21282" xr:uid="{00000000-0005-0000-0000-00002E280000}"/>
    <cellStyle name="40% - Акцент2 3 4 6 2 2" xfId="39434" xr:uid="{00000000-0005-0000-0000-00002F280000}"/>
    <cellStyle name="40% - Акцент2 3 4 6 3" xfId="31118" xr:uid="{00000000-0005-0000-0000-000030280000}"/>
    <cellStyle name="40% - Акцент2 3 4 7" xfId="11962" xr:uid="{00000000-0005-0000-0000-000031280000}"/>
    <cellStyle name="40% - Акцент2 3 4 7 2" xfId="21707" xr:uid="{00000000-0005-0000-0000-000032280000}"/>
    <cellStyle name="40% - Акцент2 3 4 7 2 2" xfId="39856" xr:uid="{00000000-0005-0000-0000-000033280000}"/>
    <cellStyle name="40% - Акцент2 3 4 7 3" xfId="31535" xr:uid="{00000000-0005-0000-0000-000034280000}"/>
    <cellStyle name="40% - Акцент2 3 4 8" xfId="7192" xr:uid="{00000000-0005-0000-0000-000035280000}"/>
    <cellStyle name="40% - Акцент2 3 4 8 2" xfId="18784" xr:uid="{00000000-0005-0000-0000-000036280000}"/>
    <cellStyle name="40% - Акцент2 3 4 8 2 2" xfId="37004" xr:uid="{00000000-0005-0000-0000-000037280000}"/>
    <cellStyle name="40% - Акцент2 3 4 8 3" xfId="28756" xr:uid="{00000000-0005-0000-0000-000038280000}"/>
    <cellStyle name="40% - Акцент2 3 4 9" xfId="12483" xr:uid="{00000000-0005-0000-0000-000039280000}"/>
    <cellStyle name="40% - Акцент2 3 4 9 2" xfId="21931" xr:uid="{00000000-0005-0000-0000-00003A280000}"/>
    <cellStyle name="40% - Акцент2 3 4 9 2 2" xfId="40054" xr:uid="{00000000-0005-0000-0000-00003B280000}"/>
    <cellStyle name="40% - Акцент2 3 4 9 3" xfId="31719" xr:uid="{00000000-0005-0000-0000-00003C280000}"/>
    <cellStyle name="40% - Акцент2 3 5" xfId="7492" xr:uid="{00000000-0005-0000-0000-00003D280000}"/>
    <cellStyle name="40% - Акцент2 3 5 2" xfId="8956" xr:uid="{00000000-0005-0000-0000-00003E280000}"/>
    <cellStyle name="40% - Акцент2 3 5 2 2" xfId="14033" xr:uid="{00000000-0005-0000-0000-00003F280000}"/>
    <cellStyle name="40% - Акцент2 3 5 2 2 2" xfId="23228" xr:uid="{00000000-0005-0000-0000-000040280000}"/>
    <cellStyle name="40% - Акцент2 3 5 2 2 2 2" xfId="41228" xr:uid="{00000000-0005-0000-0000-000041280000}"/>
    <cellStyle name="40% - Акцент2 3 5 2 2 3" xfId="32885" xr:uid="{00000000-0005-0000-0000-000042280000}"/>
    <cellStyle name="40% - Акцент2 3 5 2 3" xfId="19522" xr:uid="{00000000-0005-0000-0000-000043280000}"/>
    <cellStyle name="40% - Акцент2 3 5 2 3 2" xfId="37692" xr:uid="{00000000-0005-0000-0000-000044280000}"/>
    <cellStyle name="40% - Акцент2 3 5 2 4" xfId="29397" xr:uid="{00000000-0005-0000-0000-000045280000}"/>
    <cellStyle name="40% - Акцент2 3 5 3" xfId="9760" xr:uid="{00000000-0005-0000-0000-000046280000}"/>
    <cellStyle name="40% - Акцент2 3 5 3 2" xfId="14629" xr:uid="{00000000-0005-0000-0000-000047280000}"/>
    <cellStyle name="40% - Акцент2 3 5 3 2 2" xfId="23811" xr:uid="{00000000-0005-0000-0000-000048280000}"/>
    <cellStyle name="40% - Акцент2 3 5 3 2 2 2" xfId="41811" xr:uid="{00000000-0005-0000-0000-000049280000}"/>
    <cellStyle name="40% - Акцент2 3 5 3 2 3" xfId="33466" xr:uid="{00000000-0005-0000-0000-00004A280000}"/>
    <cellStyle name="40% - Акцент2 3 5 3 3" xfId="20100" xr:uid="{00000000-0005-0000-0000-00004B280000}"/>
    <cellStyle name="40% - Акцент2 3 5 3 3 2" xfId="38265" xr:uid="{00000000-0005-0000-0000-00004C280000}"/>
    <cellStyle name="40% - Акцент2 3 5 3 4" xfId="29963" xr:uid="{00000000-0005-0000-0000-00004D280000}"/>
    <cellStyle name="40% - Акцент2 3 5 4" xfId="11012" xr:uid="{00000000-0005-0000-0000-00004E280000}"/>
    <cellStyle name="40% - Акцент2 3 5 4 2" xfId="14630" xr:uid="{00000000-0005-0000-0000-00004F280000}"/>
    <cellStyle name="40% - Акцент2 3 5 4 2 2" xfId="23812" xr:uid="{00000000-0005-0000-0000-000050280000}"/>
    <cellStyle name="40% - Акцент2 3 5 4 2 2 2" xfId="41812" xr:uid="{00000000-0005-0000-0000-000051280000}"/>
    <cellStyle name="40% - Акцент2 3 5 4 2 3" xfId="33467" xr:uid="{00000000-0005-0000-0000-000052280000}"/>
    <cellStyle name="40% - Акцент2 3 5 4 3" xfId="20865" xr:uid="{00000000-0005-0000-0000-000053280000}"/>
    <cellStyle name="40% - Акцент2 3 5 4 3 2" xfId="39017" xr:uid="{00000000-0005-0000-0000-000054280000}"/>
    <cellStyle name="40% - Акцент2 3 5 4 4" xfId="30701" xr:uid="{00000000-0005-0000-0000-000055280000}"/>
    <cellStyle name="40% - Акцент2 3 5 5" xfId="11541" xr:uid="{00000000-0005-0000-0000-000056280000}"/>
    <cellStyle name="40% - Акцент2 3 5 5 2" xfId="21386" xr:uid="{00000000-0005-0000-0000-000057280000}"/>
    <cellStyle name="40% - Акцент2 3 5 5 2 2" xfId="39538" xr:uid="{00000000-0005-0000-0000-000058280000}"/>
    <cellStyle name="40% - Акцент2 3 5 5 3" xfId="31222" xr:uid="{00000000-0005-0000-0000-000059280000}"/>
    <cellStyle name="40% - Акцент2 3 5 6" xfId="13066" xr:uid="{00000000-0005-0000-0000-00005A280000}"/>
    <cellStyle name="40% - Акцент2 3 5 6 2" xfId="22470" xr:uid="{00000000-0005-0000-0000-00005B280000}"/>
    <cellStyle name="40% - Акцент2 3 5 6 2 2" xfId="40490" xr:uid="{00000000-0005-0000-0000-00005C280000}"/>
    <cellStyle name="40% - Акцент2 3 5 6 3" xfId="32152" xr:uid="{00000000-0005-0000-0000-00005D280000}"/>
    <cellStyle name="40% - Акцент2 3 5 7" xfId="18896" xr:uid="{00000000-0005-0000-0000-00005E280000}"/>
    <cellStyle name="40% - Акцент2 3 5 7 2" xfId="37116" xr:uid="{00000000-0005-0000-0000-00005F280000}"/>
    <cellStyle name="40% - Акцент2 3 5 8" xfId="28863" xr:uid="{00000000-0005-0000-0000-000060280000}"/>
    <cellStyle name="40% - Акцент2 3 6" xfId="8308" xr:uid="{00000000-0005-0000-0000-000061280000}"/>
    <cellStyle name="40% - Акцент2 3 6 2" xfId="9761" xr:uid="{00000000-0005-0000-0000-000062280000}"/>
    <cellStyle name="40% - Акцент2 3 6 2 2" xfId="14631" xr:uid="{00000000-0005-0000-0000-000063280000}"/>
    <cellStyle name="40% - Акцент2 3 6 2 2 2" xfId="23813" xr:uid="{00000000-0005-0000-0000-000064280000}"/>
    <cellStyle name="40% - Акцент2 3 6 2 2 2 2" xfId="41813" xr:uid="{00000000-0005-0000-0000-000065280000}"/>
    <cellStyle name="40% - Акцент2 3 6 2 2 3" xfId="33468" xr:uid="{00000000-0005-0000-0000-000066280000}"/>
    <cellStyle name="40% - Акцент2 3 6 2 3" xfId="20101" xr:uid="{00000000-0005-0000-0000-000067280000}"/>
    <cellStyle name="40% - Акцент2 3 6 2 3 2" xfId="38266" xr:uid="{00000000-0005-0000-0000-000068280000}"/>
    <cellStyle name="40% - Акцент2 3 6 2 4" xfId="29964" xr:uid="{00000000-0005-0000-0000-000069280000}"/>
    <cellStyle name="40% - Акцент2 3 6 3" xfId="13560" xr:uid="{00000000-0005-0000-0000-00006A280000}"/>
    <cellStyle name="40% - Акцент2 3 6 3 2" xfId="22795" xr:uid="{00000000-0005-0000-0000-00006B280000}"/>
    <cellStyle name="40% - Акцент2 3 6 3 2 2" xfId="40796" xr:uid="{00000000-0005-0000-0000-00006C280000}"/>
    <cellStyle name="40% - Акцент2 3 6 3 3" xfId="32447" xr:uid="{00000000-0005-0000-0000-00006D280000}"/>
    <cellStyle name="40% - Акцент2 3 6 4" xfId="19182" xr:uid="{00000000-0005-0000-0000-00006E280000}"/>
    <cellStyle name="40% - Акцент2 3 6 4 2" xfId="37361" xr:uid="{00000000-0005-0000-0000-00006F280000}"/>
    <cellStyle name="40% - Акцент2 3 6 5" xfId="29074" xr:uid="{00000000-0005-0000-0000-000070280000}"/>
    <cellStyle name="40% - Акцент2 3 7" xfId="9306" xr:uid="{00000000-0005-0000-0000-000071280000}"/>
    <cellStyle name="40% - Акцент2 3 7 2" xfId="14632" xr:uid="{00000000-0005-0000-0000-000072280000}"/>
    <cellStyle name="40% - Акцент2 3 7 2 2" xfId="23814" xr:uid="{00000000-0005-0000-0000-000073280000}"/>
    <cellStyle name="40% - Акцент2 3 7 2 2 2" xfId="41814" xr:uid="{00000000-0005-0000-0000-000074280000}"/>
    <cellStyle name="40% - Акцент2 3 7 2 3" xfId="33469" xr:uid="{00000000-0005-0000-0000-000075280000}"/>
    <cellStyle name="40% - Акцент2 3 7 3" xfId="19786" xr:uid="{00000000-0005-0000-0000-000076280000}"/>
    <cellStyle name="40% - Акцент2 3 7 3 2" xfId="37952" xr:uid="{00000000-0005-0000-0000-000077280000}"/>
    <cellStyle name="40% - Акцент2 3 7 4" xfId="29655" xr:uid="{00000000-0005-0000-0000-000078280000}"/>
    <cellStyle name="40% - Акцент2 3 8" xfId="10727" xr:uid="{00000000-0005-0000-0000-000079280000}"/>
    <cellStyle name="40% - Акцент2 3 8 2" xfId="14633" xr:uid="{00000000-0005-0000-0000-00007A280000}"/>
    <cellStyle name="40% - Акцент2 3 8 2 2" xfId="23815" xr:uid="{00000000-0005-0000-0000-00007B280000}"/>
    <cellStyle name="40% - Акцент2 3 8 2 2 2" xfId="41815" xr:uid="{00000000-0005-0000-0000-00007C280000}"/>
    <cellStyle name="40% - Акцент2 3 8 2 3" xfId="33470" xr:uid="{00000000-0005-0000-0000-00007D280000}"/>
    <cellStyle name="40% - Акцент2 3 8 3" xfId="20582" xr:uid="{00000000-0005-0000-0000-00007E280000}"/>
    <cellStyle name="40% - Акцент2 3 8 3 2" xfId="38734" xr:uid="{00000000-0005-0000-0000-00007F280000}"/>
    <cellStyle name="40% - Акцент2 3 8 4" xfId="30418" xr:uid="{00000000-0005-0000-0000-000080280000}"/>
    <cellStyle name="40% - Акцент2 3 9" xfId="11240" xr:uid="{00000000-0005-0000-0000-000081280000}"/>
    <cellStyle name="40% - Акцент2 3 9 2" xfId="21085" xr:uid="{00000000-0005-0000-0000-000082280000}"/>
    <cellStyle name="40% - Акцент2 3 9 2 2" xfId="39237" xr:uid="{00000000-0005-0000-0000-000083280000}"/>
    <cellStyle name="40% - Акцент2 3 9 3" xfId="30921" xr:uid="{00000000-0005-0000-0000-000084280000}"/>
    <cellStyle name="40% - Акцент2 3_Data_Resourses &amp; Reserves_Audit12_mod2011_f0112" xfId="876" xr:uid="{00000000-0005-0000-0000-000085280000}"/>
    <cellStyle name="40% - Акцент2 4" xfId="877" xr:uid="{00000000-0005-0000-0000-000086280000}"/>
    <cellStyle name="40% - Акцент2 4 2" xfId="878" xr:uid="{00000000-0005-0000-0000-000087280000}"/>
    <cellStyle name="40% - Акцент2 4 2 10" xfId="16135" xr:uid="{00000000-0005-0000-0000-000088280000}"/>
    <cellStyle name="40% - Акцент2 4 2 10 2" xfId="25089" xr:uid="{00000000-0005-0000-0000-000089280000}"/>
    <cellStyle name="40% - Акцент2 4 2 10 2 2" xfId="43086" xr:uid="{00000000-0005-0000-0000-00008A280000}"/>
    <cellStyle name="40% - Акцент2 4 2 10 3" xfId="34733" xr:uid="{00000000-0005-0000-0000-00008B280000}"/>
    <cellStyle name="40% - Акцент2 4 2 11" xfId="17043" xr:uid="{00000000-0005-0000-0000-00008C280000}"/>
    <cellStyle name="40% - Акцент2 4 2 11 2" xfId="35403" xr:uid="{00000000-0005-0000-0000-00008D280000}"/>
    <cellStyle name="40% - Акцент2 4 2 12" xfId="26436" xr:uid="{00000000-0005-0000-0000-00008E280000}"/>
    <cellStyle name="40% - Акцент2 4 2 12 2" xfId="44358" xr:uid="{00000000-0005-0000-0000-00008F280000}"/>
    <cellStyle name="40% - Акцент2 4 2 13" xfId="27350" xr:uid="{00000000-0005-0000-0000-000090280000}"/>
    <cellStyle name="40% - Акцент2 4 2 14" xfId="45412" xr:uid="{00000000-0005-0000-0000-000091280000}"/>
    <cellStyle name="40% - Акцент2 4 2 15" xfId="46506" xr:uid="{00000000-0005-0000-0000-000092280000}"/>
    <cellStyle name="40% - Акцент2 4 2 2" xfId="5919" xr:uid="{00000000-0005-0000-0000-000093280000}"/>
    <cellStyle name="40% - Акцент2 4 2 2 10" xfId="26945" xr:uid="{00000000-0005-0000-0000-000094280000}"/>
    <cellStyle name="40% - Акцент2 4 2 2 10 2" xfId="44860" xr:uid="{00000000-0005-0000-0000-000095280000}"/>
    <cellStyle name="40% - Акцент2 4 2 2 11" xfId="27965" xr:uid="{00000000-0005-0000-0000-000096280000}"/>
    <cellStyle name="40% - Акцент2 4 2 2 12" xfId="45907" xr:uid="{00000000-0005-0000-0000-000097280000}"/>
    <cellStyle name="40% - Акцент2 4 2 2 13" xfId="47096" xr:uid="{00000000-0005-0000-0000-000098280000}"/>
    <cellStyle name="40% - Акцент2 4 2 2 2" xfId="8959" xr:uid="{00000000-0005-0000-0000-000099280000}"/>
    <cellStyle name="40% - Акцент2 4 2 2 2 2" xfId="14034" xr:uid="{00000000-0005-0000-0000-00009A280000}"/>
    <cellStyle name="40% - Акцент2 4 2 2 2 2 2" xfId="23229" xr:uid="{00000000-0005-0000-0000-00009B280000}"/>
    <cellStyle name="40% - Акцент2 4 2 2 2 2 2 2" xfId="41229" xr:uid="{00000000-0005-0000-0000-00009C280000}"/>
    <cellStyle name="40% - Акцент2 4 2 2 2 2 3" xfId="32886" xr:uid="{00000000-0005-0000-0000-00009D280000}"/>
    <cellStyle name="40% - Акцент2 4 2 2 2 3" xfId="19525" xr:uid="{00000000-0005-0000-0000-00009E280000}"/>
    <cellStyle name="40% - Акцент2 4 2 2 2 3 2" xfId="37695" xr:uid="{00000000-0005-0000-0000-00009F280000}"/>
    <cellStyle name="40% - Акцент2 4 2 2 2 4" xfId="29400" xr:uid="{00000000-0005-0000-0000-0000A0280000}"/>
    <cellStyle name="40% - Акцент2 4 2 2 3" xfId="9762" xr:uid="{00000000-0005-0000-0000-0000A1280000}"/>
    <cellStyle name="40% - Акцент2 4 2 2 3 2" xfId="14634" xr:uid="{00000000-0005-0000-0000-0000A2280000}"/>
    <cellStyle name="40% - Акцент2 4 2 2 3 2 2" xfId="23816" xr:uid="{00000000-0005-0000-0000-0000A3280000}"/>
    <cellStyle name="40% - Акцент2 4 2 2 3 2 2 2" xfId="41816" xr:uid="{00000000-0005-0000-0000-0000A4280000}"/>
    <cellStyle name="40% - Акцент2 4 2 2 3 2 3" xfId="33471" xr:uid="{00000000-0005-0000-0000-0000A5280000}"/>
    <cellStyle name="40% - Акцент2 4 2 2 3 3" xfId="20102" xr:uid="{00000000-0005-0000-0000-0000A6280000}"/>
    <cellStyle name="40% - Акцент2 4 2 2 3 3 2" xfId="38267" xr:uid="{00000000-0005-0000-0000-0000A7280000}"/>
    <cellStyle name="40% - Акцент2 4 2 2 3 4" xfId="29965" xr:uid="{00000000-0005-0000-0000-0000A8280000}"/>
    <cellStyle name="40% - Акцент2 4 2 2 4" xfId="11013" xr:uid="{00000000-0005-0000-0000-0000A9280000}"/>
    <cellStyle name="40% - Акцент2 4 2 2 4 2" xfId="14635" xr:uid="{00000000-0005-0000-0000-0000AA280000}"/>
    <cellStyle name="40% - Акцент2 4 2 2 4 2 2" xfId="23817" xr:uid="{00000000-0005-0000-0000-0000AB280000}"/>
    <cellStyle name="40% - Акцент2 4 2 2 4 2 2 2" xfId="41817" xr:uid="{00000000-0005-0000-0000-0000AC280000}"/>
    <cellStyle name="40% - Акцент2 4 2 2 4 2 3" xfId="33472" xr:uid="{00000000-0005-0000-0000-0000AD280000}"/>
    <cellStyle name="40% - Акцент2 4 2 2 4 3" xfId="20866" xr:uid="{00000000-0005-0000-0000-0000AE280000}"/>
    <cellStyle name="40% - Акцент2 4 2 2 4 3 2" xfId="39018" xr:uid="{00000000-0005-0000-0000-0000AF280000}"/>
    <cellStyle name="40% - Акцент2 4 2 2 4 4" xfId="30702" xr:uid="{00000000-0005-0000-0000-0000B0280000}"/>
    <cellStyle name="40% - Акцент2 4 2 2 5" xfId="11544" xr:uid="{00000000-0005-0000-0000-0000B1280000}"/>
    <cellStyle name="40% - Акцент2 4 2 2 5 2" xfId="21389" xr:uid="{00000000-0005-0000-0000-0000B2280000}"/>
    <cellStyle name="40% - Акцент2 4 2 2 5 2 2" xfId="39541" xr:uid="{00000000-0005-0000-0000-0000B3280000}"/>
    <cellStyle name="40% - Акцент2 4 2 2 5 3" xfId="31225" xr:uid="{00000000-0005-0000-0000-0000B4280000}"/>
    <cellStyle name="40% - Акцент2 4 2 2 6" xfId="7495" xr:uid="{00000000-0005-0000-0000-0000B5280000}"/>
    <cellStyle name="40% - Акцент2 4 2 2 6 2" xfId="18899" xr:uid="{00000000-0005-0000-0000-0000B6280000}"/>
    <cellStyle name="40% - Акцент2 4 2 2 6 2 2" xfId="37119" xr:uid="{00000000-0005-0000-0000-0000B7280000}"/>
    <cellStyle name="40% - Акцент2 4 2 2 6 3" xfId="28866" xr:uid="{00000000-0005-0000-0000-0000B8280000}"/>
    <cellStyle name="40% - Акцент2 4 2 2 7" xfId="13067" xr:uid="{00000000-0005-0000-0000-0000B9280000}"/>
    <cellStyle name="40% - Акцент2 4 2 2 7 2" xfId="22471" xr:uid="{00000000-0005-0000-0000-0000BA280000}"/>
    <cellStyle name="40% - Акцент2 4 2 2 7 2 2" xfId="40491" xr:uid="{00000000-0005-0000-0000-0000BB280000}"/>
    <cellStyle name="40% - Акцент2 4 2 2 7 3" xfId="32153" xr:uid="{00000000-0005-0000-0000-0000BC280000}"/>
    <cellStyle name="40% - Акцент2 4 2 2 8" xfId="16757" xr:uid="{00000000-0005-0000-0000-0000BD280000}"/>
    <cellStyle name="40% - Акцент2 4 2 2 8 2" xfId="25522" xr:uid="{00000000-0005-0000-0000-0000BE280000}"/>
    <cellStyle name="40% - Акцент2 4 2 2 8 2 2" xfId="43486" xr:uid="{00000000-0005-0000-0000-0000BF280000}"/>
    <cellStyle name="40% - Акцент2 4 2 2 8 3" xfId="35178" xr:uid="{00000000-0005-0000-0000-0000C0280000}"/>
    <cellStyle name="40% - Акцент2 4 2 2 9" xfId="17872" xr:uid="{00000000-0005-0000-0000-0000C1280000}"/>
    <cellStyle name="40% - Акцент2 4 2 2 9 2" xfId="36182" xr:uid="{00000000-0005-0000-0000-0000C2280000}"/>
    <cellStyle name="40% - Акцент2 4 2 3" xfId="8685" xr:uid="{00000000-0005-0000-0000-0000C3280000}"/>
    <cellStyle name="40% - Акцент2 4 2 3 2" xfId="9763" xr:uid="{00000000-0005-0000-0000-0000C4280000}"/>
    <cellStyle name="40% - Акцент2 4 2 3 2 2" xfId="14636" xr:uid="{00000000-0005-0000-0000-0000C5280000}"/>
    <cellStyle name="40% - Акцент2 4 2 3 2 2 2" xfId="23818" xr:uid="{00000000-0005-0000-0000-0000C6280000}"/>
    <cellStyle name="40% - Акцент2 4 2 3 2 2 2 2" xfId="41818" xr:uid="{00000000-0005-0000-0000-0000C7280000}"/>
    <cellStyle name="40% - Акцент2 4 2 3 2 2 3" xfId="33473" xr:uid="{00000000-0005-0000-0000-0000C8280000}"/>
    <cellStyle name="40% - Акцент2 4 2 3 2 3" xfId="20103" xr:uid="{00000000-0005-0000-0000-0000C9280000}"/>
    <cellStyle name="40% - Акцент2 4 2 3 2 3 2" xfId="38268" xr:uid="{00000000-0005-0000-0000-0000CA280000}"/>
    <cellStyle name="40% - Акцент2 4 2 3 2 4" xfId="29966" xr:uid="{00000000-0005-0000-0000-0000CB280000}"/>
    <cellStyle name="40% - Акцент2 4 2 3 3" xfId="13563" xr:uid="{00000000-0005-0000-0000-0000CC280000}"/>
    <cellStyle name="40% - Акцент2 4 2 3 3 2" xfId="22798" xr:uid="{00000000-0005-0000-0000-0000CD280000}"/>
    <cellStyle name="40% - Акцент2 4 2 3 3 2 2" xfId="40799" xr:uid="{00000000-0005-0000-0000-0000CE280000}"/>
    <cellStyle name="40% - Акцент2 4 2 3 3 3" xfId="32450" xr:uid="{00000000-0005-0000-0000-0000CF280000}"/>
    <cellStyle name="40% - Акцент2 4 2 3 4" xfId="19356" xr:uid="{00000000-0005-0000-0000-0000D0280000}"/>
    <cellStyle name="40% - Акцент2 4 2 3 4 2" xfId="37526" xr:uid="{00000000-0005-0000-0000-0000D1280000}"/>
    <cellStyle name="40% - Акцент2 4 2 3 5" xfId="29236" xr:uid="{00000000-0005-0000-0000-0000D2280000}"/>
    <cellStyle name="40% - Акцент2 4 2 4" xfId="9309" xr:uid="{00000000-0005-0000-0000-0000D3280000}"/>
    <cellStyle name="40% - Акцент2 4 2 4 2" xfId="14637" xr:uid="{00000000-0005-0000-0000-0000D4280000}"/>
    <cellStyle name="40% - Акцент2 4 2 4 2 2" xfId="23819" xr:uid="{00000000-0005-0000-0000-0000D5280000}"/>
    <cellStyle name="40% - Акцент2 4 2 4 2 2 2" xfId="41819" xr:uid="{00000000-0005-0000-0000-0000D6280000}"/>
    <cellStyle name="40% - Акцент2 4 2 4 2 3" xfId="33474" xr:uid="{00000000-0005-0000-0000-0000D7280000}"/>
    <cellStyle name="40% - Акцент2 4 2 4 3" xfId="19789" xr:uid="{00000000-0005-0000-0000-0000D8280000}"/>
    <cellStyle name="40% - Акцент2 4 2 4 3 2" xfId="37955" xr:uid="{00000000-0005-0000-0000-0000D9280000}"/>
    <cellStyle name="40% - Акцент2 4 2 4 4" xfId="29658" xr:uid="{00000000-0005-0000-0000-0000DA280000}"/>
    <cellStyle name="40% - Акцент2 4 2 5" xfId="10730" xr:uid="{00000000-0005-0000-0000-0000DB280000}"/>
    <cellStyle name="40% - Акцент2 4 2 5 2" xfId="14638" xr:uid="{00000000-0005-0000-0000-0000DC280000}"/>
    <cellStyle name="40% - Акцент2 4 2 5 2 2" xfId="23820" xr:uid="{00000000-0005-0000-0000-0000DD280000}"/>
    <cellStyle name="40% - Акцент2 4 2 5 2 2 2" xfId="41820" xr:uid="{00000000-0005-0000-0000-0000DE280000}"/>
    <cellStyle name="40% - Акцент2 4 2 5 2 3" xfId="33475" xr:uid="{00000000-0005-0000-0000-0000DF280000}"/>
    <cellStyle name="40% - Акцент2 4 2 5 3" xfId="20585" xr:uid="{00000000-0005-0000-0000-0000E0280000}"/>
    <cellStyle name="40% - Акцент2 4 2 5 3 2" xfId="38737" xr:uid="{00000000-0005-0000-0000-0000E1280000}"/>
    <cellStyle name="40% - Акцент2 4 2 5 4" xfId="30421" xr:uid="{00000000-0005-0000-0000-0000E2280000}"/>
    <cellStyle name="40% - Акцент2 4 2 6" xfId="11393" xr:uid="{00000000-0005-0000-0000-0000E3280000}"/>
    <cellStyle name="40% - Акцент2 4 2 6 2" xfId="21238" xr:uid="{00000000-0005-0000-0000-0000E4280000}"/>
    <cellStyle name="40% - Акцент2 4 2 6 2 2" xfId="39390" xr:uid="{00000000-0005-0000-0000-0000E5280000}"/>
    <cellStyle name="40% - Акцент2 4 2 6 3" xfId="31074" xr:uid="{00000000-0005-0000-0000-0000E6280000}"/>
    <cellStyle name="40% - Акцент2 4 2 7" xfId="11963" xr:uid="{00000000-0005-0000-0000-0000E7280000}"/>
    <cellStyle name="40% - Акцент2 4 2 7 2" xfId="21708" xr:uid="{00000000-0005-0000-0000-0000E8280000}"/>
    <cellStyle name="40% - Акцент2 4 2 7 2 2" xfId="39857" xr:uid="{00000000-0005-0000-0000-0000E9280000}"/>
    <cellStyle name="40% - Акцент2 4 2 7 3" xfId="31536" xr:uid="{00000000-0005-0000-0000-0000EA280000}"/>
    <cellStyle name="40% - Акцент2 4 2 8" xfId="7078" xr:uid="{00000000-0005-0000-0000-0000EB280000}"/>
    <cellStyle name="40% - Акцент2 4 2 8 2" xfId="18719" xr:uid="{00000000-0005-0000-0000-0000EC280000}"/>
    <cellStyle name="40% - Акцент2 4 2 8 2 2" xfId="36952" xr:uid="{00000000-0005-0000-0000-0000ED280000}"/>
    <cellStyle name="40% - Акцент2 4 2 8 3" xfId="28711" xr:uid="{00000000-0005-0000-0000-0000EE280000}"/>
    <cellStyle name="40% - Акцент2 4 2 9" xfId="12484" xr:uid="{00000000-0005-0000-0000-0000EF280000}"/>
    <cellStyle name="40% - Акцент2 4 2 9 2" xfId="21932" xr:uid="{00000000-0005-0000-0000-0000F0280000}"/>
    <cellStyle name="40% - Акцент2 4 2 9 2 2" xfId="40055" xr:uid="{00000000-0005-0000-0000-0000F1280000}"/>
    <cellStyle name="40% - Акцент2 4 2 9 3" xfId="31720" xr:uid="{00000000-0005-0000-0000-0000F2280000}"/>
    <cellStyle name="40% - Акцент2 4 3" xfId="8718" xr:uid="{00000000-0005-0000-0000-0000F3280000}"/>
    <cellStyle name="40% - Акцент2 4_Reconcilation" xfId="8614" xr:uid="{00000000-0005-0000-0000-0000F4280000}"/>
    <cellStyle name="40% - Акцент2 5" xfId="879" xr:uid="{00000000-0005-0000-0000-0000F5280000}"/>
    <cellStyle name="40% - Акцент2 5 2" xfId="7258" xr:uid="{00000000-0005-0000-0000-0000F6280000}"/>
    <cellStyle name="40% - Акцент2 6" xfId="880" xr:uid="{00000000-0005-0000-0000-0000F7280000}"/>
    <cellStyle name="40% - Акцент2 6 2" xfId="7280" xr:uid="{00000000-0005-0000-0000-0000F8280000}"/>
    <cellStyle name="40% - Акцент2 7" xfId="881" xr:uid="{00000000-0005-0000-0000-0000F9280000}"/>
    <cellStyle name="40% - Акцент2 7 2" xfId="8875" xr:uid="{00000000-0005-0000-0000-0000FA280000}"/>
    <cellStyle name="40% - Акцент2 7 2 2" xfId="14639" xr:uid="{00000000-0005-0000-0000-0000FB280000}"/>
    <cellStyle name="40% - Акцент2 7 2 2 2" xfId="23821" xr:uid="{00000000-0005-0000-0000-0000FC280000}"/>
    <cellStyle name="40% - Акцент2 7 2 2 2 2" xfId="41821" xr:uid="{00000000-0005-0000-0000-0000FD280000}"/>
    <cellStyle name="40% - Акцент2 7 2 2 3" xfId="33476" xr:uid="{00000000-0005-0000-0000-0000FE280000}"/>
    <cellStyle name="40% - Акцент2 7 2 3" xfId="19447" xr:uid="{00000000-0005-0000-0000-0000FF280000}"/>
    <cellStyle name="40% - Акцент2 7 2 3 2" xfId="37617" xr:uid="{00000000-0005-0000-0000-000000290000}"/>
    <cellStyle name="40% - Акцент2 7 2 4" xfId="29322" xr:uid="{00000000-0005-0000-0000-000001290000}"/>
    <cellStyle name="40% - Акцент2 7 3" xfId="10621" xr:uid="{00000000-0005-0000-0000-000002290000}"/>
    <cellStyle name="40% - Акцент2 7 3 2" xfId="14640" xr:uid="{00000000-0005-0000-0000-000003290000}"/>
    <cellStyle name="40% - Акцент2 7 3 2 2" xfId="23822" xr:uid="{00000000-0005-0000-0000-000004290000}"/>
    <cellStyle name="40% - Акцент2 7 3 2 2 2" xfId="41822" xr:uid="{00000000-0005-0000-0000-000005290000}"/>
    <cellStyle name="40% - Акцент2 7 3 2 3" xfId="33477" xr:uid="{00000000-0005-0000-0000-000006290000}"/>
    <cellStyle name="40% - Акцент2 7 3 3" xfId="20490" xr:uid="{00000000-0005-0000-0000-000007290000}"/>
    <cellStyle name="40% - Акцент2 7 3 3 2" xfId="38642" xr:uid="{00000000-0005-0000-0000-000008290000}"/>
    <cellStyle name="40% - Акцент2 7 3 4" xfId="30328" xr:uid="{00000000-0005-0000-0000-000009290000}"/>
    <cellStyle name="40% - Акцент2 7 4" xfId="11014" xr:uid="{00000000-0005-0000-0000-00000A290000}"/>
    <cellStyle name="40% - Акцент2 7 4 2" xfId="14641" xr:uid="{00000000-0005-0000-0000-00000B290000}"/>
    <cellStyle name="40% - Акцент2 7 4 2 2" xfId="23823" xr:uid="{00000000-0005-0000-0000-00000C290000}"/>
    <cellStyle name="40% - Акцент2 7 4 2 2 2" xfId="41823" xr:uid="{00000000-0005-0000-0000-00000D290000}"/>
    <cellStyle name="40% - Акцент2 7 4 2 3" xfId="33478" xr:uid="{00000000-0005-0000-0000-00000E290000}"/>
    <cellStyle name="40% - Акцент2 7 4 3" xfId="20867" xr:uid="{00000000-0005-0000-0000-00000F290000}"/>
    <cellStyle name="40% - Акцент2 7 4 3 2" xfId="39019" xr:uid="{00000000-0005-0000-0000-000010290000}"/>
    <cellStyle name="40% - Акцент2 7 4 4" xfId="30703" xr:uid="{00000000-0005-0000-0000-000011290000}"/>
    <cellStyle name="40% - Акцент2 7 5" xfId="11467" xr:uid="{00000000-0005-0000-0000-000012290000}"/>
    <cellStyle name="40% - Акцент2 7 5 2" xfId="21312" xr:uid="{00000000-0005-0000-0000-000013290000}"/>
    <cellStyle name="40% - Акцент2 7 5 2 2" xfId="39464" xr:uid="{00000000-0005-0000-0000-000014290000}"/>
    <cellStyle name="40% - Акцент2 7 5 3" xfId="31148" xr:uid="{00000000-0005-0000-0000-000015290000}"/>
    <cellStyle name="40% - Акцент2 7 6" xfId="7352" xr:uid="{00000000-0005-0000-0000-000016290000}"/>
    <cellStyle name="40% - Акцент2 7 6 2" xfId="18818" xr:uid="{00000000-0005-0000-0000-000017290000}"/>
    <cellStyle name="40% - Акцент2 7 6 2 2" xfId="37038" xr:uid="{00000000-0005-0000-0000-000018290000}"/>
    <cellStyle name="40% - Акцент2 7 6 3" xfId="28787" xr:uid="{00000000-0005-0000-0000-000019290000}"/>
    <cellStyle name="40% - Акцент2 8" xfId="882" xr:uid="{00000000-0005-0000-0000-00001A290000}"/>
    <cellStyle name="40% - Акцент2 8 2" xfId="9229" xr:uid="{00000000-0005-0000-0000-00001B290000}"/>
    <cellStyle name="40% - Акцент2 9" xfId="883" xr:uid="{00000000-0005-0000-0000-00001C290000}"/>
    <cellStyle name="40% - Акцент3 10" xfId="884" xr:uid="{00000000-0005-0000-0000-00001D290000}"/>
    <cellStyle name="40% - Акцент3 10 2" xfId="9155" xr:uid="{00000000-0005-0000-0000-00001E290000}"/>
    <cellStyle name="40% - Акцент3 10 2 2" xfId="14642" xr:uid="{00000000-0005-0000-0000-00001F290000}"/>
    <cellStyle name="40% - Акцент3 10 2 2 2" xfId="23824" xr:uid="{00000000-0005-0000-0000-000020290000}"/>
    <cellStyle name="40% - Акцент3 10 2 2 2 2" xfId="41824" xr:uid="{00000000-0005-0000-0000-000021290000}"/>
    <cellStyle name="40% - Акцент3 10 2 2 3" xfId="33479" xr:uid="{00000000-0005-0000-0000-000022290000}"/>
    <cellStyle name="40% - Акцент3 10 2 3" xfId="19698" xr:uid="{00000000-0005-0000-0000-000023290000}"/>
    <cellStyle name="40% - Акцент3 10 2 3 2" xfId="37867" xr:uid="{00000000-0005-0000-0000-000024290000}"/>
    <cellStyle name="40% - Акцент3 10 2 4" xfId="29572" xr:uid="{00000000-0005-0000-0000-000025290000}"/>
    <cellStyle name="40% - Акцент3 10 3" xfId="10622" xr:uid="{00000000-0005-0000-0000-000026290000}"/>
    <cellStyle name="40% - Акцент3 10 3 2" xfId="14643" xr:uid="{00000000-0005-0000-0000-000027290000}"/>
    <cellStyle name="40% - Акцент3 10 3 2 2" xfId="23825" xr:uid="{00000000-0005-0000-0000-000028290000}"/>
    <cellStyle name="40% - Акцент3 10 3 2 2 2" xfId="41825" xr:uid="{00000000-0005-0000-0000-000029290000}"/>
    <cellStyle name="40% - Акцент3 10 3 2 3" xfId="33480" xr:uid="{00000000-0005-0000-0000-00002A290000}"/>
    <cellStyle name="40% - Акцент3 10 3 3" xfId="20491" xr:uid="{00000000-0005-0000-0000-00002B290000}"/>
    <cellStyle name="40% - Акцент3 10 3 3 2" xfId="38643" xr:uid="{00000000-0005-0000-0000-00002C290000}"/>
    <cellStyle name="40% - Акцент3 10 3 4" xfId="30329" xr:uid="{00000000-0005-0000-0000-00002D290000}"/>
    <cellStyle name="40% - Акцент3 10 4" xfId="11015" xr:uid="{00000000-0005-0000-0000-00002E290000}"/>
    <cellStyle name="40% - Акцент3 10 4 2" xfId="14644" xr:uid="{00000000-0005-0000-0000-00002F290000}"/>
    <cellStyle name="40% - Акцент3 10 4 2 2" xfId="23826" xr:uid="{00000000-0005-0000-0000-000030290000}"/>
    <cellStyle name="40% - Акцент3 10 4 2 2 2" xfId="41826" xr:uid="{00000000-0005-0000-0000-000031290000}"/>
    <cellStyle name="40% - Акцент3 10 4 2 3" xfId="33481" xr:uid="{00000000-0005-0000-0000-000032290000}"/>
    <cellStyle name="40% - Акцент3 10 4 3" xfId="20868" xr:uid="{00000000-0005-0000-0000-000033290000}"/>
    <cellStyle name="40% - Акцент3 10 4 3 2" xfId="39020" xr:uid="{00000000-0005-0000-0000-000034290000}"/>
    <cellStyle name="40% - Акцент3 10 4 4" xfId="30704" xr:uid="{00000000-0005-0000-0000-000035290000}"/>
    <cellStyle name="40% - Акцент3 10 5" xfId="11712" xr:uid="{00000000-0005-0000-0000-000036290000}"/>
    <cellStyle name="40% - Акцент3 10 5 2" xfId="21557" xr:uid="{00000000-0005-0000-0000-000037290000}"/>
    <cellStyle name="40% - Акцент3 10 5 2 2" xfId="39709" xr:uid="{00000000-0005-0000-0000-000038290000}"/>
    <cellStyle name="40% - Акцент3 10 5 3" xfId="31393" xr:uid="{00000000-0005-0000-0000-000039290000}"/>
    <cellStyle name="40% - Акцент3 10 6" xfId="7724" xr:uid="{00000000-0005-0000-0000-00003A290000}"/>
    <cellStyle name="40% - Акцент3 10 6 2" xfId="19071" xr:uid="{00000000-0005-0000-0000-00003B290000}"/>
    <cellStyle name="40% - Акцент3 10 6 2 2" xfId="37291" xr:uid="{00000000-0005-0000-0000-00003C290000}"/>
    <cellStyle name="40% - Акцент3 10 6 3" xfId="29036" xr:uid="{00000000-0005-0000-0000-00003D290000}"/>
    <cellStyle name="40% - Акцент3 11" xfId="885" xr:uid="{00000000-0005-0000-0000-00003E290000}"/>
    <cellStyle name="40% - Акцент3 11 2" xfId="9231" xr:uid="{00000000-0005-0000-0000-00003F290000}"/>
    <cellStyle name="40% - Акцент3 12" xfId="886" xr:uid="{00000000-0005-0000-0000-000040290000}"/>
    <cellStyle name="40% - Акцент3 13" xfId="887" xr:uid="{00000000-0005-0000-0000-000041290000}"/>
    <cellStyle name="40% - Акцент3 14" xfId="888" xr:uid="{00000000-0005-0000-0000-000042290000}"/>
    <cellStyle name="40% - Акцент3 15" xfId="889" xr:uid="{00000000-0005-0000-0000-000043290000}"/>
    <cellStyle name="40% - Акцент3 16" xfId="890" xr:uid="{00000000-0005-0000-0000-000044290000}"/>
    <cellStyle name="40% - Акцент3 17" xfId="891" xr:uid="{00000000-0005-0000-0000-000045290000}"/>
    <cellStyle name="40% - Акцент3 18" xfId="892" xr:uid="{00000000-0005-0000-0000-000046290000}"/>
    <cellStyle name="40% - Акцент3 19" xfId="893" xr:uid="{00000000-0005-0000-0000-000047290000}"/>
    <cellStyle name="40% - Акцент3 2" xfId="894" xr:uid="{00000000-0005-0000-0000-000048290000}"/>
    <cellStyle name="40% — акцент3 2" xfId="12110" xr:uid="{00000000-0005-0000-0000-000049290000}"/>
    <cellStyle name="40% - Акцент3 2 10" xfId="12272" xr:uid="{00000000-0005-0000-0000-00004A290000}"/>
    <cellStyle name="40% — акцент3 2 10" xfId="25949" xr:uid="{00000000-0005-0000-0000-00004B290000}"/>
    <cellStyle name="40% — акцент3 2 10 2" xfId="43893" xr:uid="{00000000-0005-0000-0000-00004C290000}"/>
    <cellStyle name="40% - Акцент3 2 11" xfId="7748" xr:uid="{00000000-0005-0000-0000-00004D290000}"/>
    <cellStyle name="40% — акцент3 2 11" xfId="25887" xr:uid="{00000000-0005-0000-0000-00004E290000}"/>
    <cellStyle name="40% — акцент3 2 11 2" xfId="43835" xr:uid="{00000000-0005-0000-0000-00004F290000}"/>
    <cellStyle name="40% - Акцент3 2 12" xfId="6607" xr:uid="{00000000-0005-0000-0000-000050290000}"/>
    <cellStyle name="40% — акцент3 2 12" xfId="24822" xr:uid="{00000000-0005-0000-0000-000051290000}"/>
    <cellStyle name="40% — акцент3 2 12 2" xfId="42819" xr:uid="{00000000-0005-0000-0000-000052290000}"/>
    <cellStyle name="40% - Акцент3 2 13" xfId="12298" xr:uid="{00000000-0005-0000-0000-000053290000}"/>
    <cellStyle name="40% — акцент3 2 13" xfId="25985" xr:uid="{00000000-0005-0000-0000-000054290000}"/>
    <cellStyle name="40% — акцент3 2 13 2" xfId="43929" xr:uid="{00000000-0005-0000-0000-000055290000}"/>
    <cellStyle name="40% - Акцент3 2 14" xfId="12347" xr:uid="{00000000-0005-0000-0000-000056290000}"/>
    <cellStyle name="40% — акцент3 2 14" xfId="17151" xr:uid="{00000000-0005-0000-0000-000057290000}"/>
    <cellStyle name="40% — акцент3 2 14 2" xfId="35507" xr:uid="{00000000-0005-0000-0000-000058290000}"/>
    <cellStyle name="40% - Акцент3 2 15" xfId="6534" xr:uid="{00000000-0005-0000-0000-000059290000}"/>
    <cellStyle name="40% — акцент3 2 15" xfId="25772" xr:uid="{00000000-0005-0000-0000-00005A290000}"/>
    <cellStyle name="40% — акцент3 2 15 2" xfId="43728" xr:uid="{00000000-0005-0000-0000-00005B290000}"/>
    <cellStyle name="40% - Акцент3 2 16" xfId="12198" xr:uid="{00000000-0005-0000-0000-00005C290000}"/>
    <cellStyle name="40% — акцент3 2 16" xfId="19155" xr:uid="{00000000-0005-0000-0000-00005D290000}"/>
    <cellStyle name="40% — акцент3 2 16 2" xfId="37337" xr:uid="{00000000-0005-0000-0000-00005E290000}"/>
    <cellStyle name="40% - Акцент3 2 17" xfId="7751" xr:uid="{00000000-0005-0000-0000-00005F290000}"/>
    <cellStyle name="40% — акцент3 2 17" xfId="17071" xr:uid="{00000000-0005-0000-0000-000060290000}"/>
    <cellStyle name="40% — акцент3 2 17 2" xfId="35431" xr:uid="{00000000-0005-0000-0000-000061290000}"/>
    <cellStyle name="40% - Акцент3 2 18" xfId="6588" xr:uid="{00000000-0005-0000-0000-000062290000}"/>
    <cellStyle name="40% — акцент3 2 18" xfId="19065" xr:uid="{00000000-0005-0000-0000-000063290000}"/>
    <cellStyle name="40% — акцент3 2 18 2" xfId="37285" xr:uid="{00000000-0005-0000-0000-000064290000}"/>
    <cellStyle name="40% - Акцент3 2 19" xfId="12338" xr:uid="{00000000-0005-0000-0000-000065290000}"/>
    <cellStyle name="40% — акцент3 2 19" xfId="17133" xr:uid="{00000000-0005-0000-0000-000066290000}"/>
    <cellStyle name="40% — акцент3 2 19 2" xfId="35490" xr:uid="{00000000-0005-0000-0000-000067290000}"/>
    <cellStyle name="40% - Акцент3 2 2" xfId="895" xr:uid="{00000000-0005-0000-0000-000068290000}"/>
    <cellStyle name="40% — акцент3 2 2" xfId="16948" xr:uid="{00000000-0005-0000-0000-000069290000}"/>
    <cellStyle name="40% - Акцент3 2 2 2" xfId="896" xr:uid="{00000000-0005-0000-0000-00006A290000}"/>
    <cellStyle name="40% - Акцент3 2 2 2 10" xfId="16136" xr:uid="{00000000-0005-0000-0000-00006B290000}"/>
    <cellStyle name="40% - Акцент3 2 2 2 10 2" xfId="25090" xr:uid="{00000000-0005-0000-0000-00006C290000}"/>
    <cellStyle name="40% - Акцент3 2 2 2 10 2 2" xfId="43087" xr:uid="{00000000-0005-0000-0000-00006D290000}"/>
    <cellStyle name="40% - Акцент3 2 2 2 10 3" xfId="34734" xr:uid="{00000000-0005-0000-0000-00006E290000}"/>
    <cellStyle name="40% - Акцент3 2 2 2 11" xfId="17044" xr:uid="{00000000-0005-0000-0000-00006F290000}"/>
    <cellStyle name="40% - Акцент3 2 2 2 11 2" xfId="35404" xr:uid="{00000000-0005-0000-0000-000070290000}"/>
    <cellStyle name="40% - Акцент3 2 2 2 12" xfId="26437" xr:uid="{00000000-0005-0000-0000-000071290000}"/>
    <cellStyle name="40% - Акцент3 2 2 2 12 2" xfId="44359" xr:uid="{00000000-0005-0000-0000-000072290000}"/>
    <cellStyle name="40% - Акцент3 2 2 2 13" xfId="27351" xr:uid="{00000000-0005-0000-0000-000073290000}"/>
    <cellStyle name="40% - Акцент3 2 2 2 14" xfId="45413" xr:uid="{00000000-0005-0000-0000-000074290000}"/>
    <cellStyle name="40% - Акцент3 2 2 2 15" xfId="46507" xr:uid="{00000000-0005-0000-0000-000075290000}"/>
    <cellStyle name="40% - Акцент3 2 2 2 2" xfId="5920" xr:uid="{00000000-0005-0000-0000-000076290000}"/>
    <cellStyle name="40% - Акцент3 2 2 2 2 10" xfId="26946" xr:uid="{00000000-0005-0000-0000-000077290000}"/>
    <cellStyle name="40% - Акцент3 2 2 2 2 10 2" xfId="44861" xr:uid="{00000000-0005-0000-0000-000078290000}"/>
    <cellStyle name="40% - Акцент3 2 2 2 2 11" xfId="27966" xr:uid="{00000000-0005-0000-0000-000079290000}"/>
    <cellStyle name="40% - Акцент3 2 2 2 2 12" xfId="45908" xr:uid="{00000000-0005-0000-0000-00007A290000}"/>
    <cellStyle name="40% - Акцент3 2 2 2 2 13" xfId="47097" xr:uid="{00000000-0005-0000-0000-00007B290000}"/>
    <cellStyle name="40% - Акцент3 2 2 2 2 2" xfId="8960" xr:uid="{00000000-0005-0000-0000-00007C290000}"/>
    <cellStyle name="40% - Акцент3 2 2 2 2 2 2" xfId="14035" xr:uid="{00000000-0005-0000-0000-00007D290000}"/>
    <cellStyle name="40% - Акцент3 2 2 2 2 2 2 2" xfId="23230" xr:uid="{00000000-0005-0000-0000-00007E290000}"/>
    <cellStyle name="40% - Акцент3 2 2 2 2 2 2 2 2" xfId="41230" xr:uid="{00000000-0005-0000-0000-00007F290000}"/>
    <cellStyle name="40% - Акцент3 2 2 2 2 2 2 3" xfId="32887" xr:uid="{00000000-0005-0000-0000-000080290000}"/>
    <cellStyle name="40% - Акцент3 2 2 2 2 2 3" xfId="19526" xr:uid="{00000000-0005-0000-0000-000081290000}"/>
    <cellStyle name="40% - Акцент3 2 2 2 2 2 3 2" xfId="37696" xr:uid="{00000000-0005-0000-0000-000082290000}"/>
    <cellStyle name="40% - Акцент3 2 2 2 2 2 4" xfId="29401" xr:uid="{00000000-0005-0000-0000-000083290000}"/>
    <cellStyle name="40% - Акцент3 2 2 2 2 3" xfId="9764" xr:uid="{00000000-0005-0000-0000-000084290000}"/>
    <cellStyle name="40% - Акцент3 2 2 2 2 3 2" xfId="14645" xr:uid="{00000000-0005-0000-0000-000085290000}"/>
    <cellStyle name="40% - Акцент3 2 2 2 2 3 2 2" xfId="23827" xr:uid="{00000000-0005-0000-0000-000086290000}"/>
    <cellStyle name="40% - Акцент3 2 2 2 2 3 2 2 2" xfId="41827" xr:uid="{00000000-0005-0000-0000-000087290000}"/>
    <cellStyle name="40% - Акцент3 2 2 2 2 3 2 3" xfId="33482" xr:uid="{00000000-0005-0000-0000-000088290000}"/>
    <cellStyle name="40% - Акцент3 2 2 2 2 3 3" xfId="20104" xr:uid="{00000000-0005-0000-0000-000089290000}"/>
    <cellStyle name="40% - Акцент3 2 2 2 2 3 3 2" xfId="38269" xr:uid="{00000000-0005-0000-0000-00008A290000}"/>
    <cellStyle name="40% - Акцент3 2 2 2 2 3 4" xfId="29967" xr:uid="{00000000-0005-0000-0000-00008B290000}"/>
    <cellStyle name="40% - Акцент3 2 2 2 2 4" xfId="11016" xr:uid="{00000000-0005-0000-0000-00008C290000}"/>
    <cellStyle name="40% - Акцент3 2 2 2 2 4 2" xfId="14646" xr:uid="{00000000-0005-0000-0000-00008D290000}"/>
    <cellStyle name="40% - Акцент3 2 2 2 2 4 2 2" xfId="23828" xr:uid="{00000000-0005-0000-0000-00008E290000}"/>
    <cellStyle name="40% - Акцент3 2 2 2 2 4 2 2 2" xfId="41828" xr:uid="{00000000-0005-0000-0000-00008F290000}"/>
    <cellStyle name="40% - Акцент3 2 2 2 2 4 2 3" xfId="33483" xr:uid="{00000000-0005-0000-0000-000090290000}"/>
    <cellStyle name="40% - Акцент3 2 2 2 2 4 3" xfId="20869" xr:uid="{00000000-0005-0000-0000-000091290000}"/>
    <cellStyle name="40% - Акцент3 2 2 2 2 4 3 2" xfId="39021" xr:uid="{00000000-0005-0000-0000-000092290000}"/>
    <cellStyle name="40% - Акцент3 2 2 2 2 4 4" xfId="30705" xr:uid="{00000000-0005-0000-0000-000093290000}"/>
    <cellStyle name="40% - Акцент3 2 2 2 2 5" xfId="11545" xr:uid="{00000000-0005-0000-0000-000094290000}"/>
    <cellStyle name="40% - Акцент3 2 2 2 2 5 2" xfId="21390" xr:uid="{00000000-0005-0000-0000-000095290000}"/>
    <cellStyle name="40% - Акцент3 2 2 2 2 5 2 2" xfId="39542" xr:uid="{00000000-0005-0000-0000-000096290000}"/>
    <cellStyle name="40% - Акцент3 2 2 2 2 5 3" xfId="31226" xr:uid="{00000000-0005-0000-0000-000097290000}"/>
    <cellStyle name="40% - Акцент3 2 2 2 2 6" xfId="7496" xr:uid="{00000000-0005-0000-0000-000098290000}"/>
    <cellStyle name="40% - Акцент3 2 2 2 2 6 2" xfId="18900" xr:uid="{00000000-0005-0000-0000-000099290000}"/>
    <cellStyle name="40% - Акцент3 2 2 2 2 6 2 2" xfId="37120" xr:uid="{00000000-0005-0000-0000-00009A290000}"/>
    <cellStyle name="40% - Акцент3 2 2 2 2 6 3" xfId="28867" xr:uid="{00000000-0005-0000-0000-00009B290000}"/>
    <cellStyle name="40% - Акцент3 2 2 2 2 7" xfId="13068" xr:uid="{00000000-0005-0000-0000-00009C290000}"/>
    <cellStyle name="40% - Акцент3 2 2 2 2 7 2" xfId="22472" xr:uid="{00000000-0005-0000-0000-00009D290000}"/>
    <cellStyle name="40% - Акцент3 2 2 2 2 7 2 2" xfId="40492" xr:uid="{00000000-0005-0000-0000-00009E290000}"/>
    <cellStyle name="40% - Акцент3 2 2 2 2 7 3" xfId="32154" xr:uid="{00000000-0005-0000-0000-00009F290000}"/>
    <cellStyle name="40% - Акцент3 2 2 2 2 8" xfId="16758" xr:uid="{00000000-0005-0000-0000-0000A0290000}"/>
    <cellStyle name="40% - Акцент3 2 2 2 2 8 2" xfId="25523" xr:uid="{00000000-0005-0000-0000-0000A1290000}"/>
    <cellStyle name="40% - Акцент3 2 2 2 2 8 2 2" xfId="43487" xr:uid="{00000000-0005-0000-0000-0000A2290000}"/>
    <cellStyle name="40% - Акцент3 2 2 2 2 8 3" xfId="35179" xr:uid="{00000000-0005-0000-0000-0000A3290000}"/>
    <cellStyle name="40% - Акцент3 2 2 2 2 9" xfId="17873" xr:uid="{00000000-0005-0000-0000-0000A4290000}"/>
    <cellStyle name="40% - Акцент3 2 2 2 2 9 2" xfId="36183" xr:uid="{00000000-0005-0000-0000-0000A5290000}"/>
    <cellStyle name="40% - Акцент3 2 2 2 3" xfId="8688" xr:uid="{00000000-0005-0000-0000-0000A6290000}"/>
    <cellStyle name="40% - Акцент3 2 2 2 3 2" xfId="9765" xr:uid="{00000000-0005-0000-0000-0000A7290000}"/>
    <cellStyle name="40% - Акцент3 2 2 2 3 2 2" xfId="14647" xr:uid="{00000000-0005-0000-0000-0000A8290000}"/>
    <cellStyle name="40% - Акцент3 2 2 2 3 2 2 2" xfId="23829" xr:uid="{00000000-0005-0000-0000-0000A9290000}"/>
    <cellStyle name="40% - Акцент3 2 2 2 3 2 2 2 2" xfId="41829" xr:uid="{00000000-0005-0000-0000-0000AA290000}"/>
    <cellStyle name="40% - Акцент3 2 2 2 3 2 2 3" xfId="33484" xr:uid="{00000000-0005-0000-0000-0000AB290000}"/>
    <cellStyle name="40% - Акцент3 2 2 2 3 2 3" xfId="20105" xr:uid="{00000000-0005-0000-0000-0000AC290000}"/>
    <cellStyle name="40% - Акцент3 2 2 2 3 2 3 2" xfId="38270" xr:uid="{00000000-0005-0000-0000-0000AD290000}"/>
    <cellStyle name="40% - Акцент3 2 2 2 3 2 4" xfId="29968" xr:uid="{00000000-0005-0000-0000-0000AE290000}"/>
    <cellStyle name="40% - Акцент3 2 2 2 3 3" xfId="13564" xr:uid="{00000000-0005-0000-0000-0000AF290000}"/>
    <cellStyle name="40% - Акцент3 2 2 2 3 3 2" xfId="22799" xr:uid="{00000000-0005-0000-0000-0000B0290000}"/>
    <cellStyle name="40% - Акцент3 2 2 2 3 3 2 2" xfId="40800" xr:uid="{00000000-0005-0000-0000-0000B1290000}"/>
    <cellStyle name="40% - Акцент3 2 2 2 3 3 3" xfId="32451" xr:uid="{00000000-0005-0000-0000-0000B2290000}"/>
    <cellStyle name="40% - Акцент3 2 2 2 3 4" xfId="19359" xr:uid="{00000000-0005-0000-0000-0000B3290000}"/>
    <cellStyle name="40% - Акцент3 2 2 2 3 4 2" xfId="37529" xr:uid="{00000000-0005-0000-0000-0000B4290000}"/>
    <cellStyle name="40% - Акцент3 2 2 2 3 5" xfId="29239" xr:uid="{00000000-0005-0000-0000-0000B5290000}"/>
    <cellStyle name="40% - Акцент3 2 2 2 4" xfId="9310" xr:uid="{00000000-0005-0000-0000-0000B6290000}"/>
    <cellStyle name="40% - Акцент3 2 2 2 4 2" xfId="14648" xr:uid="{00000000-0005-0000-0000-0000B7290000}"/>
    <cellStyle name="40% - Акцент3 2 2 2 4 2 2" xfId="23830" xr:uid="{00000000-0005-0000-0000-0000B8290000}"/>
    <cellStyle name="40% - Акцент3 2 2 2 4 2 2 2" xfId="41830" xr:uid="{00000000-0005-0000-0000-0000B9290000}"/>
    <cellStyle name="40% - Акцент3 2 2 2 4 2 3" xfId="33485" xr:uid="{00000000-0005-0000-0000-0000BA290000}"/>
    <cellStyle name="40% - Акцент3 2 2 2 4 3" xfId="19790" xr:uid="{00000000-0005-0000-0000-0000BB290000}"/>
    <cellStyle name="40% - Акцент3 2 2 2 4 3 2" xfId="37956" xr:uid="{00000000-0005-0000-0000-0000BC290000}"/>
    <cellStyle name="40% - Акцент3 2 2 2 4 4" xfId="29659" xr:uid="{00000000-0005-0000-0000-0000BD290000}"/>
    <cellStyle name="40% - Акцент3 2 2 2 5" xfId="10731" xr:uid="{00000000-0005-0000-0000-0000BE290000}"/>
    <cellStyle name="40% - Акцент3 2 2 2 5 2" xfId="14649" xr:uid="{00000000-0005-0000-0000-0000BF290000}"/>
    <cellStyle name="40% - Акцент3 2 2 2 5 2 2" xfId="23831" xr:uid="{00000000-0005-0000-0000-0000C0290000}"/>
    <cellStyle name="40% - Акцент3 2 2 2 5 2 2 2" xfId="41831" xr:uid="{00000000-0005-0000-0000-0000C1290000}"/>
    <cellStyle name="40% - Акцент3 2 2 2 5 2 3" xfId="33486" xr:uid="{00000000-0005-0000-0000-0000C2290000}"/>
    <cellStyle name="40% - Акцент3 2 2 2 5 3" xfId="20586" xr:uid="{00000000-0005-0000-0000-0000C3290000}"/>
    <cellStyle name="40% - Акцент3 2 2 2 5 3 2" xfId="38738" xr:uid="{00000000-0005-0000-0000-0000C4290000}"/>
    <cellStyle name="40% - Акцент3 2 2 2 5 4" xfId="30422" xr:uid="{00000000-0005-0000-0000-0000C5290000}"/>
    <cellStyle name="40% - Акцент3 2 2 2 6" xfId="11396" xr:uid="{00000000-0005-0000-0000-0000C6290000}"/>
    <cellStyle name="40% - Акцент3 2 2 2 6 2" xfId="21241" xr:uid="{00000000-0005-0000-0000-0000C7290000}"/>
    <cellStyle name="40% - Акцент3 2 2 2 6 2 2" xfId="39393" xr:uid="{00000000-0005-0000-0000-0000C8290000}"/>
    <cellStyle name="40% - Акцент3 2 2 2 6 3" xfId="31077" xr:uid="{00000000-0005-0000-0000-0000C9290000}"/>
    <cellStyle name="40% - Акцент3 2 2 2 7" xfId="11964" xr:uid="{00000000-0005-0000-0000-0000CA290000}"/>
    <cellStyle name="40% - Акцент3 2 2 2 7 2" xfId="21709" xr:uid="{00000000-0005-0000-0000-0000CB290000}"/>
    <cellStyle name="40% - Акцент3 2 2 2 7 2 2" xfId="39858" xr:uid="{00000000-0005-0000-0000-0000CC290000}"/>
    <cellStyle name="40% - Акцент3 2 2 2 7 3" xfId="31537" xr:uid="{00000000-0005-0000-0000-0000CD290000}"/>
    <cellStyle name="40% - Акцент3 2 2 2 8" xfId="7081" xr:uid="{00000000-0005-0000-0000-0000CE290000}"/>
    <cellStyle name="40% - Акцент3 2 2 2 8 2" xfId="18722" xr:uid="{00000000-0005-0000-0000-0000CF290000}"/>
    <cellStyle name="40% - Акцент3 2 2 2 8 2 2" xfId="36955" xr:uid="{00000000-0005-0000-0000-0000D0290000}"/>
    <cellStyle name="40% - Акцент3 2 2 2 8 3" xfId="28714" xr:uid="{00000000-0005-0000-0000-0000D1290000}"/>
    <cellStyle name="40% - Акцент3 2 2 2 9" xfId="12486" xr:uid="{00000000-0005-0000-0000-0000D2290000}"/>
    <cellStyle name="40% - Акцент3 2 2 2 9 2" xfId="21933" xr:uid="{00000000-0005-0000-0000-0000D3290000}"/>
    <cellStyle name="40% - Акцент3 2 2 2 9 2 2" xfId="40056" xr:uid="{00000000-0005-0000-0000-0000D4290000}"/>
    <cellStyle name="40% - Акцент3 2 2 2 9 3" xfId="31721" xr:uid="{00000000-0005-0000-0000-0000D5290000}"/>
    <cellStyle name="40% - Акцент3 2 2 3" xfId="9766" xr:uid="{00000000-0005-0000-0000-0000D6290000}"/>
    <cellStyle name="40% - Акцент3 2 2 4" xfId="6733" xr:uid="{00000000-0005-0000-0000-0000D7290000}"/>
    <cellStyle name="40% - Акцент3 2 2_Reconcilation" xfId="8419" xr:uid="{00000000-0005-0000-0000-0000D8290000}"/>
    <cellStyle name="40% - Акцент3 2 20" xfId="12245" xr:uid="{00000000-0005-0000-0000-0000D9290000}"/>
    <cellStyle name="40% — акцент3 2 20" xfId="17353" xr:uid="{00000000-0005-0000-0000-0000DA290000}"/>
    <cellStyle name="40% — акцент3 2 20 2" xfId="35708" xr:uid="{00000000-0005-0000-0000-0000DB290000}"/>
    <cellStyle name="40% - Акцент3 2 21" xfId="12360" xr:uid="{00000000-0005-0000-0000-0000DC290000}"/>
    <cellStyle name="40% — акцент3 2 21" xfId="25979" xr:uid="{00000000-0005-0000-0000-0000DD290000}"/>
    <cellStyle name="40% — акцент3 2 21 2" xfId="43923" xr:uid="{00000000-0005-0000-0000-0000DE290000}"/>
    <cellStyle name="40% - Акцент3 2 22" xfId="6521" xr:uid="{00000000-0005-0000-0000-0000DF290000}"/>
    <cellStyle name="40% — акцент3 2 22" xfId="27100" xr:uid="{00000000-0005-0000-0000-0000E0290000}"/>
    <cellStyle name="40% - Акцент3 2 23" xfId="12224" xr:uid="{00000000-0005-0000-0000-0000E1290000}"/>
    <cellStyle name="40% — акцент3 2 23" xfId="27294" xr:uid="{00000000-0005-0000-0000-0000E2290000}"/>
    <cellStyle name="40% - Акцент3 2 24" xfId="6556" xr:uid="{00000000-0005-0000-0000-0000E3290000}"/>
    <cellStyle name="40% — акцент3 2 24" xfId="31613" xr:uid="{00000000-0005-0000-0000-0000E4290000}"/>
    <cellStyle name="40% - Акцент3 2 25" xfId="12485" xr:uid="{00000000-0005-0000-0000-0000E5290000}"/>
    <cellStyle name="40% — акцент3 2 25" xfId="46070" xr:uid="{00000000-0005-0000-0000-0000E6290000}"/>
    <cellStyle name="40% - Акцент3 2 26" xfId="12971" xr:uid="{00000000-0005-0000-0000-0000E7290000}"/>
    <cellStyle name="40% — акцент3 2 26" xfId="47267" xr:uid="{00000000-0005-0000-0000-0000E8290000}"/>
    <cellStyle name="40% - Акцент3 2 27" xfId="12714" xr:uid="{00000000-0005-0000-0000-0000E9290000}"/>
    <cellStyle name="40% - Акцент3 2 28" xfId="14877" xr:uid="{00000000-0005-0000-0000-0000EA290000}"/>
    <cellStyle name="40% - Акцент3 2 3" xfId="897" xr:uid="{00000000-0005-0000-0000-0000EB290000}"/>
    <cellStyle name="40% — акцент3 2 3" xfId="21788" xr:uid="{00000000-0005-0000-0000-0000EC290000}"/>
    <cellStyle name="40% - Акцент3 2 3 2" xfId="9767" xr:uid="{00000000-0005-0000-0000-0000ED290000}"/>
    <cellStyle name="40% — акцент3 2 3 2" xfId="39936" xr:uid="{00000000-0005-0000-0000-0000EE290000}"/>
    <cellStyle name="40% - Акцент3 2 4" xfId="898" xr:uid="{00000000-0005-0000-0000-0000EF290000}"/>
    <cellStyle name="40% — акцент3 2 4" xfId="25800" xr:uid="{00000000-0005-0000-0000-0000F0290000}"/>
    <cellStyle name="40% - Акцент3 2 4 10" xfId="16137" xr:uid="{00000000-0005-0000-0000-0000F1290000}"/>
    <cellStyle name="40% - Акцент3 2 4 10 2" xfId="25091" xr:uid="{00000000-0005-0000-0000-0000F2290000}"/>
    <cellStyle name="40% - Акцент3 2 4 10 2 2" xfId="43088" xr:uid="{00000000-0005-0000-0000-0000F3290000}"/>
    <cellStyle name="40% - Акцент3 2 4 10 3" xfId="34735" xr:uid="{00000000-0005-0000-0000-0000F4290000}"/>
    <cellStyle name="40% - Акцент3 2 4 11" xfId="17045" xr:uid="{00000000-0005-0000-0000-0000F5290000}"/>
    <cellStyle name="40% - Акцент3 2 4 11 2" xfId="35405" xr:uid="{00000000-0005-0000-0000-0000F6290000}"/>
    <cellStyle name="40% - Акцент3 2 4 12" xfId="17079" xr:uid="{00000000-0005-0000-0000-0000F7290000}"/>
    <cellStyle name="40% - Акцент3 2 4 12 2" xfId="35439" xr:uid="{00000000-0005-0000-0000-0000F8290000}"/>
    <cellStyle name="40% - Акцент3 2 4 13" xfId="25821" xr:uid="{00000000-0005-0000-0000-0000F9290000}"/>
    <cellStyle name="40% - Акцент3 2 4 13 2" xfId="43774" xr:uid="{00000000-0005-0000-0000-0000FA290000}"/>
    <cellStyle name="40% - Акцент3 2 4 14" xfId="19133" xr:uid="{00000000-0005-0000-0000-0000FB290000}"/>
    <cellStyle name="40% - Акцент3 2 4 14 2" xfId="37335" xr:uid="{00000000-0005-0000-0000-0000FC290000}"/>
    <cellStyle name="40% - Акцент3 2 4 15" xfId="17156" xr:uid="{00000000-0005-0000-0000-0000FD290000}"/>
    <cellStyle name="40% - Акцент3 2 4 15 2" xfId="35512" xr:uid="{00000000-0005-0000-0000-0000FE290000}"/>
    <cellStyle name="40% - Акцент3 2 4 16" xfId="25943" xr:uid="{00000000-0005-0000-0000-0000FF290000}"/>
    <cellStyle name="40% - Акцент3 2 4 16 2" xfId="43887" xr:uid="{00000000-0005-0000-0000-0000002A0000}"/>
    <cellStyle name="40% - Акцент3 2 4 17" xfId="25888" xr:uid="{00000000-0005-0000-0000-0000012A0000}"/>
    <cellStyle name="40% - Акцент3 2 4 17 2" xfId="43836" xr:uid="{00000000-0005-0000-0000-0000022A0000}"/>
    <cellStyle name="40% - Акцент3 2 4 18" xfId="25706" xr:uid="{00000000-0005-0000-0000-0000032A0000}"/>
    <cellStyle name="40% - Акцент3 2 4 18 2" xfId="43667" xr:uid="{00000000-0005-0000-0000-0000042A0000}"/>
    <cellStyle name="40% - Акцент3 2 4 19" xfId="25900" xr:uid="{00000000-0005-0000-0000-0000052A0000}"/>
    <cellStyle name="40% - Акцент3 2 4 19 2" xfId="43847" xr:uid="{00000000-0005-0000-0000-0000062A0000}"/>
    <cellStyle name="40% - Акцент3 2 4 2" xfId="5921" xr:uid="{00000000-0005-0000-0000-0000072A0000}"/>
    <cellStyle name="40% — акцент3 2 4 2" xfId="43754" xr:uid="{00000000-0005-0000-0000-0000082A0000}"/>
    <cellStyle name="40% - Акцент3 2 4 2 10" xfId="26947" xr:uid="{00000000-0005-0000-0000-0000092A0000}"/>
    <cellStyle name="40% - Акцент3 2 4 2 10 2" xfId="44862" xr:uid="{00000000-0005-0000-0000-00000A2A0000}"/>
    <cellStyle name="40% - Акцент3 2 4 2 11" xfId="27967" xr:uid="{00000000-0005-0000-0000-00000B2A0000}"/>
    <cellStyle name="40% - Акцент3 2 4 2 12" xfId="45909" xr:uid="{00000000-0005-0000-0000-00000C2A0000}"/>
    <cellStyle name="40% - Акцент3 2 4 2 13" xfId="47098" xr:uid="{00000000-0005-0000-0000-00000D2A0000}"/>
    <cellStyle name="40% - Акцент3 2 4 2 2" xfId="8961" xr:uid="{00000000-0005-0000-0000-00000E2A0000}"/>
    <cellStyle name="40% - Акцент3 2 4 2 2 2" xfId="14036" xr:uid="{00000000-0005-0000-0000-00000F2A0000}"/>
    <cellStyle name="40% - Акцент3 2 4 2 2 2 2" xfId="23231" xr:uid="{00000000-0005-0000-0000-0000102A0000}"/>
    <cellStyle name="40% - Акцент3 2 4 2 2 2 2 2" xfId="41231" xr:uid="{00000000-0005-0000-0000-0000112A0000}"/>
    <cellStyle name="40% - Акцент3 2 4 2 2 2 3" xfId="32888" xr:uid="{00000000-0005-0000-0000-0000122A0000}"/>
    <cellStyle name="40% - Акцент3 2 4 2 2 3" xfId="19527" xr:uid="{00000000-0005-0000-0000-0000132A0000}"/>
    <cellStyle name="40% - Акцент3 2 4 2 2 3 2" xfId="37697" xr:uid="{00000000-0005-0000-0000-0000142A0000}"/>
    <cellStyle name="40% - Акцент3 2 4 2 2 4" xfId="29402" xr:uid="{00000000-0005-0000-0000-0000152A0000}"/>
    <cellStyle name="40% - Акцент3 2 4 2 3" xfId="9768" xr:uid="{00000000-0005-0000-0000-0000162A0000}"/>
    <cellStyle name="40% - Акцент3 2 4 2 3 2" xfId="14650" xr:uid="{00000000-0005-0000-0000-0000172A0000}"/>
    <cellStyle name="40% - Акцент3 2 4 2 3 2 2" xfId="23832" xr:uid="{00000000-0005-0000-0000-0000182A0000}"/>
    <cellStyle name="40% - Акцент3 2 4 2 3 2 2 2" xfId="41832" xr:uid="{00000000-0005-0000-0000-0000192A0000}"/>
    <cellStyle name="40% - Акцент3 2 4 2 3 2 3" xfId="33487" xr:uid="{00000000-0005-0000-0000-00001A2A0000}"/>
    <cellStyle name="40% - Акцент3 2 4 2 3 3" xfId="20106" xr:uid="{00000000-0005-0000-0000-00001B2A0000}"/>
    <cellStyle name="40% - Акцент3 2 4 2 3 3 2" xfId="38271" xr:uid="{00000000-0005-0000-0000-00001C2A0000}"/>
    <cellStyle name="40% - Акцент3 2 4 2 3 4" xfId="29969" xr:uid="{00000000-0005-0000-0000-00001D2A0000}"/>
    <cellStyle name="40% - Акцент3 2 4 2 4" xfId="11017" xr:uid="{00000000-0005-0000-0000-00001E2A0000}"/>
    <cellStyle name="40% - Акцент3 2 4 2 4 2" xfId="14651" xr:uid="{00000000-0005-0000-0000-00001F2A0000}"/>
    <cellStyle name="40% - Акцент3 2 4 2 4 2 2" xfId="23833" xr:uid="{00000000-0005-0000-0000-0000202A0000}"/>
    <cellStyle name="40% - Акцент3 2 4 2 4 2 2 2" xfId="41833" xr:uid="{00000000-0005-0000-0000-0000212A0000}"/>
    <cellStyle name="40% - Акцент3 2 4 2 4 2 3" xfId="33488" xr:uid="{00000000-0005-0000-0000-0000222A0000}"/>
    <cellStyle name="40% - Акцент3 2 4 2 4 3" xfId="20870" xr:uid="{00000000-0005-0000-0000-0000232A0000}"/>
    <cellStyle name="40% - Акцент3 2 4 2 4 3 2" xfId="39022" xr:uid="{00000000-0005-0000-0000-0000242A0000}"/>
    <cellStyle name="40% - Акцент3 2 4 2 4 4" xfId="30706" xr:uid="{00000000-0005-0000-0000-0000252A0000}"/>
    <cellStyle name="40% - Акцент3 2 4 2 5" xfId="11546" xr:uid="{00000000-0005-0000-0000-0000262A0000}"/>
    <cellStyle name="40% - Акцент3 2 4 2 5 2" xfId="21391" xr:uid="{00000000-0005-0000-0000-0000272A0000}"/>
    <cellStyle name="40% - Акцент3 2 4 2 5 2 2" xfId="39543" xr:uid="{00000000-0005-0000-0000-0000282A0000}"/>
    <cellStyle name="40% - Акцент3 2 4 2 5 3" xfId="31227" xr:uid="{00000000-0005-0000-0000-0000292A0000}"/>
    <cellStyle name="40% - Акцент3 2 4 2 6" xfId="7497" xr:uid="{00000000-0005-0000-0000-00002A2A0000}"/>
    <cellStyle name="40% - Акцент3 2 4 2 6 2" xfId="18901" xr:uid="{00000000-0005-0000-0000-00002B2A0000}"/>
    <cellStyle name="40% - Акцент3 2 4 2 6 2 2" xfId="37121" xr:uid="{00000000-0005-0000-0000-00002C2A0000}"/>
    <cellStyle name="40% - Акцент3 2 4 2 6 3" xfId="28868" xr:uid="{00000000-0005-0000-0000-00002D2A0000}"/>
    <cellStyle name="40% - Акцент3 2 4 2 7" xfId="13069" xr:uid="{00000000-0005-0000-0000-00002E2A0000}"/>
    <cellStyle name="40% - Акцент3 2 4 2 7 2" xfId="22473" xr:uid="{00000000-0005-0000-0000-00002F2A0000}"/>
    <cellStyle name="40% - Акцент3 2 4 2 7 2 2" xfId="40493" xr:uid="{00000000-0005-0000-0000-0000302A0000}"/>
    <cellStyle name="40% - Акцент3 2 4 2 7 3" xfId="32155" xr:uid="{00000000-0005-0000-0000-0000312A0000}"/>
    <cellStyle name="40% - Акцент3 2 4 2 8" xfId="16759" xr:uid="{00000000-0005-0000-0000-0000322A0000}"/>
    <cellStyle name="40% - Акцент3 2 4 2 8 2" xfId="25524" xr:uid="{00000000-0005-0000-0000-0000332A0000}"/>
    <cellStyle name="40% - Акцент3 2 4 2 8 2 2" xfId="43488" xr:uid="{00000000-0005-0000-0000-0000342A0000}"/>
    <cellStyle name="40% - Акцент3 2 4 2 8 3" xfId="35180" xr:uid="{00000000-0005-0000-0000-0000352A0000}"/>
    <cellStyle name="40% - Акцент3 2 4 2 9" xfId="17874" xr:uid="{00000000-0005-0000-0000-0000362A0000}"/>
    <cellStyle name="40% - Акцент3 2 4 2 9 2" xfId="36184" xr:uid="{00000000-0005-0000-0000-0000372A0000}"/>
    <cellStyle name="40% - Акцент3 2 4 20" xfId="17109" xr:uid="{00000000-0005-0000-0000-0000382A0000}"/>
    <cellStyle name="40% - Акцент3 2 4 20 2" xfId="35468" xr:uid="{00000000-0005-0000-0000-0000392A0000}"/>
    <cellStyle name="40% - Акцент3 2 4 21" xfId="25851" xr:uid="{00000000-0005-0000-0000-00003A2A0000}"/>
    <cellStyle name="40% - Акцент3 2 4 21 2" xfId="43803" xr:uid="{00000000-0005-0000-0000-00003B2A0000}"/>
    <cellStyle name="40% - Акцент3 2 4 22" xfId="16974" xr:uid="{00000000-0005-0000-0000-00003C2A0000}"/>
    <cellStyle name="40% - Акцент3 2 4 22 2" xfId="35336" xr:uid="{00000000-0005-0000-0000-00003D2A0000}"/>
    <cellStyle name="40% - Акцент3 2 4 23" xfId="25948" xr:uid="{00000000-0005-0000-0000-00003E2A0000}"/>
    <cellStyle name="40% - Акцент3 2 4 23 2" xfId="43892" xr:uid="{00000000-0005-0000-0000-00003F2A0000}"/>
    <cellStyle name="40% - Акцент3 2 4 24" xfId="19423" xr:uid="{00000000-0005-0000-0000-0000402A0000}"/>
    <cellStyle name="40% - Акцент3 2 4 24 2" xfId="37593" xr:uid="{00000000-0005-0000-0000-0000412A0000}"/>
    <cellStyle name="40% - Акцент3 2 4 25" xfId="17115" xr:uid="{00000000-0005-0000-0000-0000422A0000}"/>
    <cellStyle name="40% - Акцент3 2 4 25 2" xfId="35474" xr:uid="{00000000-0005-0000-0000-0000432A0000}"/>
    <cellStyle name="40% - Акцент3 2 4 26" xfId="17298" xr:uid="{00000000-0005-0000-0000-0000442A0000}"/>
    <cellStyle name="40% - Акцент3 2 4 26 2" xfId="35654" xr:uid="{00000000-0005-0000-0000-0000452A0000}"/>
    <cellStyle name="40% - Акцент3 2 4 27" xfId="16981" xr:uid="{00000000-0005-0000-0000-0000462A0000}"/>
    <cellStyle name="40% - Акцент3 2 4 27 2" xfId="35343" xr:uid="{00000000-0005-0000-0000-0000472A0000}"/>
    <cellStyle name="40% - Акцент3 2 4 28" xfId="20127" xr:uid="{00000000-0005-0000-0000-0000482A0000}"/>
    <cellStyle name="40% - Акцент3 2 4 28 2" xfId="38292" xr:uid="{00000000-0005-0000-0000-0000492A0000}"/>
    <cellStyle name="40% - Акцент3 2 4 29" xfId="26438" xr:uid="{00000000-0005-0000-0000-00004A2A0000}"/>
    <cellStyle name="40% - Акцент3 2 4 29 2" xfId="44360" xr:uid="{00000000-0005-0000-0000-00004B2A0000}"/>
    <cellStyle name="40% - Акцент3 2 4 3" xfId="8626" xr:uid="{00000000-0005-0000-0000-00004C2A0000}"/>
    <cellStyle name="40% - Акцент3 2 4 3 2" xfId="9769" xr:uid="{00000000-0005-0000-0000-00004D2A0000}"/>
    <cellStyle name="40% - Акцент3 2 4 3 2 2" xfId="14652" xr:uid="{00000000-0005-0000-0000-00004E2A0000}"/>
    <cellStyle name="40% - Акцент3 2 4 3 2 2 2" xfId="23834" xr:uid="{00000000-0005-0000-0000-00004F2A0000}"/>
    <cellStyle name="40% - Акцент3 2 4 3 2 2 2 2" xfId="41834" xr:uid="{00000000-0005-0000-0000-0000502A0000}"/>
    <cellStyle name="40% - Акцент3 2 4 3 2 2 3" xfId="33489" xr:uid="{00000000-0005-0000-0000-0000512A0000}"/>
    <cellStyle name="40% - Акцент3 2 4 3 2 3" xfId="20107" xr:uid="{00000000-0005-0000-0000-0000522A0000}"/>
    <cellStyle name="40% - Акцент3 2 4 3 2 3 2" xfId="38272" xr:uid="{00000000-0005-0000-0000-0000532A0000}"/>
    <cellStyle name="40% - Акцент3 2 4 3 2 4" xfId="29970" xr:uid="{00000000-0005-0000-0000-0000542A0000}"/>
    <cellStyle name="40% - Акцент3 2 4 3 3" xfId="13565" xr:uid="{00000000-0005-0000-0000-0000552A0000}"/>
    <cellStyle name="40% - Акцент3 2 4 3 3 2" xfId="22800" xr:uid="{00000000-0005-0000-0000-0000562A0000}"/>
    <cellStyle name="40% - Акцент3 2 4 3 3 2 2" xfId="40801" xr:uid="{00000000-0005-0000-0000-0000572A0000}"/>
    <cellStyle name="40% - Акцент3 2 4 3 3 3" xfId="32452" xr:uid="{00000000-0005-0000-0000-0000582A0000}"/>
    <cellStyle name="40% - Акцент3 2 4 3 4" xfId="19325" xr:uid="{00000000-0005-0000-0000-0000592A0000}"/>
    <cellStyle name="40% - Акцент3 2 4 3 4 2" xfId="37497" xr:uid="{00000000-0005-0000-0000-00005A2A0000}"/>
    <cellStyle name="40% - Акцент3 2 4 3 5" xfId="29208" xr:uid="{00000000-0005-0000-0000-00005B2A0000}"/>
    <cellStyle name="40% - Акцент3 2 4 30" xfId="26070" xr:uid="{00000000-0005-0000-0000-00005C2A0000}"/>
    <cellStyle name="40% - Акцент3 2 4 30 2" xfId="44005" xr:uid="{00000000-0005-0000-0000-00005D2A0000}"/>
    <cellStyle name="40% - Акцент3 2 4 31" xfId="27352" xr:uid="{00000000-0005-0000-0000-00005E2A0000}"/>
    <cellStyle name="40% - Акцент3 2 4 32" xfId="45414" xr:uid="{00000000-0005-0000-0000-00005F2A0000}"/>
    <cellStyle name="40% - Акцент3 2 4 33" xfId="46508" xr:uid="{00000000-0005-0000-0000-0000602A0000}"/>
    <cellStyle name="40% - Акцент3 2 4 4" xfId="9311" xr:uid="{00000000-0005-0000-0000-0000612A0000}"/>
    <cellStyle name="40% - Акцент3 2 4 4 2" xfId="14653" xr:uid="{00000000-0005-0000-0000-0000622A0000}"/>
    <cellStyle name="40% - Акцент3 2 4 4 2 2" xfId="23835" xr:uid="{00000000-0005-0000-0000-0000632A0000}"/>
    <cellStyle name="40% - Акцент3 2 4 4 2 2 2" xfId="41835" xr:uid="{00000000-0005-0000-0000-0000642A0000}"/>
    <cellStyle name="40% - Акцент3 2 4 4 2 3" xfId="33490" xr:uid="{00000000-0005-0000-0000-0000652A0000}"/>
    <cellStyle name="40% - Акцент3 2 4 4 3" xfId="19791" xr:uid="{00000000-0005-0000-0000-0000662A0000}"/>
    <cellStyle name="40% - Акцент3 2 4 4 3 2" xfId="37957" xr:uid="{00000000-0005-0000-0000-0000672A0000}"/>
    <cellStyle name="40% - Акцент3 2 4 4 4" xfId="29660" xr:uid="{00000000-0005-0000-0000-0000682A0000}"/>
    <cellStyle name="40% - Акцент3 2 4 5" xfId="10732" xr:uid="{00000000-0005-0000-0000-0000692A0000}"/>
    <cellStyle name="40% - Акцент3 2 4 5 2" xfId="14654" xr:uid="{00000000-0005-0000-0000-00006A2A0000}"/>
    <cellStyle name="40% - Акцент3 2 4 5 2 2" xfId="23836" xr:uid="{00000000-0005-0000-0000-00006B2A0000}"/>
    <cellStyle name="40% - Акцент3 2 4 5 2 2 2" xfId="41836" xr:uid="{00000000-0005-0000-0000-00006C2A0000}"/>
    <cellStyle name="40% - Акцент3 2 4 5 2 3" xfId="33491" xr:uid="{00000000-0005-0000-0000-00006D2A0000}"/>
    <cellStyle name="40% - Акцент3 2 4 5 3" xfId="20587" xr:uid="{00000000-0005-0000-0000-00006E2A0000}"/>
    <cellStyle name="40% - Акцент3 2 4 5 3 2" xfId="38739" xr:uid="{00000000-0005-0000-0000-00006F2A0000}"/>
    <cellStyle name="40% - Акцент3 2 4 5 4" xfId="30423" xr:uid="{00000000-0005-0000-0000-0000702A0000}"/>
    <cellStyle name="40% - Акцент3 2 4 6" xfId="11366" xr:uid="{00000000-0005-0000-0000-0000712A0000}"/>
    <cellStyle name="40% - Акцент3 2 4 6 2" xfId="21211" xr:uid="{00000000-0005-0000-0000-0000722A0000}"/>
    <cellStyle name="40% - Акцент3 2 4 6 2 2" xfId="39363" xr:uid="{00000000-0005-0000-0000-0000732A0000}"/>
    <cellStyle name="40% - Акцент3 2 4 6 3" xfId="31047" xr:uid="{00000000-0005-0000-0000-0000742A0000}"/>
    <cellStyle name="40% - Акцент3 2 4 7" xfId="11965" xr:uid="{00000000-0005-0000-0000-0000752A0000}"/>
    <cellStyle name="40% - Акцент3 2 4 7 2" xfId="21710" xr:uid="{00000000-0005-0000-0000-0000762A0000}"/>
    <cellStyle name="40% - Акцент3 2 4 7 2 2" xfId="39859" xr:uid="{00000000-0005-0000-0000-0000772A0000}"/>
    <cellStyle name="40% - Акцент3 2 4 7 3" xfId="31538" xr:uid="{00000000-0005-0000-0000-0000782A0000}"/>
    <cellStyle name="40% - Акцент3 2 4 8" xfId="6997" xr:uid="{00000000-0005-0000-0000-0000792A0000}"/>
    <cellStyle name="40% - Акцент3 2 4 8 2" xfId="18680" xr:uid="{00000000-0005-0000-0000-00007A2A0000}"/>
    <cellStyle name="40% - Акцент3 2 4 8 2 2" xfId="36923" xr:uid="{00000000-0005-0000-0000-00007B2A0000}"/>
    <cellStyle name="40% - Акцент3 2 4 8 3" xfId="28684" xr:uid="{00000000-0005-0000-0000-00007C2A0000}"/>
    <cellStyle name="40% - Акцент3 2 4 9" xfId="12487" xr:uid="{00000000-0005-0000-0000-00007D2A0000}"/>
    <cellStyle name="40% - Акцент3 2 4 9 2" xfId="21934" xr:uid="{00000000-0005-0000-0000-00007E2A0000}"/>
    <cellStyle name="40% - Акцент3 2 4 9 2 2" xfId="40057" xr:uid="{00000000-0005-0000-0000-00007F2A0000}"/>
    <cellStyle name="40% - Акцент3 2 4 9 3" xfId="31722" xr:uid="{00000000-0005-0000-0000-0000802A0000}"/>
    <cellStyle name="40% - Акцент3 2 5" xfId="7397" xr:uid="{00000000-0005-0000-0000-0000812A0000}"/>
    <cellStyle name="40% — акцент3 2 5" xfId="22965" xr:uid="{00000000-0005-0000-0000-0000822A0000}"/>
    <cellStyle name="40% - Акцент3 2 5 2" xfId="9770" xr:uid="{00000000-0005-0000-0000-0000832A0000}"/>
    <cellStyle name="40% — акцент3 2 5 2" xfId="40965" xr:uid="{00000000-0005-0000-0000-0000842A0000}"/>
    <cellStyle name="40% - Акцент3 2 5 2 2" xfId="14037" xr:uid="{00000000-0005-0000-0000-0000852A0000}"/>
    <cellStyle name="40% - Акцент3 2 6" xfId="8418" xr:uid="{00000000-0005-0000-0000-0000862A0000}"/>
    <cellStyle name="40% — акцент3 2 6" xfId="17104" xr:uid="{00000000-0005-0000-0000-0000872A0000}"/>
    <cellStyle name="40% - Акцент3 2 6 2" xfId="13284" xr:uid="{00000000-0005-0000-0000-0000882A0000}"/>
    <cellStyle name="40% — акцент3 2 6 2" xfId="35464" xr:uid="{00000000-0005-0000-0000-0000892A0000}"/>
    <cellStyle name="40% - Акцент3 2 7" xfId="11745" xr:uid="{00000000-0005-0000-0000-00008A2A0000}"/>
    <cellStyle name="40% — акцент3 2 7" xfId="25698" xr:uid="{00000000-0005-0000-0000-00008B2A0000}"/>
    <cellStyle name="40% - Акцент3 2 7 10" xfId="20452" xr:uid="{00000000-0005-0000-0000-00008C2A0000}"/>
    <cellStyle name="40% - Акцент3 2 7 10 2" xfId="38605" xr:uid="{00000000-0005-0000-0000-00008D2A0000}"/>
    <cellStyle name="40% - Акцент3 2 7 11" xfId="17447" xr:uid="{00000000-0005-0000-0000-00008E2A0000}"/>
    <cellStyle name="40% - Акцент3 2 7 11 2" xfId="35802" xr:uid="{00000000-0005-0000-0000-00008F2A0000}"/>
    <cellStyle name="40% - Акцент3 2 7 12" xfId="17495" xr:uid="{00000000-0005-0000-0000-0000902A0000}"/>
    <cellStyle name="40% - Акцент3 2 7 12 2" xfId="35848" xr:uid="{00000000-0005-0000-0000-0000912A0000}"/>
    <cellStyle name="40% - Акцент3 2 7 13" xfId="25872" xr:uid="{00000000-0005-0000-0000-0000922A0000}"/>
    <cellStyle name="40% - Акцент3 2 7 13 2" xfId="43823" xr:uid="{00000000-0005-0000-0000-0000932A0000}"/>
    <cellStyle name="40% - Акцент3 2 7 14" xfId="25947" xr:uid="{00000000-0005-0000-0000-0000942A0000}"/>
    <cellStyle name="40% - Акцент3 2 7 14 2" xfId="43891" xr:uid="{00000000-0005-0000-0000-0000952A0000}"/>
    <cellStyle name="40% - Акцент3 2 7 15" xfId="17069" xr:uid="{00000000-0005-0000-0000-0000962A0000}"/>
    <cellStyle name="40% - Акцент3 2 7 15 2" xfId="35429" xr:uid="{00000000-0005-0000-0000-0000972A0000}"/>
    <cellStyle name="40% - Акцент3 2 7 16" xfId="17404" xr:uid="{00000000-0005-0000-0000-0000982A0000}"/>
    <cellStyle name="40% - Акцент3 2 7 16 2" xfId="35759" xr:uid="{00000000-0005-0000-0000-0000992A0000}"/>
    <cellStyle name="40% - Акцент3 2 7 17" xfId="17465" xr:uid="{00000000-0005-0000-0000-00009A2A0000}"/>
    <cellStyle name="40% - Акцент3 2 7 17 2" xfId="35819" xr:uid="{00000000-0005-0000-0000-00009B2A0000}"/>
    <cellStyle name="40% - Акцент3 2 7 18" xfId="31426" xr:uid="{00000000-0005-0000-0000-00009C2A0000}"/>
    <cellStyle name="40% - Акцент3 2 7 2" xfId="13285" xr:uid="{00000000-0005-0000-0000-00009D2A0000}"/>
    <cellStyle name="40% — акцент3 2 7 2" xfId="43659" xr:uid="{00000000-0005-0000-0000-00009E2A0000}"/>
    <cellStyle name="40% - Акцент3 2 7 3" xfId="21590" xr:uid="{00000000-0005-0000-0000-00009F2A0000}"/>
    <cellStyle name="40% - Акцент3 2 7 3 2" xfId="39742" xr:uid="{00000000-0005-0000-0000-0000A02A0000}"/>
    <cellStyle name="40% - Акцент3 2 7 4" xfId="25825" xr:uid="{00000000-0005-0000-0000-0000A12A0000}"/>
    <cellStyle name="40% - Акцент3 2 7 4 2" xfId="43777" xr:uid="{00000000-0005-0000-0000-0000A22A0000}"/>
    <cellStyle name="40% - Акцент3 2 7 5" xfId="25787" xr:uid="{00000000-0005-0000-0000-0000A32A0000}"/>
    <cellStyle name="40% - Акцент3 2 7 5 2" xfId="43741" xr:uid="{00000000-0005-0000-0000-0000A42A0000}"/>
    <cellStyle name="40% - Акцент3 2 7 6" xfId="20145" xr:uid="{00000000-0005-0000-0000-0000A52A0000}"/>
    <cellStyle name="40% - Акцент3 2 7 6 2" xfId="38310" xr:uid="{00000000-0005-0000-0000-0000A62A0000}"/>
    <cellStyle name="40% - Акцент3 2 7 7" xfId="22664" xr:uid="{00000000-0005-0000-0000-0000A72A0000}"/>
    <cellStyle name="40% - Акцент3 2 7 7 2" xfId="40668" xr:uid="{00000000-0005-0000-0000-0000A82A0000}"/>
    <cellStyle name="40% - Акцент3 2 7 8" xfId="20502" xr:uid="{00000000-0005-0000-0000-0000A92A0000}"/>
    <cellStyle name="40% - Акцент3 2 7 8 2" xfId="38654" xr:uid="{00000000-0005-0000-0000-0000AA2A0000}"/>
    <cellStyle name="40% - Акцент3 2 7 9" xfId="17473" xr:uid="{00000000-0005-0000-0000-0000AB2A0000}"/>
    <cellStyle name="40% - Акцент3 2 7 9 2" xfId="35827" xr:uid="{00000000-0005-0000-0000-0000AC2A0000}"/>
    <cellStyle name="40% - Акцент3 2 8" xfId="7142" xr:uid="{00000000-0005-0000-0000-0000AD2A0000}"/>
    <cellStyle name="40% — акцент3 2 8" xfId="25832" xr:uid="{00000000-0005-0000-0000-0000AE2A0000}"/>
    <cellStyle name="40% - Акцент3 2 8 2" xfId="13286" xr:uid="{00000000-0005-0000-0000-0000AF2A0000}"/>
    <cellStyle name="40% — акцент3 2 8 2" xfId="43784" xr:uid="{00000000-0005-0000-0000-0000B02A0000}"/>
    <cellStyle name="40% - Акцент3 2 9" xfId="12302" xr:uid="{00000000-0005-0000-0000-0000B12A0000}"/>
    <cellStyle name="40% — акцент3 2 9" xfId="17149" xr:uid="{00000000-0005-0000-0000-0000B22A0000}"/>
    <cellStyle name="40% — акцент3 2 9 2" xfId="35505" xr:uid="{00000000-0005-0000-0000-0000B32A0000}"/>
    <cellStyle name="40% - Акцент3 2_(DELOITTE) январь 2011" xfId="5311" xr:uid="{00000000-0005-0000-0000-0000B42A0000}"/>
    <cellStyle name="40% - Акцент3 20" xfId="899" xr:uid="{00000000-0005-0000-0000-0000B52A0000}"/>
    <cellStyle name="40% - Акцент3 21" xfId="900" xr:uid="{00000000-0005-0000-0000-0000B62A0000}"/>
    <cellStyle name="40% - Акцент3 22" xfId="901" xr:uid="{00000000-0005-0000-0000-0000B72A0000}"/>
    <cellStyle name="40% - Акцент3 23" xfId="902" xr:uid="{00000000-0005-0000-0000-0000B82A0000}"/>
    <cellStyle name="40% - Акцент3 3" xfId="903" xr:uid="{00000000-0005-0000-0000-0000B92A0000}"/>
    <cellStyle name="40% - Акцент3 3 10" xfId="9312" xr:uid="{00000000-0005-0000-0000-0000BA2A0000}"/>
    <cellStyle name="40% - Акцент3 3 10 2" xfId="14655" xr:uid="{00000000-0005-0000-0000-0000BB2A0000}"/>
    <cellStyle name="40% - Акцент3 3 10 2 2" xfId="23837" xr:uid="{00000000-0005-0000-0000-0000BC2A0000}"/>
    <cellStyle name="40% - Акцент3 3 10 2 2 2" xfId="41837" xr:uid="{00000000-0005-0000-0000-0000BD2A0000}"/>
    <cellStyle name="40% - Акцент3 3 10 2 3" xfId="33492" xr:uid="{00000000-0005-0000-0000-0000BE2A0000}"/>
    <cellStyle name="40% - Акцент3 3 10 3" xfId="19792" xr:uid="{00000000-0005-0000-0000-0000BF2A0000}"/>
    <cellStyle name="40% - Акцент3 3 10 3 2" xfId="37958" xr:uid="{00000000-0005-0000-0000-0000C02A0000}"/>
    <cellStyle name="40% - Акцент3 3 10 4" xfId="29661" xr:uid="{00000000-0005-0000-0000-0000C12A0000}"/>
    <cellStyle name="40% - Акцент3 3 11" xfId="10733" xr:uid="{00000000-0005-0000-0000-0000C22A0000}"/>
    <cellStyle name="40% - Акцент3 3 11 2" xfId="14656" xr:uid="{00000000-0005-0000-0000-0000C32A0000}"/>
    <cellStyle name="40% - Акцент3 3 11 2 2" xfId="23838" xr:uid="{00000000-0005-0000-0000-0000C42A0000}"/>
    <cellStyle name="40% - Акцент3 3 11 2 2 2" xfId="41838" xr:uid="{00000000-0005-0000-0000-0000C52A0000}"/>
    <cellStyle name="40% - Акцент3 3 11 2 3" xfId="33493" xr:uid="{00000000-0005-0000-0000-0000C62A0000}"/>
    <cellStyle name="40% - Акцент3 3 11 3" xfId="20588" xr:uid="{00000000-0005-0000-0000-0000C72A0000}"/>
    <cellStyle name="40% - Акцент3 3 11 3 2" xfId="38740" xr:uid="{00000000-0005-0000-0000-0000C82A0000}"/>
    <cellStyle name="40% - Акцент3 3 11 4" xfId="30424" xr:uid="{00000000-0005-0000-0000-0000C92A0000}"/>
    <cellStyle name="40% - Акцент3 3 12" xfId="11241" xr:uid="{00000000-0005-0000-0000-0000CA2A0000}"/>
    <cellStyle name="40% - Акцент3 3 12 2" xfId="21086" xr:uid="{00000000-0005-0000-0000-0000CB2A0000}"/>
    <cellStyle name="40% - Акцент3 3 12 2 2" xfId="39238" xr:uid="{00000000-0005-0000-0000-0000CC2A0000}"/>
    <cellStyle name="40% - Акцент3 3 12 3" xfId="30922" xr:uid="{00000000-0005-0000-0000-0000CD2A0000}"/>
    <cellStyle name="40% - Акцент3 3 13" xfId="11746" xr:uid="{00000000-0005-0000-0000-0000CE2A0000}"/>
    <cellStyle name="40% - Акцент3 3 13 2" xfId="21591" xr:uid="{00000000-0005-0000-0000-0000CF2A0000}"/>
    <cellStyle name="40% - Акцент3 3 13 2 2" xfId="39743" xr:uid="{00000000-0005-0000-0000-0000D02A0000}"/>
    <cellStyle name="40% - Акцент3 3 13 3" xfId="31427" xr:uid="{00000000-0005-0000-0000-0000D12A0000}"/>
    <cellStyle name="40% - Акцент3 3 14" xfId="6557" xr:uid="{00000000-0005-0000-0000-0000D22A0000}"/>
    <cellStyle name="40% - Акцент3 3 14 2" xfId="18476" xr:uid="{00000000-0005-0000-0000-0000D32A0000}"/>
    <cellStyle name="40% - Акцент3 3 14 2 2" xfId="36776" xr:uid="{00000000-0005-0000-0000-0000D42A0000}"/>
    <cellStyle name="40% - Акцент3 3 14 3" xfId="28556" xr:uid="{00000000-0005-0000-0000-0000D52A0000}"/>
    <cellStyle name="40% - Акцент3 3 15" xfId="12488" xr:uid="{00000000-0005-0000-0000-0000D62A0000}"/>
    <cellStyle name="40% - Акцент3 3 15 2" xfId="21935" xr:uid="{00000000-0005-0000-0000-0000D72A0000}"/>
    <cellStyle name="40% - Акцент3 3 15 2 2" xfId="40058" xr:uid="{00000000-0005-0000-0000-0000D82A0000}"/>
    <cellStyle name="40% - Акцент3 3 15 3" xfId="31723" xr:uid="{00000000-0005-0000-0000-0000D92A0000}"/>
    <cellStyle name="40% - Акцент3 3 2" xfId="904" xr:uid="{00000000-0005-0000-0000-0000DA2A0000}"/>
    <cellStyle name="40% - Акцент3 3 2 10" xfId="12489" xr:uid="{00000000-0005-0000-0000-0000DB2A0000}"/>
    <cellStyle name="40% - Акцент3 3 2 10 2" xfId="21936" xr:uid="{00000000-0005-0000-0000-0000DC2A0000}"/>
    <cellStyle name="40% - Акцент3 3 2 10 2 2" xfId="40059" xr:uid="{00000000-0005-0000-0000-0000DD2A0000}"/>
    <cellStyle name="40% - Акцент3 3 2 10 3" xfId="31724" xr:uid="{00000000-0005-0000-0000-0000DE2A0000}"/>
    <cellStyle name="40% - Акцент3 3 2 11" xfId="16138" xr:uid="{00000000-0005-0000-0000-0000DF2A0000}"/>
    <cellStyle name="40% - Акцент3 3 2 11 2" xfId="25092" xr:uid="{00000000-0005-0000-0000-0000E02A0000}"/>
    <cellStyle name="40% - Акцент3 3 2 11 2 2" xfId="43089" xr:uid="{00000000-0005-0000-0000-0000E12A0000}"/>
    <cellStyle name="40% - Акцент3 3 2 11 3" xfId="34736" xr:uid="{00000000-0005-0000-0000-0000E22A0000}"/>
    <cellStyle name="40% - Акцент3 3 2 12" xfId="17047" xr:uid="{00000000-0005-0000-0000-0000E32A0000}"/>
    <cellStyle name="40% - Акцент3 3 2 12 2" xfId="35407" xr:uid="{00000000-0005-0000-0000-0000E42A0000}"/>
    <cellStyle name="40% - Акцент3 3 2 13" xfId="26439" xr:uid="{00000000-0005-0000-0000-0000E52A0000}"/>
    <cellStyle name="40% - Акцент3 3 2 13 2" xfId="44361" xr:uid="{00000000-0005-0000-0000-0000E62A0000}"/>
    <cellStyle name="40% - Акцент3 3 2 14" xfId="27353" xr:uid="{00000000-0005-0000-0000-0000E72A0000}"/>
    <cellStyle name="40% - Акцент3 3 2 15" xfId="45415" xr:uid="{00000000-0005-0000-0000-0000E82A0000}"/>
    <cellStyle name="40% - Акцент3 3 2 16" xfId="46509" xr:uid="{00000000-0005-0000-0000-0000E92A0000}"/>
    <cellStyle name="40% - Акцент3 3 2 2" xfId="905" xr:uid="{00000000-0005-0000-0000-0000EA2A0000}"/>
    <cellStyle name="40% - Акцент3 3 2 2 2" xfId="9771" xr:uid="{00000000-0005-0000-0000-0000EB2A0000}"/>
    <cellStyle name="40% - Акцент3 3 2 3" xfId="5922" xr:uid="{00000000-0005-0000-0000-0000EC2A0000}"/>
    <cellStyle name="40% - Акцент3 3 2 3 10" xfId="26948" xr:uid="{00000000-0005-0000-0000-0000ED2A0000}"/>
    <cellStyle name="40% - Акцент3 3 2 3 10 2" xfId="44863" xr:uid="{00000000-0005-0000-0000-0000EE2A0000}"/>
    <cellStyle name="40% - Акцент3 3 2 3 11" xfId="27968" xr:uid="{00000000-0005-0000-0000-0000EF2A0000}"/>
    <cellStyle name="40% - Акцент3 3 2 3 12" xfId="45910" xr:uid="{00000000-0005-0000-0000-0000F02A0000}"/>
    <cellStyle name="40% - Акцент3 3 2 3 13" xfId="47099" xr:uid="{00000000-0005-0000-0000-0000F12A0000}"/>
    <cellStyle name="40% - Акцент3 3 2 3 2" xfId="8963" xr:uid="{00000000-0005-0000-0000-0000F22A0000}"/>
    <cellStyle name="40% - Акцент3 3 2 3 2 2" xfId="14038" xr:uid="{00000000-0005-0000-0000-0000F32A0000}"/>
    <cellStyle name="40% - Акцент3 3 2 3 2 2 2" xfId="23232" xr:uid="{00000000-0005-0000-0000-0000F42A0000}"/>
    <cellStyle name="40% - Акцент3 3 2 3 2 2 2 2" xfId="41232" xr:uid="{00000000-0005-0000-0000-0000F52A0000}"/>
    <cellStyle name="40% - Акцент3 3 2 3 2 2 3" xfId="32889" xr:uid="{00000000-0005-0000-0000-0000F62A0000}"/>
    <cellStyle name="40% - Акцент3 3 2 3 2 3" xfId="19529" xr:uid="{00000000-0005-0000-0000-0000F72A0000}"/>
    <cellStyle name="40% - Акцент3 3 2 3 2 3 2" xfId="37699" xr:uid="{00000000-0005-0000-0000-0000F82A0000}"/>
    <cellStyle name="40% - Акцент3 3 2 3 2 4" xfId="29404" xr:uid="{00000000-0005-0000-0000-0000F92A0000}"/>
    <cellStyle name="40% - Акцент3 3 2 3 3" xfId="9772" xr:uid="{00000000-0005-0000-0000-0000FA2A0000}"/>
    <cellStyle name="40% - Акцент3 3 2 3 3 2" xfId="14657" xr:uid="{00000000-0005-0000-0000-0000FB2A0000}"/>
    <cellStyle name="40% - Акцент3 3 2 3 3 2 2" xfId="23839" xr:uid="{00000000-0005-0000-0000-0000FC2A0000}"/>
    <cellStyle name="40% - Акцент3 3 2 3 3 2 2 2" xfId="41839" xr:uid="{00000000-0005-0000-0000-0000FD2A0000}"/>
    <cellStyle name="40% - Акцент3 3 2 3 3 2 3" xfId="33494" xr:uid="{00000000-0005-0000-0000-0000FE2A0000}"/>
    <cellStyle name="40% - Акцент3 3 2 3 3 3" xfId="20108" xr:uid="{00000000-0005-0000-0000-0000FF2A0000}"/>
    <cellStyle name="40% - Акцент3 3 2 3 3 3 2" xfId="38273" xr:uid="{00000000-0005-0000-0000-0000002B0000}"/>
    <cellStyle name="40% - Акцент3 3 2 3 3 4" xfId="29971" xr:uid="{00000000-0005-0000-0000-0000012B0000}"/>
    <cellStyle name="40% - Акцент3 3 2 3 4" xfId="11018" xr:uid="{00000000-0005-0000-0000-0000022B0000}"/>
    <cellStyle name="40% - Акцент3 3 2 3 4 2" xfId="14658" xr:uid="{00000000-0005-0000-0000-0000032B0000}"/>
    <cellStyle name="40% - Акцент3 3 2 3 4 2 2" xfId="23840" xr:uid="{00000000-0005-0000-0000-0000042B0000}"/>
    <cellStyle name="40% - Акцент3 3 2 3 4 2 2 2" xfId="41840" xr:uid="{00000000-0005-0000-0000-0000052B0000}"/>
    <cellStyle name="40% - Акцент3 3 2 3 4 2 3" xfId="33495" xr:uid="{00000000-0005-0000-0000-0000062B0000}"/>
    <cellStyle name="40% - Акцент3 3 2 3 4 3" xfId="20871" xr:uid="{00000000-0005-0000-0000-0000072B0000}"/>
    <cellStyle name="40% - Акцент3 3 2 3 4 3 2" xfId="39023" xr:uid="{00000000-0005-0000-0000-0000082B0000}"/>
    <cellStyle name="40% - Акцент3 3 2 3 4 4" xfId="30707" xr:uid="{00000000-0005-0000-0000-0000092B0000}"/>
    <cellStyle name="40% - Акцент3 3 2 3 5" xfId="11548" xr:uid="{00000000-0005-0000-0000-00000A2B0000}"/>
    <cellStyle name="40% - Акцент3 3 2 3 5 2" xfId="21393" xr:uid="{00000000-0005-0000-0000-00000B2B0000}"/>
    <cellStyle name="40% - Акцент3 3 2 3 5 2 2" xfId="39545" xr:uid="{00000000-0005-0000-0000-00000C2B0000}"/>
    <cellStyle name="40% - Акцент3 3 2 3 5 3" xfId="31229" xr:uid="{00000000-0005-0000-0000-00000D2B0000}"/>
    <cellStyle name="40% - Акцент3 3 2 3 6" xfId="7499" xr:uid="{00000000-0005-0000-0000-00000E2B0000}"/>
    <cellStyle name="40% - Акцент3 3 2 3 6 2" xfId="18903" xr:uid="{00000000-0005-0000-0000-00000F2B0000}"/>
    <cellStyle name="40% - Акцент3 3 2 3 6 2 2" xfId="37123" xr:uid="{00000000-0005-0000-0000-0000102B0000}"/>
    <cellStyle name="40% - Акцент3 3 2 3 6 3" xfId="28870" xr:uid="{00000000-0005-0000-0000-0000112B0000}"/>
    <cellStyle name="40% - Акцент3 3 2 3 7" xfId="13070" xr:uid="{00000000-0005-0000-0000-0000122B0000}"/>
    <cellStyle name="40% - Акцент3 3 2 3 7 2" xfId="22474" xr:uid="{00000000-0005-0000-0000-0000132B0000}"/>
    <cellStyle name="40% - Акцент3 3 2 3 7 2 2" xfId="40494" xr:uid="{00000000-0005-0000-0000-0000142B0000}"/>
    <cellStyle name="40% - Акцент3 3 2 3 7 3" xfId="32156" xr:uid="{00000000-0005-0000-0000-0000152B0000}"/>
    <cellStyle name="40% - Акцент3 3 2 3 8" xfId="16760" xr:uid="{00000000-0005-0000-0000-0000162B0000}"/>
    <cellStyle name="40% - Акцент3 3 2 3 8 2" xfId="25525" xr:uid="{00000000-0005-0000-0000-0000172B0000}"/>
    <cellStyle name="40% - Акцент3 3 2 3 8 2 2" xfId="43489" xr:uid="{00000000-0005-0000-0000-0000182B0000}"/>
    <cellStyle name="40% - Акцент3 3 2 3 8 3" xfId="35181" xr:uid="{00000000-0005-0000-0000-0000192B0000}"/>
    <cellStyle name="40% - Акцент3 3 2 3 9" xfId="17875" xr:uid="{00000000-0005-0000-0000-00001A2B0000}"/>
    <cellStyle name="40% - Акцент3 3 2 3 9 2" xfId="36185" xr:uid="{00000000-0005-0000-0000-00001B2B0000}"/>
    <cellStyle name="40% - Акцент3 3 2 4" xfId="8493" xr:uid="{00000000-0005-0000-0000-00001C2B0000}"/>
    <cellStyle name="40% - Акцент3 3 2 4 2" xfId="9773" xr:uid="{00000000-0005-0000-0000-00001D2B0000}"/>
    <cellStyle name="40% - Акцент3 3 2 4 2 2" xfId="14659" xr:uid="{00000000-0005-0000-0000-00001E2B0000}"/>
    <cellStyle name="40% - Акцент3 3 2 4 2 2 2" xfId="23841" xr:uid="{00000000-0005-0000-0000-00001F2B0000}"/>
    <cellStyle name="40% - Акцент3 3 2 4 2 2 2 2" xfId="41841" xr:uid="{00000000-0005-0000-0000-0000202B0000}"/>
    <cellStyle name="40% - Акцент3 3 2 4 2 2 3" xfId="33496" xr:uid="{00000000-0005-0000-0000-0000212B0000}"/>
    <cellStyle name="40% - Акцент3 3 2 4 2 3" xfId="20109" xr:uid="{00000000-0005-0000-0000-0000222B0000}"/>
    <cellStyle name="40% - Акцент3 3 2 4 2 3 2" xfId="38274" xr:uid="{00000000-0005-0000-0000-0000232B0000}"/>
    <cellStyle name="40% - Акцент3 3 2 4 2 4" xfId="29972" xr:uid="{00000000-0005-0000-0000-0000242B0000}"/>
    <cellStyle name="40% - Акцент3 3 2 4 3" xfId="11019" xr:uid="{00000000-0005-0000-0000-0000252B0000}"/>
    <cellStyle name="40% - Акцент3 3 2 4 3 2" xfId="14660" xr:uid="{00000000-0005-0000-0000-0000262B0000}"/>
    <cellStyle name="40% - Акцент3 3 2 4 3 2 2" xfId="23842" xr:uid="{00000000-0005-0000-0000-0000272B0000}"/>
    <cellStyle name="40% - Акцент3 3 2 4 3 2 2 2" xfId="41842" xr:uid="{00000000-0005-0000-0000-0000282B0000}"/>
    <cellStyle name="40% - Акцент3 3 2 4 3 2 3" xfId="33497" xr:uid="{00000000-0005-0000-0000-0000292B0000}"/>
    <cellStyle name="40% - Акцент3 3 2 4 3 3" xfId="20872" xr:uid="{00000000-0005-0000-0000-00002A2B0000}"/>
    <cellStyle name="40% - Акцент3 3 2 4 3 3 2" xfId="39024" xr:uid="{00000000-0005-0000-0000-00002B2B0000}"/>
    <cellStyle name="40% - Акцент3 3 2 4 3 4" xfId="30708" xr:uid="{00000000-0005-0000-0000-00002C2B0000}"/>
    <cellStyle name="40% - Акцент3 3 2 4 4" xfId="13567" xr:uid="{00000000-0005-0000-0000-00002D2B0000}"/>
    <cellStyle name="40% - Акцент3 3 2 4 4 2" xfId="22802" xr:uid="{00000000-0005-0000-0000-00002E2B0000}"/>
    <cellStyle name="40% - Акцент3 3 2 4 4 2 2" xfId="40803" xr:uid="{00000000-0005-0000-0000-00002F2B0000}"/>
    <cellStyle name="40% - Акцент3 3 2 4 4 3" xfId="32454" xr:uid="{00000000-0005-0000-0000-0000302B0000}"/>
    <cellStyle name="40% - Акцент3 3 2 4 5" xfId="19251" xr:uid="{00000000-0005-0000-0000-0000312B0000}"/>
    <cellStyle name="40% - Акцент3 3 2 4 5 2" xfId="37425" xr:uid="{00000000-0005-0000-0000-0000322B0000}"/>
    <cellStyle name="40% - Акцент3 3 2 4 6" xfId="29136" xr:uid="{00000000-0005-0000-0000-0000332B0000}"/>
    <cellStyle name="40% - Акцент3 3 2 5" xfId="9313" xr:uid="{00000000-0005-0000-0000-0000342B0000}"/>
    <cellStyle name="40% - Акцент3 3 2 5 2" xfId="14661" xr:uid="{00000000-0005-0000-0000-0000352B0000}"/>
    <cellStyle name="40% - Акцент3 3 2 5 2 2" xfId="23843" xr:uid="{00000000-0005-0000-0000-0000362B0000}"/>
    <cellStyle name="40% - Акцент3 3 2 5 2 2 2" xfId="41843" xr:uid="{00000000-0005-0000-0000-0000372B0000}"/>
    <cellStyle name="40% - Акцент3 3 2 5 2 3" xfId="33498" xr:uid="{00000000-0005-0000-0000-0000382B0000}"/>
    <cellStyle name="40% - Акцент3 3 2 5 3" xfId="19793" xr:uid="{00000000-0005-0000-0000-0000392B0000}"/>
    <cellStyle name="40% - Акцент3 3 2 5 3 2" xfId="37959" xr:uid="{00000000-0005-0000-0000-00003A2B0000}"/>
    <cellStyle name="40% - Акцент3 3 2 5 4" xfId="29662" xr:uid="{00000000-0005-0000-0000-00003B2B0000}"/>
    <cellStyle name="40% - Акцент3 3 2 6" xfId="10734" xr:uid="{00000000-0005-0000-0000-00003C2B0000}"/>
    <cellStyle name="40% - Акцент3 3 2 6 2" xfId="14662" xr:uid="{00000000-0005-0000-0000-00003D2B0000}"/>
    <cellStyle name="40% - Акцент3 3 2 6 2 2" xfId="23844" xr:uid="{00000000-0005-0000-0000-00003E2B0000}"/>
    <cellStyle name="40% - Акцент3 3 2 6 2 2 2" xfId="41844" xr:uid="{00000000-0005-0000-0000-00003F2B0000}"/>
    <cellStyle name="40% - Акцент3 3 2 6 2 3" xfId="33499" xr:uid="{00000000-0005-0000-0000-0000402B0000}"/>
    <cellStyle name="40% - Акцент3 3 2 6 3" xfId="20589" xr:uid="{00000000-0005-0000-0000-0000412B0000}"/>
    <cellStyle name="40% - Акцент3 3 2 6 3 2" xfId="38741" xr:uid="{00000000-0005-0000-0000-0000422B0000}"/>
    <cellStyle name="40% - Акцент3 3 2 6 4" xfId="30425" xr:uid="{00000000-0005-0000-0000-0000432B0000}"/>
    <cellStyle name="40% - Акцент3 3 2 7" xfId="11299" xr:uid="{00000000-0005-0000-0000-0000442B0000}"/>
    <cellStyle name="40% - Акцент3 3 2 7 2" xfId="21144" xr:uid="{00000000-0005-0000-0000-0000452B0000}"/>
    <cellStyle name="40% - Акцент3 3 2 7 2 2" xfId="39296" xr:uid="{00000000-0005-0000-0000-0000462B0000}"/>
    <cellStyle name="40% - Акцент3 3 2 7 3" xfId="30980" xr:uid="{00000000-0005-0000-0000-0000472B0000}"/>
    <cellStyle name="40% - Акцент3 3 2 8" xfId="11865" xr:uid="{00000000-0005-0000-0000-0000482B0000}"/>
    <cellStyle name="40% - Акцент3 3 2 8 2" xfId="21616" xr:uid="{00000000-0005-0000-0000-0000492B0000}"/>
    <cellStyle name="40% - Акцент3 3 2 8 2 2" xfId="39765" xr:uid="{00000000-0005-0000-0000-00004A2B0000}"/>
    <cellStyle name="40% - Акцент3 3 2 8 3" xfId="31444" xr:uid="{00000000-0005-0000-0000-00004B2B0000}"/>
    <cellStyle name="40% - Акцент3 3 2 9" xfId="6778" xr:uid="{00000000-0005-0000-0000-00004C2B0000}"/>
    <cellStyle name="40% - Акцент3 3 2 9 2" xfId="18582" xr:uid="{00000000-0005-0000-0000-00004D2B0000}"/>
    <cellStyle name="40% - Акцент3 3 2 9 2 2" xfId="36848" xr:uid="{00000000-0005-0000-0000-00004E2B0000}"/>
    <cellStyle name="40% - Акцент3 3 2 9 3" xfId="28617" xr:uid="{00000000-0005-0000-0000-00004F2B0000}"/>
    <cellStyle name="40% - Акцент3 3 2_МР_РЗ_Центр_13" xfId="8613" xr:uid="{00000000-0005-0000-0000-0000502B0000}"/>
    <cellStyle name="40% - Акцент3 3 3" xfId="906" xr:uid="{00000000-0005-0000-0000-0000512B0000}"/>
    <cellStyle name="40% - Акцент3 3 3 10" xfId="16139" xr:uid="{00000000-0005-0000-0000-0000522B0000}"/>
    <cellStyle name="40% - Акцент3 3 3 10 2" xfId="25093" xr:uid="{00000000-0005-0000-0000-0000532B0000}"/>
    <cellStyle name="40% - Акцент3 3 3 10 2 2" xfId="43090" xr:uid="{00000000-0005-0000-0000-0000542B0000}"/>
    <cellStyle name="40% - Акцент3 3 3 10 3" xfId="34737" xr:uid="{00000000-0005-0000-0000-0000552B0000}"/>
    <cellStyle name="40% - Акцент3 3 3 11" xfId="17048" xr:uid="{00000000-0005-0000-0000-0000562B0000}"/>
    <cellStyle name="40% - Акцент3 3 3 11 2" xfId="35408" xr:uid="{00000000-0005-0000-0000-0000572B0000}"/>
    <cellStyle name="40% - Акцент3 3 3 12" xfId="26440" xr:uid="{00000000-0005-0000-0000-0000582B0000}"/>
    <cellStyle name="40% - Акцент3 3 3 12 2" xfId="44362" xr:uid="{00000000-0005-0000-0000-0000592B0000}"/>
    <cellStyle name="40% - Акцент3 3 3 13" xfId="27354" xr:uid="{00000000-0005-0000-0000-00005A2B0000}"/>
    <cellStyle name="40% - Акцент3 3 3 14" xfId="45416" xr:uid="{00000000-0005-0000-0000-00005B2B0000}"/>
    <cellStyle name="40% - Акцент3 3 3 15" xfId="46510" xr:uid="{00000000-0005-0000-0000-00005C2B0000}"/>
    <cellStyle name="40% - Акцент3 3 3 2" xfId="5923" xr:uid="{00000000-0005-0000-0000-00005D2B0000}"/>
    <cellStyle name="40% - Акцент3 3 3 2 10" xfId="26949" xr:uid="{00000000-0005-0000-0000-00005E2B0000}"/>
    <cellStyle name="40% - Акцент3 3 3 2 10 2" xfId="44864" xr:uid="{00000000-0005-0000-0000-00005F2B0000}"/>
    <cellStyle name="40% - Акцент3 3 3 2 11" xfId="27969" xr:uid="{00000000-0005-0000-0000-0000602B0000}"/>
    <cellStyle name="40% - Акцент3 3 3 2 12" xfId="45911" xr:uid="{00000000-0005-0000-0000-0000612B0000}"/>
    <cellStyle name="40% - Акцент3 3 3 2 13" xfId="47100" xr:uid="{00000000-0005-0000-0000-0000622B0000}"/>
    <cellStyle name="40% - Акцент3 3 3 2 2" xfId="8964" xr:uid="{00000000-0005-0000-0000-0000632B0000}"/>
    <cellStyle name="40% - Акцент3 3 3 2 2 2" xfId="14039" xr:uid="{00000000-0005-0000-0000-0000642B0000}"/>
    <cellStyle name="40% - Акцент3 3 3 2 2 2 2" xfId="23233" xr:uid="{00000000-0005-0000-0000-0000652B0000}"/>
    <cellStyle name="40% - Акцент3 3 3 2 2 2 2 2" xfId="41233" xr:uid="{00000000-0005-0000-0000-0000662B0000}"/>
    <cellStyle name="40% - Акцент3 3 3 2 2 2 3" xfId="32890" xr:uid="{00000000-0005-0000-0000-0000672B0000}"/>
    <cellStyle name="40% - Акцент3 3 3 2 2 3" xfId="19530" xr:uid="{00000000-0005-0000-0000-0000682B0000}"/>
    <cellStyle name="40% - Акцент3 3 3 2 2 3 2" xfId="37700" xr:uid="{00000000-0005-0000-0000-0000692B0000}"/>
    <cellStyle name="40% - Акцент3 3 3 2 2 4" xfId="29405" xr:uid="{00000000-0005-0000-0000-00006A2B0000}"/>
    <cellStyle name="40% - Акцент3 3 3 2 3" xfId="9774" xr:uid="{00000000-0005-0000-0000-00006B2B0000}"/>
    <cellStyle name="40% - Акцент3 3 3 2 3 2" xfId="14663" xr:uid="{00000000-0005-0000-0000-00006C2B0000}"/>
    <cellStyle name="40% - Акцент3 3 3 2 3 2 2" xfId="23845" xr:uid="{00000000-0005-0000-0000-00006D2B0000}"/>
    <cellStyle name="40% - Акцент3 3 3 2 3 2 2 2" xfId="41845" xr:uid="{00000000-0005-0000-0000-00006E2B0000}"/>
    <cellStyle name="40% - Акцент3 3 3 2 3 2 3" xfId="33500" xr:uid="{00000000-0005-0000-0000-00006F2B0000}"/>
    <cellStyle name="40% - Акцент3 3 3 2 3 3" xfId="20110" xr:uid="{00000000-0005-0000-0000-0000702B0000}"/>
    <cellStyle name="40% - Акцент3 3 3 2 3 3 2" xfId="38275" xr:uid="{00000000-0005-0000-0000-0000712B0000}"/>
    <cellStyle name="40% - Акцент3 3 3 2 3 4" xfId="29973" xr:uid="{00000000-0005-0000-0000-0000722B0000}"/>
    <cellStyle name="40% - Акцент3 3 3 2 4" xfId="11020" xr:uid="{00000000-0005-0000-0000-0000732B0000}"/>
    <cellStyle name="40% - Акцент3 3 3 2 4 2" xfId="14664" xr:uid="{00000000-0005-0000-0000-0000742B0000}"/>
    <cellStyle name="40% - Акцент3 3 3 2 4 2 2" xfId="23846" xr:uid="{00000000-0005-0000-0000-0000752B0000}"/>
    <cellStyle name="40% - Акцент3 3 3 2 4 2 2 2" xfId="41846" xr:uid="{00000000-0005-0000-0000-0000762B0000}"/>
    <cellStyle name="40% - Акцент3 3 3 2 4 2 3" xfId="33501" xr:uid="{00000000-0005-0000-0000-0000772B0000}"/>
    <cellStyle name="40% - Акцент3 3 3 2 4 3" xfId="20873" xr:uid="{00000000-0005-0000-0000-0000782B0000}"/>
    <cellStyle name="40% - Акцент3 3 3 2 4 3 2" xfId="39025" xr:uid="{00000000-0005-0000-0000-0000792B0000}"/>
    <cellStyle name="40% - Акцент3 3 3 2 4 4" xfId="30709" xr:uid="{00000000-0005-0000-0000-00007A2B0000}"/>
    <cellStyle name="40% - Акцент3 3 3 2 5" xfId="11549" xr:uid="{00000000-0005-0000-0000-00007B2B0000}"/>
    <cellStyle name="40% - Акцент3 3 3 2 5 2" xfId="21394" xr:uid="{00000000-0005-0000-0000-00007C2B0000}"/>
    <cellStyle name="40% - Акцент3 3 3 2 5 2 2" xfId="39546" xr:uid="{00000000-0005-0000-0000-00007D2B0000}"/>
    <cellStyle name="40% - Акцент3 3 3 2 5 3" xfId="31230" xr:uid="{00000000-0005-0000-0000-00007E2B0000}"/>
    <cellStyle name="40% - Акцент3 3 3 2 6" xfId="7500" xr:uid="{00000000-0005-0000-0000-00007F2B0000}"/>
    <cellStyle name="40% - Акцент3 3 3 2 6 2" xfId="18904" xr:uid="{00000000-0005-0000-0000-0000802B0000}"/>
    <cellStyle name="40% - Акцент3 3 3 2 6 2 2" xfId="37124" xr:uid="{00000000-0005-0000-0000-0000812B0000}"/>
    <cellStyle name="40% - Акцент3 3 3 2 6 3" xfId="28871" xr:uid="{00000000-0005-0000-0000-0000822B0000}"/>
    <cellStyle name="40% - Акцент3 3 3 2 7" xfId="13071" xr:uid="{00000000-0005-0000-0000-0000832B0000}"/>
    <cellStyle name="40% - Акцент3 3 3 2 7 2" xfId="22475" xr:uid="{00000000-0005-0000-0000-0000842B0000}"/>
    <cellStyle name="40% - Акцент3 3 3 2 7 2 2" xfId="40495" xr:uid="{00000000-0005-0000-0000-0000852B0000}"/>
    <cellStyle name="40% - Акцент3 3 3 2 7 3" xfId="32157" xr:uid="{00000000-0005-0000-0000-0000862B0000}"/>
    <cellStyle name="40% - Акцент3 3 3 2 8" xfId="16761" xr:uid="{00000000-0005-0000-0000-0000872B0000}"/>
    <cellStyle name="40% - Акцент3 3 3 2 8 2" xfId="25526" xr:uid="{00000000-0005-0000-0000-0000882B0000}"/>
    <cellStyle name="40% - Акцент3 3 3 2 8 2 2" xfId="43490" xr:uid="{00000000-0005-0000-0000-0000892B0000}"/>
    <cellStyle name="40% - Акцент3 3 3 2 8 3" xfId="35182" xr:uid="{00000000-0005-0000-0000-00008A2B0000}"/>
    <cellStyle name="40% - Акцент3 3 3 2 9" xfId="17876" xr:uid="{00000000-0005-0000-0000-00008B2B0000}"/>
    <cellStyle name="40% - Акцент3 3 3 2 9 2" xfId="36186" xr:uid="{00000000-0005-0000-0000-00008C2B0000}"/>
    <cellStyle name="40% - Акцент3 3 3 3" xfId="8569" xr:uid="{00000000-0005-0000-0000-00008D2B0000}"/>
    <cellStyle name="40% - Акцент3 3 3 3 2" xfId="9775" xr:uid="{00000000-0005-0000-0000-00008E2B0000}"/>
    <cellStyle name="40% - Акцент3 3 3 3 2 2" xfId="14665" xr:uid="{00000000-0005-0000-0000-00008F2B0000}"/>
    <cellStyle name="40% - Акцент3 3 3 3 2 2 2" xfId="23847" xr:uid="{00000000-0005-0000-0000-0000902B0000}"/>
    <cellStyle name="40% - Акцент3 3 3 3 2 2 2 2" xfId="41847" xr:uid="{00000000-0005-0000-0000-0000912B0000}"/>
    <cellStyle name="40% - Акцент3 3 3 3 2 2 3" xfId="33502" xr:uid="{00000000-0005-0000-0000-0000922B0000}"/>
    <cellStyle name="40% - Акцент3 3 3 3 2 3" xfId="20111" xr:uid="{00000000-0005-0000-0000-0000932B0000}"/>
    <cellStyle name="40% - Акцент3 3 3 3 2 3 2" xfId="38276" xr:uid="{00000000-0005-0000-0000-0000942B0000}"/>
    <cellStyle name="40% - Акцент3 3 3 3 2 4" xfId="29974" xr:uid="{00000000-0005-0000-0000-0000952B0000}"/>
    <cellStyle name="40% - Акцент3 3 3 3 3" xfId="13568" xr:uid="{00000000-0005-0000-0000-0000962B0000}"/>
    <cellStyle name="40% - Акцент3 3 3 3 3 2" xfId="22803" xr:uid="{00000000-0005-0000-0000-0000972B0000}"/>
    <cellStyle name="40% - Акцент3 3 3 3 3 2 2" xfId="40804" xr:uid="{00000000-0005-0000-0000-0000982B0000}"/>
    <cellStyle name="40% - Акцент3 3 3 3 3 3" xfId="32455" xr:uid="{00000000-0005-0000-0000-0000992B0000}"/>
    <cellStyle name="40% - Акцент3 3 3 3 4" xfId="19314" xr:uid="{00000000-0005-0000-0000-00009A2B0000}"/>
    <cellStyle name="40% - Акцент3 3 3 3 4 2" xfId="37488" xr:uid="{00000000-0005-0000-0000-00009B2B0000}"/>
    <cellStyle name="40% - Акцент3 3 3 3 5" xfId="29199" xr:uid="{00000000-0005-0000-0000-00009C2B0000}"/>
    <cellStyle name="40% - Акцент3 3 3 4" xfId="9314" xr:uid="{00000000-0005-0000-0000-00009D2B0000}"/>
    <cellStyle name="40% - Акцент3 3 3 4 2" xfId="14666" xr:uid="{00000000-0005-0000-0000-00009E2B0000}"/>
    <cellStyle name="40% - Акцент3 3 3 4 2 2" xfId="23848" xr:uid="{00000000-0005-0000-0000-00009F2B0000}"/>
    <cellStyle name="40% - Акцент3 3 3 4 2 2 2" xfId="41848" xr:uid="{00000000-0005-0000-0000-0000A02B0000}"/>
    <cellStyle name="40% - Акцент3 3 3 4 2 3" xfId="33503" xr:uid="{00000000-0005-0000-0000-0000A12B0000}"/>
    <cellStyle name="40% - Акцент3 3 3 4 3" xfId="19794" xr:uid="{00000000-0005-0000-0000-0000A22B0000}"/>
    <cellStyle name="40% - Акцент3 3 3 4 3 2" xfId="37960" xr:uid="{00000000-0005-0000-0000-0000A32B0000}"/>
    <cellStyle name="40% - Акцент3 3 3 4 4" xfId="29663" xr:uid="{00000000-0005-0000-0000-0000A42B0000}"/>
    <cellStyle name="40% - Акцент3 3 3 5" xfId="10735" xr:uid="{00000000-0005-0000-0000-0000A52B0000}"/>
    <cellStyle name="40% - Акцент3 3 3 5 2" xfId="14667" xr:uid="{00000000-0005-0000-0000-0000A62B0000}"/>
    <cellStyle name="40% - Акцент3 3 3 5 2 2" xfId="23849" xr:uid="{00000000-0005-0000-0000-0000A72B0000}"/>
    <cellStyle name="40% - Акцент3 3 3 5 2 2 2" xfId="41849" xr:uid="{00000000-0005-0000-0000-0000A82B0000}"/>
    <cellStyle name="40% - Акцент3 3 3 5 2 3" xfId="33504" xr:uid="{00000000-0005-0000-0000-0000A92B0000}"/>
    <cellStyle name="40% - Акцент3 3 3 5 3" xfId="20590" xr:uid="{00000000-0005-0000-0000-0000AA2B0000}"/>
    <cellStyle name="40% - Акцент3 3 3 5 3 2" xfId="38742" xr:uid="{00000000-0005-0000-0000-0000AB2B0000}"/>
    <cellStyle name="40% - Акцент3 3 3 5 4" xfId="30426" xr:uid="{00000000-0005-0000-0000-0000AC2B0000}"/>
    <cellStyle name="40% - Акцент3 3 3 6" xfId="11359" xr:uid="{00000000-0005-0000-0000-0000AD2B0000}"/>
    <cellStyle name="40% - Акцент3 3 3 6 2" xfId="21204" xr:uid="{00000000-0005-0000-0000-0000AE2B0000}"/>
    <cellStyle name="40% - Акцент3 3 3 6 2 2" xfId="39356" xr:uid="{00000000-0005-0000-0000-0000AF2B0000}"/>
    <cellStyle name="40% - Акцент3 3 3 6 3" xfId="31040" xr:uid="{00000000-0005-0000-0000-0000B02B0000}"/>
    <cellStyle name="40% - Акцент3 3 3 7" xfId="11966" xr:uid="{00000000-0005-0000-0000-0000B12B0000}"/>
    <cellStyle name="40% - Акцент3 3 3 7 2" xfId="21711" xr:uid="{00000000-0005-0000-0000-0000B22B0000}"/>
    <cellStyle name="40% - Акцент3 3 3 7 2 2" xfId="39860" xr:uid="{00000000-0005-0000-0000-0000B32B0000}"/>
    <cellStyle name="40% - Акцент3 3 3 7 3" xfId="31539" xr:uid="{00000000-0005-0000-0000-0000B42B0000}"/>
    <cellStyle name="40% - Акцент3 3 3 8" xfId="6887" xr:uid="{00000000-0005-0000-0000-0000B52B0000}"/>
    <cellStyle name="40% - Акцент3 3 3 8 2" xfId="18653" xr:uid="{00000000-0005-0000-0000-0000B62B0000}"/>
    <cellStyle name="40% - Акцент3 3 3 8 2 2" xfId="36912" xr:uid="{00000000-0005-0000-0000-0000B72B0000}"/>
    <cellStyle name="40% - Акцент3 3 3 8 3" xfId="28677" xr:uid="{00000000-0005-0000-0000-0000B82B0000}"/>
    <cellStyle name="40% - Акцент3 3 3 9" xfId="12490" xr:uid="{00000000-0005-0000-0000-0000B92B0000}"/>
    <cellStyle name="40% - Акцент3 3 3 9 2" xfId="21937" xr:uid="{00000000-0005-0000-0000-0000BA2B0000}"/>
    <cellStyle name="40% - Акцент3 3 3 9 2 2" xfId="40060" xr:uid="{00000000-0005-0000-0000-0000BB2B0000}"/>
    <cellStyle name="40% - Акцент3 3 3 9 3" xfId="31725" xr:uid="{00000000-0005-0000-0000-0000BC2B0000}"/>
    <cellStyle name="40% - Акцент3 3 4" xfId="907" xr:uid="{00000000-0005-0000-0000-0000BD2B0000}"/>
    <cellStyle name="40% - Акцент3 3 4 10" xfId="16140" xr:uid="{00000000-0005-0000-0000-0000BE2B0000}"/>
    <cellStyle name="40% - Акцент3 3 4 10 2" xfId="25094" xr:uid="{00000000-0005-0000-0000-0000BF2B0000}"/>
    <cellStyle name="40% - Акцент3 3 4 10 2 2" xfId="43091" xr:uid="{00000000-0005-0000-0000-0000C02B0000}"/>
    <cellStyle name="40% - Акцент3 3 4 10 3" xfId="34738" xr:uid="{00000000-0005-0000-0000-0000C12B0000}"/>
    <cellStyle name="40% - Акцент3 3 4 11" xfId="17049" xr:uid="{00000000-0005-0000-0000-0000C22B0000}"/>
    <cellStyle name="40% - Акцент3 3 4 11 2" xfId="35409" xr:uid="{00000000-0005-0000-0000-0000C32B0000}"/>
    <cellStyle name="40% - Акцент3 3 4 12" xfId="26441" xr:uid="{00000000-0005-0000-0000-0000C42B0000}"/>
    <cellStyle name="40% - Акцент3 3 4 12 2" xfId="44363" xr:uid="{00000000-0005-0000-0000-0000C52B0000}"/>
    <cellStyle name="40% - Акцент3 3 4 13" xfId="27355" xr:uid="{00000000-0005-0000-0000-0000C62B0000}"/>
    <cellStyle name="40% - Акцент3 3 4 14" xfId="45417" xr:uid="{00000000-0005-0000-0000-0000C72B0000}"/>
    <cellStyle name="40% - Акцент3 3 4 15" xfId="46511" xr:uid="{00000000-0005-0000-0000-0000C82B0000}"/>
    <cellStyle name="40% - Акцент3 3 4 2" xfId="5924" xr:uid="{00000000-0005-0000-0000-0000C92B0000}"/>
    <cellStyle name="40% - Акцент3 3 4 2 10" xfId="26950" xr:uid="{00000000-0005-0000-0000-0000CA2B0000}"/>
    <cellStyle name="40% - Акцент3 3 4 2 10 2" xfId="44865" xr:uid="{00000000-0005-0000-0000-0000CB2B0000}"/>
    <cellStyle name="40% - Акцент3 3 4 2 11" xfId="27970" xr:uid="{00000000-0005-0000-0000-0000CC2B0000}"/>
    <cellStyle name="40% - Акцент3 3 4 2 12" xfId="45912" xr:uid="{00000000-0005-0000-0000-0000CD2B0000}"/>
    <cellStyle name="40% - Акцент3 3 4 2 13" xfId="47101" xr:uid="{00000000-0005-0000-0000-0000CE2B0000}"/>
    <cellStyle name="40% - Акцент3 3 4 2 2" xfId="8965" xr:uid="{00000000-0005-0000-0000-0000CF2B0000}"/>
    <cellStyle name="40% - Акцент3 3 4 2 2 2" xfId="14040" xr:uid="{00000000-0005-0000-0000-0000D02B0000}"/>
    <cellStyle name="40% - Акцент3 3 4 2 2 2 2" xfId="23234" xr:uid="{00000000-0005-0000-0000-0000D12B0000}"/>
    <cellStyle name="40% - Акцент3 3 4 2 2 2 2 2" xfId="41234" xr:uid="{00000000-0005-0000-0000-0000D22B0000}"/>
    <cellStyle name="40% - Акцент3 3 4 2 2 2 3" xfId="32891" xr:uid="{00000000-0005-0000-0000-0000D32B0000}"/>
    <cellStyle name="40% - Акцент3 3 4 2 2 3" xfId="19531" xr:uid="{00000000-0005-0000-0000-0000D42B0000}"/>
    <cellStyle name="40% - Акцент3 3 4 2 2 3 2" xfId="37701" xr:uid="{00000000-0005-0000-0000-0000D52B0000}"/>
    <cellStyle name="40% - Акцент3 3 4 2 2 4" xfId="29406" xr:uid="{00000000-0005-0000-0000-0000D62B0000}"/>
    <cellStyle name="40% - Акцент3 3 4 2 3" xfId="9776" xr:uid="{00000000-0005-0000-0000-0000D72B0000}"/>
    <cellStyle name="40% - Акцент3 3 4 2 3 2" xfId="14668" xr:uid="{00000000-0005-0000-0000-0000D82B0000}"/>
    <cellStyle name="40% - Акцент3 3 4 2 3 2 2" xfId="23850" xr:uid="{00000000-0005-0000-0000-0000D92B0000}"/>
    <cellStyle name="40% - Акцент3 3 4 2 3 2 2 2" xfId="41850" xr:uid="{00000000-0005-0000-0000-0000DA2B0000}"/>
    <cellStyle name="40% - Акцент3 3 4 2 3 2 3" xfId="33505" xr:uid="{00000000-0005-0000-0000-0000DB2B0000}"/>
    <cellStyle name="40% - Акцент3 3 4 2 3 3" xfId="20112" xr:uid="{00000000-0005-0000-0000-0000DC2B0000}"/>
    <cellStyle name="40% - Акцент3 3 4 2 3 3 2" xfId="38277" xr:uid="{00000000-0005-0000-0000-0000DD2B0000}"/>
    <cellStyle name="40% - Акцент3 3 4 2 3 4" xfId="29975" xr:uid="{00000000-0005-0000-0000-0000DE2B0000}"/>
    <cellStyle name="40% - Акцент3 3 4 2 4" xfId="11021" xr:uid="{00000000-0005-0000-0000-0000DF2B0000}"/>
    <cellStyle name="40% - Акцент3 3 4 2 4 2" xfId="14669" xr:uid="{00000000-0005-0000-0000-0000E02B0000}"/>
    <cellStyle name="40% - Акцент3 3 4 2 4 2 2" xfId="23851" xr:uid="{00000000-0005-0000-0000-0000E12B0000}"/>
    <cellStyle name="40% - Акцент3 3 4 2 4 2 2 2" xfId="41851" xr:uid="{00000000-0005-0000-0000-0000E22B0000}"/>
    <cellStyle name="40% - Акцент3 3 4 2 4 2 3" xfId="33506" xr:uid="{00000000-0005-0000-0000-0000E32B0000}"/>
    <cellStyle name="40% - Акцент3 3 4 2 4 3" xfId="20874" xr:uid="{00000000-0005-0000-0000-0000E42B0000}"/>
    <cellStyle name="40% - Акцент3 3 4 2 4 3 2" xfId="39026" xr:uid="{00000000-0005-0000-0000-0000E52B0000}"/>
    <cellStyle name="40% - Акцент3 3 4 2 4 4" xfId="30710" xr:uid="{00000000-0005-0000-0000-0000E62B0000}"/>
    <cellStyle name="40% - Акцент3 3 4 2 5" xfId="11550" xr:uid="{00000000-0005-0000-0000-0000E72B0000}"/>
    <cellStyle name="40% - Акцент3 3 4 2 5 2" xfId="21395" xr:uid="{00000000-0005-0000-0000-0000E82B0000}"/>
    <cellStyle name="40% - Акцент3 3 4 2 5 2 2" xfId="39547" xr:uid="{00000000-0005-0000-0000-0000E92B0000}"/>
    <cellStyle name="40% - Акцент3 3 4 2 5 3" xfId="31231" xr:uid="{00000000-0005-0000-0000-0000EA2B0000}"/>
    <cellStyle name="40% - Акцент3 3 4 2 6" xfId="7501" xr:uid="{00000000-0005-0000-0000-0000EB2B0000}"/>
    <cellStyle name="40% - Акцент3 3 4 2 6 2" xfId="18905" xr:uid="{00000000-0005-0000-0000-0000EC2B0000}"/>
    <cellStyle name="40% - Акцент3 3 4 2 6 2 2" xfId="37125" xr:uid="{00000000-0005-0000-0000-0000ED2B0000}"/>
    <cellStyle name="40% - Акцент3 3 4 2 6 3" xfId="28872" xr:uid="{00000000-0005-0000-0000-0000EE2B0000}"/>
    <cellStyle name="40% - Акцент3 3 4 2 7" xfId="13072" xr:uid="{00000000-0005-0000-0000-0000EF2B0000}"/>
    <cellStyle name="40% - Акцент3 3 4 2 7 2" xfId="22476" xr:uid="{00000000-0005-0000-0000-0000F02B0000}"/>
    <cellStyle name="40% - Акцент3 3 4 2 7 2 2" xfId="40496" xr:uid="{00000000-0005-0000-0000-0000F12B0000}"/>
    <cellStyle name="40% - Акцент3 3 4 2 7 3" xfId="32158" xr:uid="{00000000-0005-0000-0000-0000F22B0000}"/>
    <cellStyle name="40% - Акцент3 3 4 2 8" xfId="16762" xr:uid="{00000000-0005-0000-0000-0000F32B0000}"/>
    <cellStyle name="40% - Акцент3 3 4 2 8 2" xfId="25527" xr:uid="{00000000-0005-0000-0000-0000F42B0000}"/>
    <cellStyle name="40% - Акцент3 3 4 2 8 2 2" xfId="43491" xr:uid="{00000000-0005-0000-0000-0000F52B0000}"/>
    <cellStyle name="40% - Акцент3 3 4 2 8 3" xfId="35183" xr:uid="{00000000-0005-0000-0000-0000F62B0000}"/>
    <cellStyle name="40% - Акцент3 3 4 2 9" xfId="17877" xr:uid="{00000000-0005-0000-0000-0000F72B0000}"/>
    <cellStyle name="40% - Акцент3 3 4 2 9 2" xfId="36187" xr:uid="{00000000-0005-0000-0000-0000F82B0000}"/>
    <cellStyle name="40% - Акцент3 3 4 3" xfId="8570" xr:uid="{00000000-0005-0000-0000-0000F92B0000}"/>
    <cellStyle name="40% - Акцент3 3 4 3 2" xfId="9777" xr:uid="{00000000-0005-0000-0000-0000FA2B0000}"/>
    <cellStyle name="40% - Акцент3 3 4 3 2 2" xfId="14670" xr:uid="{00000000-0005-0000-0000-0000FB2B0000}"/>
    <cellStyle name="40% - Акцент3 3 4 3 2 2 2" xfId="23852" xr:uid="{00000000-0005-0000-0000-0000FC2B0000}"/>
    <cellStyle name="40% - Акцент3 3 4 3 2 2 2 2" xfId="41852" xr:uid="{00000000-0005-0000-0000-0000FD2B0000}"/>
    <cellStyle name="40% - Акцент3 3 4 3 2 2 3" xfId="33507" xr:uid="{00000000-0005-0000-0000-0000FE2B0000}"/>
    <cellStyle name="40% - Акцент3 3 4 3 2 3" xfId="20113" xr:uid="{00000000-0005-0000-0000-0000FF2B0000}"/>
    <cellStyle name="40% - Акцент3 3 4 3 2 3 2" xfId="38278" xr:uid="{00000000-0005-0000-0000-0000002C0000}"/>
    <cellStyle name="40% - Акцент3 3 4 3 2 4" xfId="29976" xr:uid="{00000000-0005-0000-0000-0000012C0000}"/>
    <cellStyle name="40% - Акцент3 3 4 3 3" xfId="11022" xr:uid="{00000000-0005-0000-0000-0000022C0000}"/>
    <cellStyle name="40% - Акцент3 3 4 3 3 2" xfId="14671" xr:uid="{00000000-0005-0000-0000-0000032C0000}"/>
    <cellStyle name="40% - Акцент3 3 4 3 3 2 2" xfId="23853" xr:uid="{00000000-0005-0000-0000-0000042C0000}"/>
    <cellStyle name="40% - Акцент3 3 4 3 3 2 2 2" xfId="41853" xr:uid="{00000000-0005-0000-0000-0000052C0000}"/>
    <cellStyle name="40% - Акцент3 3 4 3 3 2 3" xfId="33508" xr:uid="{00000000-0005-0000-0000-0000062C0000}"/>
    <cellStyle name="40% - Акцент3 3 4 3 3 3" xfId="20875" xr:uid="{00000000-0005-0000-0000-0000072C0000}"/>
    <cellStyle name="40% - Акцент3 3 4 3 3 3 2" xfId="39027" xr:uid="{00000000-0005-0000-0000-0000082C0000}"/>
    <cellStyle name="40% - Акцент3 3 4 3 3 4" xfId="30711" xr:uid="{00000000-0005-0000-0000-0000092C0000}"/>
    <cellStyle name="40% - Акцент3 3 4 3 4" xfId="13569" xr:uid="{00000000-0005-0000-0000-00000A2C0000}"/>
    <cellStyle name="40% - Акцент3 3 4 3 4 2" xfId="22804" xr:uid="{00000000-0005-0000-0000-00000B2C0000}"/>
    <cellStyle name="40% - Акцент3 3 4 3 4 2 2" xfId="40805" xr:uid="{00000000-0005-0000-0000-00000C2C0000}"/>
    <cellStyle name="40% - Акцент3 3 4 3 4 3" xfId="32456" xr:uid="{00000000-0005-0000-0000-00000D2C0000}"/>
    <cellStyle name="40% - Акцент3 3 4 3 5" xfId="19315" xr:uid="{00000000-0005-0000-0000-00000E2C0000}"/>
    <cellStyle name="40% - Акцент3 3 4 3 5 2" xfId="37489" xr:uid="{00000000-0005-0000-0000-00000F2C0000}"/>
    <cellStyle name="40% - Акцент3 3 4 3 6" xfId="29200" xr:uid="{00000000-0005-0000-0000-0000102C0000}"/>
    <cellStyle name="40% - Акцент3 3 4 4" xfId="9315" xr:uid="{00000000-0005-0000-0000-0000112C0000}"/>
    <cellStyle name="40% - Акцент3 3 4 4 2" xfId="14672" xr:uid="{00000000-0005-0000-0000-0000122C0000}"/>
    <cellStyle name="40% - Акцент3 3 4 4 2 2" xfId="23854" xr:uid="{00000000-0005-0000-0000-0000132C0000}"/>
    <cellStyle name="40% - Акцент3 3 4 4 2 2 2" xfId="41854" xr:uid="{00000000-0005-0000-0000-0000142C0000}"/>
    <cellStyle name="40% - Акцент3 3 4 4 2 3" xfId="33509" xr:uid="{00000000-0005-0000-0000-0000152C0000}"/>
    <cellStyle name="40% - Акцент3 3 4 4 3" xfId="19795" xr:uid="{00000000-0005-0000-0000-0000162C0000}"/>
    <cellStyle name="40% - Акцент3 3 4 4 3 2" xfId="37961" xr:uid="{00000000-0005-0000-0000-0000172C0000}"/>
    <cellStyle name="40% - Акцент3 3 4 4 4" xfId="29664" xr:uid="{00000000-0005-0000-0000-0000182C0000}"/>
    <cellStyle name="40% - Акцент3 3 4 5" xfId="10736" xr:uid="{00000000-0005-0000-0000-0000192C0000}"/>
    <cellStyle name="40% - Акцент3 3 4 5 2" xfId="14673" xr:uid="{00000000-0005-0000-0000-00001A2C0000}"/>
    <cellStyle name="40% - Акцент3 3 4 5 2 2" xfId="23855" xr:uid="{00000000-0005-0000-0000-00001B2C0000}"/>
    <cellStyle name="40% - Акцент3 3 4 5 2 2 2" xfId="41855" xr:uid="{00000000-0005-0000-0000-00001C2C0000}"/>
    <cellStyle name="40% - Акцент3 3 4 5 2 3" xfId="33510" xr:uid="{00000000-0005-0000-0000-00001D2C0000}"/>
    <cellStyle name="40% - Акцент3 3 4 5 3" xfId="20591" xr:uid="{00000000-0005-0000-0000-00001E2C0000}"/>
    <cellStyle name="40% - Акцент3 3 4 5 3 2" xfId="38743" xr:uid="{00000000-0005-0000-0000-00001F2C0000}"/>
    <cellStyle name="40% - Акцент3 3 4 5 4" xfId="30427" xr:uid="{00000000-0005-0000-0000-0000202C0000}"/>
    <cellStyle name="40% - Акцент3 3 4 6" xfId="11360" xr:uid="{00000000-0005-0000-0000-0000212C0000}"/>
    <cellStyle name="40% - Акцент3 3 4 6 2" xfId="21205" xr:uid="{00000000-0005-0000-0000-0000222C0000}"/>
    <cellStyle name="40% - Акцент3 3 4 6 2 2" xfId="39357" xr:uid="{00000000-0005-0000-0000-0000232C0000}"/>
    <cellStyle name="40% - Акцент3 3 4 6 3" xfId="31041" xr:uid="{00000000-0005-0000-0000-0000242C0000}"/>
    <cellStyle name="40% - Акцент3 3 4 7" xfId="11967" xr:uid="{00000000-0005-0000-0000-0000252C0000}"/>
    <cellStyle name="40% - Акцент3 3 4 7 2" xfId="21712" xr:uid="{00000000-0005-0000-0000-0000262C0000}"/>
    <cellStyle name="40% - Акцент3 3 4 7 2 2" xfId="39861" xr:uid="{00000000-0005-0000-0000-0000272C0000}"/>
    <cellStyle name="40% - Акцент3 3 4 7 3" xfId="31540" xr:uid="{00000000-0005-0000-0000-0000282C0000}"/>
    <cellStyle name="40% - Акцент3 3 4 8" xfId="6888" xr:uid="{00000000-0005-0000-0000-0000292C0000}"/>
    <cellStyle name="40% - Акцент3 3 4 8 2" xfId="18654" xr:uid="{00000000-0005-0000-0000-00002A2C0000}"/>
    <cellStyle name="40% - Акцент3 3 4 8 2 2" xfId="36913" xr:uid="{00000000-0005-0000-0000-00002B2C0000}"/>
    <cellStyle name="40% - Акцент3 3 4 8 3" xfId="28678" xr:uid="{00000000-0005-0000-0000-00002C2C0000}"/>
    <cellStyle name="40% - Акцент3 3 4 9" xfId="12491" xr:uid="{00000000-0005-0000-0000-00002D2C0000}"/>
    <cellStyle name="40% - Акцент3 3 4 9 2" xfId="21938" xr:uid="{00000000-0005-0000-0000-00002E2C0000}"/>
    <cellStyle name="40% - Акцент3 3 4 9 2 2" xfId="40061" xr:uid="{00000000-0005-0000-0000-00002F2C0000}"/>
    <cellStyle name="40% - Акцент3 3 4 9 3" xfId="31726" xr:uid="{00000000-0005-0000-0000-0000302C0000}"/>
    <cellStyle name="40% - Акцент3 3 5" xfId="908" xr:uid="{00000000-0005-0000-0000-0000312C0000}"/>
    <cellStyle name="40% - Акцент3 3 5 2" xfId="9778" xr:uid="{00000000-0005-0000-0000-0000322C0000}"/>
    <cellStyle name="40% - Акцент3 3 6" xfId="909" xr:uid="{00000000-0005-0000-0000-0000332C0000}"/>
    <cellStyle name="40% - Акцент3 3 6 10" xfId="16141" xr:uid="{00000000-0005-0000-0000-0000342C0000}"/>
    <cellStyle name="40% - Акцент3 3 6 10 2" xfId="25095" xr:uid="{00000000-0005-0000-0000-0000352C0000}"/>
    <cellStyle name="40% - Акцент3 3 6 10 2 2" xfId="43092" xr:uid="{00000000-0005-0000-0000-0000362C0000}"/>
    <cellStyle name="40% - Акцент3 3 6 10 3" xfId="34739" xr:uid="{00000000-0005-0000-0000-0000372C0000}"/>
    <cellStyle name="40% - Акцент3 3 6 11" xfId="17050" xr:uid="{00000000-0005-0000-0000-0000382C0000}"/>
    <cellStyle name="40% - Акцент3 3 6 11 2" xfId="35410" xr:uid="{00000000-0005-0000-0000-0000392C0000}"/>
    <cellStyle name="40% - Акцент3 3 6 12" xfId="26442" xr:uid="{00000000-0005-0000-0000-00003A2C0000}"/>
    <cellStyle name="40% - Акцент3 3 6 12 2" xfId="44364" xr:uid="{00000000-0005-0000-0000-00003B2C0000}"/>
    <cellStyle name="40% - Акцент3 3 6 13" xfId="27356" xr:uid="{00000000-0005-0000-0000-00003C2C0000}"/>
    <cellStyle name="40% - Акцент3 3 6 14" xfId="45418" xr:uid="{00000000-0005-0000-0000-00003D2C0000}"/>
    <cellStyle name="40% - Акцент3 3 6 15" xfId="46512" xr:uid="{00000000-0005-0000-0000-00003E2C0000}"/>
    <cellStyle name="40% - Акцент3 3 6 2" xfId="5925" xr:uid="{00000000-0005-0000-0000-00003F2C0000}"/>
    <cellStyle name="40% - Акцент3 3 6 2 10" xfId="26951" xr:uid="{00000000-0005-0000-0000-0000402C0000}"/>
    <cellStyle name="40% - Акцент3 3 6 2 10 2" xfId="44866" xr:uid="{00000000-0005-0000-0000-0000412C0000}"/>
    <cellStyle name="40% - Акцент3 3 6 2 11" xfId="27971" xr:uid="{00000000-0005-0000-0000-0000422C0000}"/>
    <cellStyle name="40% - Акцент3 3 6 2 12" xfId="45913" xr:uid="{00000000-0005-0000-0000-0000432C0000}"/>
    <cellStyle name="40% - Акцент3 3 6 2 13" xfId="47102" xr:uid="{00000000-0005-0000-0000-0000442C0000}"/>
    <cellStyle name="40% - Акцент3 3 6 2 2" xfId="8966" xr:uid="{00000000-0005-0000-0000-0000452C0000}"/>
    <cellStyle name="40% - Акцент3 3 6 2 2 2" xfId="14041" xr:uid="{00000000-0005-0000-0000-0000462C0000}"/>
    <cellStyle name="40% - Акцент3 3 6 2 2 2 2" xfId="23235" xr:uid="{00000000-0005-0000-0000-0000472C0000}"/>
    <cellStyle name="40% - Акцент3 3 6 2 2 2 2 2" xfId="41235" xr:uid="{00000000-0005-0000-0000-0000482C0000}"/>
    <cellStyle name="40% - Акцент3 3 6 2 2 2 3" xfId="32892" xr:uid="{00000000-0005-0000-0000-0000492C0000}"/>
    <cellStyle name="40% - Акцент3 3 6 2 2 3" xfId="19532" xr:uid="{00000000-0005-0000-0000-00004A2C0000}"/>
    <cellStyle name="40% - Акцент3 3 6 2 2 3 2" xfId="37702" xr:uid="{00000000-0005-0000-0000-00004B2C0000}"/>
    <cellStyle name="40% - Акцент3 3 6 2 2 4" xfId="29407" xr:uid="{00000000-0005-0000-0000-00004C2C0000}"/>
    <cellStyle name="40% - Акцент3 3 6 2 3" xfId="9779" xr:uid="{00000000-0005-0000-0000-00004D2C0000}"/>
    <cellStyle name="40% - Акцент3 3 6 2 3 2" xfId="14674" xr:uid="{00000000-0005-0000-0000-00004E2C0000}"/>
    <cellStyle name="40% - Акцент3 3 6 2 3 2 2" xfId="23856" xr:uid="{00000000-0005-0000-0000-00004F2C0000}"/>
    <cellStyle name="40% - Акцент3 3 6 2 3 2 2 2" xfId="41856" xr:uid="{00000000-0005-0000-0000-0000502C0000}"/>
    <cellStyle name="40% - Акцент3 3 6 2 3 2 3" xfId="33511" xr:uid="{00000000-0005-0000-0000-0000512C0000}"/>
    <cellStyle name="40% - Акцент3 3 6 2 3 3" xfId="20114" xr:uid="{00000000-0005-0000-0000-0000522C0000}"/>
    <cellStyle name="40% - Акцент3 3 6 2 3 3 2" xfId="38279" xr:uid="{00000000-0005-0000-0000-0000532C0000}"/>
    <cellStyle name="40% - Акцент3 3 6 2 3 4" xfId="29977" xr:uid="{00000000-0005-0000-0000-0000542C0000}"/>
    <cellStyle name="40% - Акцент3 3 6 2 4" xfId="11023" xr:uid="{00000000-0005-0000-0000-0000552C0000}"/>
    <cellStyle name="40% - Акцент3 3 6 2 4 2" xfId="14675" xr:uid="{00000000-0005-0000-0000-0000562C0000}"/>
    <cellStyle name="40% - Акцент3 3 6 2 4 2 2" xfId="23857" xr:uid="{00000000-0005-0000-0000-0000572C0000}"/>
    <cellStyle name="40% - Акцент3 3 6 2 4 2 2 2" xfId="41857" xr:uid="{00000000-0005-0000-0000-0000582C0000}"/>
    <cellStyle name="40% - Акцент3 3 6 2 4 2 3" xfId="33512" xr:uid="{00000000-0005-0000-0000-0000592C0000}"/>
    <cellStyle name="40% - Акцент3 3 6 2 4 3" xfId="20876" xr:uid="{00000000-0005-0000-0000-00005A2C0000}"/>
    <cellStyle name="40% - Акцент3 3 6 2 4 3 2" xfId="39028" xr:uid="{00000000-0005-0000-0000-00005B2C0000}"/>
    <cellStyle name="40% - Акцент3 3 6 2 4 4" xfId="30712" xr:uid="{00000000-0005-0000-0000-00005C2C0000}"/>
    <cellStyle name="40% - Акцент3 3 6 2 5" xfId="11551" xr:uid="{00000000-0005-0000-0000-00005D2C0000}"/>
    <cellStyle name="40% - Акцент3 3 6 2 5 2" xfId="21396" xr:uid="{00000000-0005-0000-0000-00005E2C0000}"/>
    <cellStyle name="40% - Акцент3 3 6 2 5 2 2" xfId="39548" xr:uid="{00000000-0005-0000-0000-00005F2C0000}"/>
    <cellStyle name="40% - Акцент3 3 6 2 5 3" xfId="31232" xr:uid="{00000000-0005-0000-0000-0000602C0000}"/>
    <cellStyle name="40% - Акцент3 3 6 2 6" xfId="7502" xr:uid="{00000000-0005-0000-0000-0000612C0000}"/>
    <cellStyle name="40% - Акцент3 3 6 2 6 2" xfId="18906" xr:uid="{00000000-0005-0000-0000-0000622C0000}"/>
    <cellStyle name="40% - Акцент3 3 6 2 6 2 2" xfId="37126" xr:uid="{00000000-0005-0000-0000-0000632C0000}"/>
    <cellStyle name="40% - Акцент3 3 6 2 6 3" xfId="28873" xr:uid="{00000000-0005-0000-0000-0000642C0000}"/>
    <cellStyle name="40% - Акцент3 3 6 2 7" xfId="13073" xr:uid="{00000000-0005-0000-0000-0000652C0000}"/>
    <cellStyle name="40% - Акцент3 3 6 2 7 2" xfId="22477" xr:uid="{00000000-0005-0000-0000-0000662C0000}"/>
    <cellStyle name="40% - Акцент3 3 6 2 7 2 2" xfId="40497" xr:uid="{00000000-0005-0000-0000-0000672C0000}"/>
    <cellStyle name="40% - Акцент3 3 6 2 7 3" xfId="32159" xr:uid="{00000000-0005-0000-0000-0000682C0000}"/>
    <cellStyle name="40% - Акцент3 3 6 2 8" xfId="16763" xr:uid="{00000000-0005-0000-0000-0000692C0000}"/>
    <cellStyle name="40% - Акцент3 3 6 2 8 2" xfId="25528" xr:uid="{00000000-0005-0000-0000-00006A2C0000}"/>
    <cellStyle name="40% - Акцент3 3 6 2 8 2 2" xfId="43492" xr:uid="{00000000-0005-0000-0000-00006B2C0000}"/>
    <cellStyle name="40% - Акцент3 3 6 2 8 3" xfId="35184" xr:uid="{00000000-0005-0000-0000-00006C2C0000}"/>
    <cellStyle name="40% - Акцент3 3 6 2 9" xfId="17878" xr:uid="{00000000-0005-0000-0000-00006D2C0000}"/>
    <cellStyle name="40% - Акцент3 3 6 2 9 2" xfId="36188" xr:uid="{00000000-0005-0000-0000-00006E2C0000}"/>
    <cellStyle name="40% - Акцент3 3 6 3" xfId="8768" xr:uid="{00000000-0005-0000-0000-00006F2C0000}"/>
    <cellStyle name="40% - Акцент3 3 6 3 2" xfId="9780" xr:uid="{00000000-0005-0000-0000-0000702C0000}"/>
    <cellStyle name="40% - Акцент3 3 6 3 2 2" xfId="14676" xr:uid="{00000000-0005-0000-0000-0000712C0000}"/>
    <cellStyle name="40% - Акцент3 3 6 3 2 2 2" xfId="23858" xr:uid="{00000000-0005-0000-0000-0000722C0000}"/>
    <cellStyle name="40% - Акцент3 3 6 3 2 2 2 2" xfId="41858" xr:uid="{00000000-0005-0000-0000-0000732C0000}"/>
    <cellStyle name="40% - Акцент3 3 6 3 2 2 3" xfId="33513" xr:uid="{00000000-0005-0000-0000-0000742C0000}"/>
    <cellStyle name="40% - Акцент3 3 6 3 2 3" xfId="20115" xr:uid="{00000000-0005-0000-0000-0000752C0000}"/>
    <cellStyle name="40% - Акцент3 3 6 3 2 3 2" xfId="38280" xr:uid="{00000000-0005-0000-0000-0000762C0000}"/>
    <cellStyle name="40% - Акцент3 3 6 3 2 4" xfId="29978" xr:uid="{00000000-0005-0000-0000-0000772C0000}"/>
    <cellStyle name="40% - Акцент3 3 6 3 3" xfId="11024" xr:uid="{00000000-0005-0000-0000-0000782C0000}"/>
    <cellStyle name="40% - Акцент3 3 6 3 3 2" xfId="14677" xr:uid="{00000000-0005-0000-0000-0000792C0000}"/>
    <cellStyle name="40% - Акцент3 3 6 3 3 2 2" xfId="23859" xr:uid="{00000000-0005-0000-0000-00007A2C0000}"/>
    <cellStyle name="40% - Акцент3 3 6 3 3 2 2 2" xfId="41859" xr:uid="{00000000-0005-0000-0000-00007B2C0000}"/>
    <cellStyle name="40% - Акцент3 3 6 3 3 2 3" xfId="33514" xr:uid="{00000000-0005-0000-0000-00007C2C0000}"/>
    <cellStyle name="40% - Акцент3 3 6 3 3 3" xfId="20877" xr:uid="{00000000-0005-0000-0000-00007D2C0000}"/>
    <cellStyle name="40% - Акцент3 3 6 3 3 3 2" xfId="39029" xr:uid="{00000000-0005-0000-0000-00007E2C0000}"/>
    <cellStyle name="40% - Акцент3 3 6 3 3 4" xfId="30713" xr:uid="{00000000-0005-0000-0000-00007F2C0000}"/>
    <cellStyle name="40% - Акцент3 3 6 3 4" xfId="13570" xr:uid="{00000000-0005-0000-0000-0000802C0000}"/>
    <cellStyle name="40% - Акцент3 3 6 3 4 2" xfId="22805" xr:uid="{00000000-0005-0000-0000-0000812C0000}"/>
    <cellStyle name="40% - Акцент3 3 6 3 4 2 2" xfId="40806" xr:uid="{00000000-0005-0000-0000-0000822C0000}"/>
    <cellStyle name="40% - Акцент3 3 6 3 4 3" xfId="32457" xr:uid="{00000000-0005-0000-0000-0000832C0000}"/>
    <cellStyle name="40% - Акцент3 3 6 3 5" xfId="19404" xr:uid="{00000000-0005-0000-0000-0000842C0000}"/>
    <cellStyle name="40% - Акцент3 3 6 3 5 2" xfId="37574" xr:uid="{00000000-0005-0000-0000-0000852C0000}"/>
    <cellStyle name="40% - Акцент3 3 6 3 6" xfId="29284" xr:uid="{00000000-0005-0000-0000-0000862C0000}"/>
    <cellStyle name="40% - Акцент3 3 6 4" xfId="9316" xr:uid="{00000000-0005-0000-0000-0000872C0000}"/>
    <cellStyle name="40% - Акцент3 3 6 4 2" xfId="14678" xr:uid="{00000000-0005-0000-0000-0000882C0000}"/>
    <cellStyle name="40% - Акцент3 3 6 4 2 2" xfId="23860" xr:uid="{00000000-0005-0000-0000-0000892C0000}"/>
    <cellStyle name="40% - Акцент3 3 6 4 2 2 2" xfId="41860" xr:uid="{00000000-0005-0000-0000-00008A2C0000}"/>
    <cellStyle name="40% - Акцент3 3 6 4 2 3" xfId="33515" xr:uid="{00000000-0005-0000-0000-00008B2C0000}"/>
    <cellStyle name="40% - Акцент3 3 6 4 3" xfId="19796" xr:uid="{00000000-0005-0000-0000-00008C2C0000}"/>
    <cellStyle name="40% - Акцент3 3 6 4 3 2" xfId="37962" xr:uid="{00000000-0005-0000-0000-00008D2C0000}"/>
    <cellStyle name="40% - Акцент3 3 6 4 4" xfId="29665" xr:uid="{00000000-0005-0000-0000-00008E2C0000}"/>
    <cellStyle name="40% - Акцент3 3 6 5" xfId="10737" xr:uid="{00000000-0005-0000-0000-00008F2C0000}"/>
    <cellStyle name="40% - Акцент3 3 6 5 2" xfId="14679" xr:uid="{00000000-0005-0000-0000-0000902C0000}"/>
    <cellStyle name="40% - Акцент3 3 6 5 2 2" xfId="23861" xr:uid="{00000000-0005-0000-0000-0000912C0000}"/>
    <cellStyle name="40% - Акцент3 3 6 5 2 2 2" xfId="41861" xr:uid="{00000000-0005-0000-0000-0000922C0000}"/>
    <cellStyle name="40% - Акцент3 3 6 5 2 3" xfId="33516" xr:uid="{00000000-0005-0000-0000-0000932C0000}"/>
    <cellStyle name="40% - Акцент3 3 6 5 3" xfId="20592" xr:uid="{00000000-0005-0000-0000-0000942C0000}"/>
    <cellStyle name="40% - Акцент3 3 6 5 3 2" xfId="38744" xr:uid="{00000000-0005-0000-0000-0000952C0000}"/>
    <cellStyle name="40% - Акцент3 3 6 5 4" xfId="30428" xr:uid="{00000000-0005-0000-0000-0000962C0000}"/>
    <cellStyle name="40% - Акцент3 3 6 6" xfId="11436" xr:uid="{00000000-0005-0000-0000-0000972C0000}"/>
    <cellStyle name="40% - Акцент3 3 6 6 2" xfId="21281" xr:uid="{00000000-0005-0000-0000-0000982C0000}"/>
    <cellStyle name="40% - Акцент3 3 6 6 2 2" xfId="39433" xr:uid="{00000000-0005-0000-0000-0000992C0000}"/>
    <cellStyle name="40% - Акцент3 3 6 6 3" xfId="31117" xr:uid="{00000000-0005-0000-0000-00009A2C0000}"/>
    <cellStyle name="40% - Акцент3 3 6 7" xfId="11968" xr:uid="{00000000-0005-0000-0000-00009B2C0000}"/>
    <cellStyle name="40% - Акцент3 3 6 7 2" xfId="21713" xr:uid="{00000000-0005-0000-0000-00009C2C0000}"/>
    <cellStyle name="40% - Акцент3 3 6 7 2 2" xfId="39862" xr:uid="{00000000-0005-0000-0000-00009D2C0000}"/>
    <cellStyle name="40% - Акцент3 3 6 7 3" xfId="31541" xr:uid="{00000000-0005-0000-0000-00009E2C0000}"/>
    <cellStyle name="40% - Акцент3 3 6 8" xfId="7191" xr:uid="{00000000-0005-0000-0000-00009F2C0000}"/>
    <cellStyle name="40% - Акцент3 3 6 8 2" xfId="18783" xr:uid="{00000000-0005-0000-0000-0000A02C0000}"/>
    <cellStyle name="40% - Акцент3 3 6 8 2 2" xfId="37003" xr:uid="{00000000-0005-0000-0000-0000A12C0000}"/>
    <cellStyle name="40% - Акцент3 3 6 8 3" xfId="28755" xr:uid="{00000000-0005-0000-0000-0000A22C0000}"/>
    <cellStyle name="40% - Акцент3 3 6 9" xfId="12492" xr:uid="{00000000-0005-0000-0000-0000A32C0000}"/>
    <cellStyle name="40% - Акцент3 3 6 9 2" xfId="21939" xr:uid="{00000000-0005-0000-0000-0000A42C0000}"/>
    <cellStyle name="40% - Акцент3 3 6 9 2 2" xfId="40062" xr:uid="{00000000-0005-0000-0000-0000A52C0000}"/>
    <cellStyle name="40% - Акцент3 3 6 9 3" xfId="31727" xr:uid="{00000000-0005-0000-0000-0000A62C0000}"/>
    <cellStyle name="40% - Акцент3 3 7" xfId="7498" xr:uid="{00000000-0005-0000-0000-0000A72C0000}"/>
    <cellStyle name="40% - Акцент3 3 7 2" xfId="8962" xr:uid="{00000000-0005-0000-0000-0000A82C0000}"/>
    <cellStyle name="40% - Акцент3 3 7 2 2" xfId="9781" xr:uid="{00000000-0005-0000-0000-0000A92C0000}"/>
    <cellStyle name="40% - Акцент3 3 7 2 2 2" xfId="14680" xr:uid="{00000000-0005-0000-0000-0000AA2C0000}"/>
    <cellStyle name="40% - Акцент3 3 7 2 2 2 2" xfId="23862" xr:uid="{00000000-0005-0000-0000-0000AB2C0000}"/>
    <cellStyle name="40% - Акцент3 3 7 2 2 2 2 2" xfId="41862" xr:uid="{00000000-0005-0000-0000-0000AC2C0000}"/>
    <cellStyle name="40% - Акцент3 3 7 2 2 2 3" xfId="33517" xr:uid="{00000000-0005-0000-0000-0000AD2C0000}"/>
    <cellStyle name="40% - Акцент3 3 7 2 2 3" xfId="20116" xr:uid="{00000000-0005-0000-0000-0000AE2C0000}"/>
    <cellStyle name="40% - Акцент3 3 7 2 2 3 2" xfId="38281" xr:uid="{00000000-0005-0000-0000-0000AF2C0000}"/>
    <cellStyle name="40% - Акцент3 3 7 2 2 4" xfId="29979" xr:uid="{00000000-0005-0000-0000-0000B02C0000}"/>
    <cellStyle name="40% - Акцент3 3 7 2 3" xfId="14042" xr:uid="{00000000-0005-0000-0000-0000B12C0000}"/>
    <cellStyle name="40% - Акцент3 3 7 2 3 2" xfId="23236" xr:uid="{00000000-0005-0000-0000-0000B22C0000}"/>
    <cellStyle name="40% - Акцент3 3 7 2 3 2 2" xfId="41236" xr:uid="{00000000-0005-0000-0000-0000B32C0000}"/>
    <cellStyle name="40% - Акцент3 3 7 2 3 3" xfId="32893" xr:uid="{00000000-0005-0000-0000-0000B42C0000}"/>
    <cellStyle name="40% - Акцент3 3 7 2 4" xfId="19528" xr:uid="{00000000-0005-0000-0000-0000B52C0000}"/>
    <cellStyle name="40% - Акцент3 3 7 2 4 2" xfId="37698" xr:uid="{00000000-0005-0000-0000-0000B62C0000}"/>
    <cellStyle name="40% - Акцент3 3 7 2 5" xfId="29403" xr:uid="{00000000-0005-0000-0000-0000B72C0000}"/>
    <cellStyle name="40% - Акцент3 3 7 3" xfId="9317" xr:uid="{00000000-0005-0000-0000-0000B82C0000}"/>
    <cellStyle name="40% - Акцент3 3 7 4" xfId="11547" xr:uid="{00000000-0005-0000-0000-0000B92C0000}"/>
    <cellStyle name="40% - Акцент3 3 7 4 2" xfId="21392" xr:uid="{00000000-0005-0000-0000-0000BA2C0000}"/>
    <cellStyle name="40% - Акцент3 3 7 4 2 2" xfId="39544" xr:uid="{00000000-0005-0000-0000-0000BB2C0000}"/>
    <cellStyle name="40% - Акцент3 3 7 4 3" xfId="31228" xr:uid="{00000000-0005-0000-0000-0000BC2C0000}"/>
    <cellStyle name="40% - Акцент3 3 7 5" xfId="13074" xr:uid="{00000000-0005-0000-0000-0000BD2C0000}"/>
    <cellStyle name="40% - Акцент3 3 7 5 2" xfId="22478" xr:uid="{00000000-0005-0000-0000-0000BE2C0000}"/>
    <cellStyle name="40% - Акцент3 3 7 5 2 2" xfId="40498" xr:uid="{00000000-0005-0000-0000-0000BF2C0000}"/>
    <cellStyle name="40% - Акцент3 3 7 5 3" xfId="32160" xr:uid="{00000000-0005-0000-0000-0000C02C0000}"/>
    <cellStyle name="40% - Акцент3 3 7 6" xfId="18902" xr:uid="{00000000-0005-0000-0000-0000C12C0000}"/>
    <cellStyle name="40% - Акцент3 3 7 6 2" xfId="37122" xr:uid="{00000000-0005-0000-0000-0000C22C0000}"/>
    <cellStyle name="40% - Акцент3 3 7 7" xfId="28869" xr:uid="{00000000-0005-0000-0000-0000C32C0000}"/>
    <cellStyle name="40% - Акцент3 3 8" xfId="8309" xr:uid="{00000000-0005-0000-0000-0000C42C0000}"/>
    <cellStyle name="40% - Акцент3 3 8 2" xfId="9782" xr:uid="{00000000-0005-0000-0000-0000C52C0000}"/>
    <cellStyle name="40% - Акцент3 3 8 2 2" xfId="14681" xr:uid="{00000000-0005-0000-0000-0000C62C0000}"/>
    <cellStyle name="40% - Акцент3 3 8 2 2 2" xfId="23863" xr:uid="{00000000-0005-0000-0000-0000C72C0000}"/>
    <cellStyle name="40% - Акцент3 3 8 2 2 2 2" xfId="41863" xr:uid="{00000000-0005-0000-0000-0000C82C0000}"/>
    <cellStyle name="40% - Акцент3 3 8 2 2 3" xfId="33518" xr:uid="{00000000-0005-0000-0000-0000C92C0000}"/>
    <cellStyle name="40% - Акцент3 3 8 2 3" xfId="20117" xr:uid="{00000000-0005-0000-0000-0000CA2C0000}"/>
    <cellStyle name="40% - Акцент3 3 8 2 3 2" xfId="38282" xr:uid="{00000000-0005-0000-0000-0000CB2C0000}"/>
    <cellStyle name="40% - Акцент3 3 8 2 4" xfId="29980" xr:uid="{00000000-0005-0000-0000-0000CC2C0000}"/>
    <cellStyle name="40% - Акцент3 3 8 3" xfId="11025" xr:uid="{00000000-0005-0000-0000-0000CD2C0000}"/>
    <cellStyle name="40% - Акцент3 3 8 3 2" xfId="14682" xr:uid="{00000000-0005-0000-0000-0000CE2C0000}"/>
    <cellStyle name="40% - Акцент3 3 8 3 2 2" xfId="23864" xr:uid="{00000000-0005-0000-0000-0000CF2C0000}"/>
    <cellStyle name="40% - Акцент3 3 8 3 2 2 2" xfId="41864" xr:uid="{00000000-0005-0000-0000-0000D02C0000}"/>
    <cellStyle name="40% - Акцент3 3 8 3 2 3" xfId="33519" xr:uid="{00000000-0005-0000-0000-0000D12C0000}"/>
    <cellStyle name="40% - Акцент3 3 8 3 3" xfId="20878" xr:uid="{00000000-0005-0000-0000-0000D22C0000}"/>
    <cellStyle name="40% - Акцент3 3 8 3 3 2" xfId="39030" xr:uid="{00000000-0005-0000-0000-0000D32C0000}"/>
    <cellStyle name="40% - Акцент3 3 8 3 4" xfId="30714" xr:uid="{00000000-0005-0000-0000-0000D42C0000}"/>
    <cellStyle name="40% - Акцент3 3 8 4" xfId="13566" xr:uid="{00000000-0005-0000-0000-0000D52C0000}"/>
    <cellStyle name="40% - Акцент3 3 8 4 2" xfId="22801" xr:uid="{00000000-0005-0000-0000-0000D62C0000}"/>
    <cellStyle name="40% - Акцент3 3 8 4 2 2" xfId="40802" xr:uid="{00000000-0005-0000-0000-0000D72C0000}"/>
    <cellStyle name="40% - Акцент3 3 8 4 3" xfId="32453" xr:uid="{00000000-0005-0000-0000-0000D82C0000}"/>
    <cellStyle name="40% - Акцент3 3 8 5" xfId="19183" xr:uid="{00000000-0005-0000-0000-0000D92C0000}"/>
    <cellStyle name="40% - Акцент3 3 8 5 2" xfId="37362" xr:uid="{00000000-0005-0000-0000-0000DA2C0000}"/>
    <cellStyle name="40% - Акцент3 3 8 6" xfId="29075" xr:uid="{00000000-0005-0000-0000-0000DB2C0000}"/>
    <cellStyle name="40% - Акцент3 3 9" xfId="8725" xr:uid="{00000000-0005-0000-0000-0000DC2C0000}"/>
    <cellStyle name="40% - Акцент3 3 9 2" xfId="10623" xr:uid="{00000000-0005-0000-0000-0000DD2C0000}"/>
    <cellStyle name="40% - Акцент3 3 9 2 2" xfId="14684" xr:uid="{00000000-0005-0000-0000-0000DE2C0000}"/>
    <cellStyle name="40% - Акцент3 3 9 2 2 2" xfId="23866" xr:uid="{00000000-0005-0000-0000-0000DF2C0000}"/>
    <cellStyle name="40% - Акцент3 3 9 2 2 2 2" xfId="41866" xr:uid="{00000000-0005-0000-0000-0000E02C0000}"/>
    <cellStyle name="40% - Акцент3 3 9 2 2 3" xfId="33521" xr:uid="{00000000-0005-0000-0000-0000E12C0000}"/>
    <cellStyle name="40% - Акцент3 3 9 2 3" xfId="20492" xr:uid="{00000000-0005-0000-0000-0000E22C0000}"/>
    <cellStyle name="40% - Акцент3 3 9 2 3 2" xfId="38644" xr:uid="{00000000-0005-0000-0000-0000E32C0000}"/>
    <cellStyle name="40% - Акцент3 3 9 2 4" xfId="30330" xr:uid="{00000000-0005-0000-0000-0000E42C0000}"/>
    <cellStyle name="40% - Акцент3 3 9 3" xfId="11026" xr:uid="{00000000-0005-0000-0000-0000E52C0000}"/>
    <cellStyle name="40% - Акцент3 3 9 3 2" xfId="14685" xr:uid="{00000000-0005-0000-0000-0000E62C0000}"/>
    <cellStyle name="40% - Акцент3 3 9 3 2 2" xfId="23867" xr:uid="{00000000-0005-0000-0000-0000E72C0000}"/>
    <cellStyle name="40% - Акцент3 3 9 3 2 2 2" xfId="41867" xr:uid="{00000000-0005-0000-0000-0000E82C0000}"/>
    <cellStyle name="40% - Акцент3 3 9 3 2 3" xfId="33522" xr:uid="{00000000-0005-0000-0000-0000E92C0000}"/>
    <cellStyle name="40% - Акцент3 3 9 3 3" xfId="20879" xr:uid="{00000000-0005-0000-0000-0000EA2C0000}"/>
    <cellStyle name="40% - Акцент3 3 9 3 3 2" xfId="39031" xr:uid="{00000000-0005-0000-0000-0000EB2C0000}"/>
    <cellStyle name="40% - Акцент3 3 9 3 4" xfId="30715" xr:uid="{00000000-0005-0000-0000-0000EC2C0000}"/>
    <cellStyle name="40% - Акцент3 3 9 4" xfId="14683" xr:uid="{00000000-0005-0000-0000-0000ED2C0000}"/>
    <cellStyle name="40% - Акцент3 3 9 4 2" xfId="23865" xr:uid="{00000000-0005-0000-0000-0000EE2C0000}"/>
    <cellStyle name="40% - Акцент3 3 9 4 2 2" xfId="41865" xr:uid="{00000000-0005-0000-0000-0000EF2C0000}"/>
    <cellStyle name="40% - Акцент3 3 9 4 3" xfId="33520" xr:uid="{00000000-0005-0000-0000-0000F02C0000}"/>
    <cellStyle name="40% - Акцент3 3 9 5" xfId="19370" xr:uid="{00000000-0005-0000-0000-0000F12C0000}"/>
    <cellStyle name="40% - Акцент3 3 9 5 2" xfId="37540" xr:uid="{00000000-0005-0000-0000-0000F22C0000}"/>
    <cellStyle name="40% - Акцент3 3 9 6" xfId="29250" xr:uid="{00000000-0005-0000-0000-0000F32C0000}"/>
    <cellStyle name="40% - Акцент3 3_Data_Resourses &amp; Reserves_Audit12_mod2011_f0112" xfId="910" xr:uid="{00000000-0005-0000-0000-0000F42C0000}"/>
    <cellStyle name="40% - Акцент3 4" xfId="911" xr:uid="{00000000-0005-0000-0000-0000F52C0000}"/>
    <cellStyle name="40% - Акцент3 4 2" xfId="912" xr:uid="{00000000-0005-0000-0000-0000F62C0000}"/>
    <cellStyle name="40% - Акцент3 4 2 2" xfId="9783" xr:uid="{00000000-0005-0000-0000-0000F72C0000}"/>
    <cellStyle name="40% - Акцент3 4 3" xfId="9784" xr:uid="{00000000-0005-0000-0000-0000F82C0000}"/>
    <cellStyle name="40% - Акцент3 4_Reconcilation" xfId="8612" xr:uid="{00000000-0005-0000-0000-0000F92C0000}"/>
    <cellStyle name="40% - Акцент3 5" xfId="913" xr:uid="{00000000-0005-0000-0000-0000FA2C0000}"/>
    <cellStyle name="40% - Акцент3 5 2" xfId="914" xr:uid="{00000000-0005-0000-0000-0000FB2C0000}"/>
    <cellStyle name="40% - Акцент3 5 2 2" xfId="9785" xr:uid="{00000000-0005-0000-0000-0000FC2C0000}"/>
    <cellStyle name="40% - Акцент3 5 3" xfId="915" xr:uid="{00000000-0005-0000-0000-0000FD2C0000}"/>
    <cellStyle name="40% - Акцент3 5 3 10" xfId="16142" xr:uid="{00000000-0005-0000-0000-0000FE2C0000}"/>
    <cellStyle name="40% - Акцент3 5 3 10 2" xfId="25096" xr:uid="{00000000-0005-0000-0000-0000FF2C0000}"/>
    <cellStyle name="40% - Акцент3 5 3 10 2 2" xfId="43093" xr:uid="{00000000-0005-0000-0000-0000002D0000}"/>
    <cellStyle name="40% - Акцент3 5 3 10 3" xfId="34740" xr:uid="{00000000-0005-0000-0000-0000012D0000}"/>
    <cellStyle name="40% - Акцент3 5 3 11" xfId="17051" xr:uid="{00000000-0005-0000-0000-0000022D0000}"/>
    <cellStyle name="40% - Акцент3 5 3 11 2" xfId="35411" xr:uid="{00000000-0005-0000-0000-0000032D0000}"/>
    <cellStyle name="40% - Акцент3 5 3 12" xfId="26443" xr:uid="{00000000-0005-0000-0000-0000042D0000}"/>
    <cellStyle name="40% - Акцент3 5 3 12 2" xfId="44365" xr:uid="{00000000-0005-0000-0000-0000052D0000}"/>
    <cellStyle name="40% - Акцент3 5 3 13" xfId="27357" xr:uid="{00000000-0005-0000-0000-0000062D0000}"/>
    <cellStyle name="40% - Акцент3 5 3 14" xfId="45419" xr:uid="{00000000-0005-0000-0000-0000072D0000}"/>
    <cellStyle name="40% - Акцент3 5 3 15" xfId="46513" xr:uid="{00000000-0005-0000-0000-0000082D0000}"/>
    <cellStyle name="40% - Акцент3 5 3 2" xfId="5926" xr:uid="{00000000-0005-0000-0000-0000092D0000}"/>
    <cellStyle name="40% - Акцент3 5 3 2 10" xfId="26952" xr:uid="{00000000-0005-0000-0000-00000A2D0000}"/>
    <cellStyle name="40% - Акцент3 5 3 2 10 2" xfId="44867" xr:uid="{00000000-0005-0000-0000-00000B2D0000}"/>
    <cellStyle name="40% - Акцент3 5 3 2 11" xfId="27972" xr:uid="{00000000-0005-0000-0000-00000C2D0000}"/>
    <cellStyle name="40% - Акцент3 5 3 2 12" xfId="45914" xr:uid="{00000000-0005-0000-0000-00000D2D0000}"/>
    <cellStyle name="40% - Акцент3 5 3 2 13" xfId="47103" xr:uid="{00000000-0005-0000-0000-00000E2D0000}"/>
    <cellStyle name="40% - Акцент3 5 3 2 2" xfId="8967" xr:uid="{00000000-0005-0000-0000-00000F2D0000}"/>
    <cellStyle name="40% - Акцент3 5 3 2 2 2" xfId="14043" xr:uid="{00000000-0005-0000-0000-0000102D0000}"/>
    <cellStyle name="40% - Акцент3 5 3 2 2 2 2" xfId="23237" xr:uid="{00000000-0005-0000-0000-0000112D0000}"/>
    <cellStyle name="40% - Акцент3 5 3 2 2 2 2 2" xfId="41237" xr:uid="{00000000-0005-0000-0000-0000122D0000}"/>
    <cellStyle name="40% - Акцент3 5 3 2 2 2 3" xfId="32894" xr:uid="{00000000-0005-0000-0000-0000132D0000}"/>
    <cellStyle name="40% - Акцент3 5 3 2 2 3" xfId="19533" xr:uid="{00000000-0005-0000-0000-0000142D0000}"/>
    <cellStyle name="40% - Акцент3 5 3 2 2 3 2" xfId="37703" xr:uid="{00000000-0005-0000-0000-0000152D0000}"/>
    <cellStyle name="40% - Акцент3 5 3 2 2 4" xfId="29408" xr:uid="{00000000-0005-0000-0000-0000162D0000}"/>
    <cellStyle name="40% - Акцент3 5 3 2 3" xfId="9786" xr:uid="{00000000-0005-0000-0000-0000172D0000}"/>
    <cellStyle name="40% - Акцент3 5 3 2 3 2" xfId="14686" xr:uid="{00000000-0005-0000-0000-0000182D0000}"/>
    <cellStyle name="40% - Акцент3 5 3 2 3 2 2" xfId="23868" xr:uid="{00000000-0005-0000-0000-0000192D0000}"/>
    <cellStyle name="40% - Акцент3 5 3 2 3 2 2 2" xfId="41868" xr:uid="{00000000-0005-0000-0000-00001A2D0000}"/>
    <cellStyle name="40% - Акцент3 5 3 2 3 2 3" xfId="33523" xr:uid="{00000000-0005-0000-0000-00001B2D0000}"/>
    <cellStyle name="40% - Акцент3 5 3 2 3 3" xfId="20118" xr:uid="{00000000-0005-0000-0000-00001C2D0000}"/>
    <cellStyle name="40% - Акцент3 5 3 2 3 3 2" xfId="38283" xr:uid="{00000000-0005-0000-0000-00001D2D0000}"/>
    <cellStyle name="40% - Акцент3 5 3 2 3 4" xfId="29981" xr:uid="{00000000-0005-0000-0000-00001E2D0000}"/>
    <cellStyle name="40% - Акцент3 5 3 2 4" xfId="11027" xr:uid="{00000000-0005-0000-0000-00001F2D0000}"/>
    <cellStyle name="40% - Акцент3 5 3 2 4 2" xfId="14687" xr:uid="{00000000-0005-0000-0000-0000202D0000}"/>
    <cellStyle name="40% - Акцент3 5 3 2 4 2 2" xfId="23869" xr:uid="{00000000-0005-0000-0000-0000212D0000}"/>
    <cellStyle name="40% - Акцент3 5 3 2 4 2 2 2" xfId="41869" xr:uid="{00000000-0005-0000-0000-0000222D0000}"/>
    <cellStyle name="40% - Акцент3 5 3 2 4 2 3" xfId="33524" xr:uid="{00000000-0005-0000-0000-0000232D0000}"/>
    <cellStyle name="40% - Акцент3 5 3 2 4 3" xfId="20880" xr:uid="{00000000-0005-0000-0000-0000242D0000}"/>
    <cellStyle name="40% - Акцент3 5 3 2 4 3 2" xfId="39032" xr:uid="{00000000-0005-0000-0000-0000252D0000}"/>
    <cellStyle name="40% - Акцент3 5 3 2 4 4" xfId="30716" xr:uid="{00000000-0005-0000-0000-0000262D0000}"/>
    <cellStyle name="40% - Акцент3 5 3 2 5" xfId="11552" xr:uid="{00000000-0005-0000-0000-0000272D0000}"/>
    <cellStyle name="40% - Акцент3 5 3 2 5 2" xfId="21397" xr:uid="{00000000-0005-0000-0000-0000282D0000}"/>
    <cellStyle name="40% - Акцент3 5 3 2 5 2 2" xfId="39549" xr:uid="{00000000-0005-0000-0000-0000292D0000}"/>
    <cellStyle name="40% - Акцент3 5 3 2 5 3" xfId="31233" xr:uid="{00000000-0005-0000-0000-00002A2D0000}"/>
    <cellStyle name="40% - Акцент3 5 3 2 6" xfId="7503" xr:uid="{00000000-0005-0000-0000-00002B2D0000}"/>
    <cellStyle name="40% - Акцент3 5 3 2 6 2" xfId="18907" xr:uid="{00000000-0005-0000-0000-00002C2D0000}"/>
    <cellStyle name="40% - Акцент3 5 3 2 6 2 2" xfId="37127" xr:uid="{00000000-0005-0000-0000-00002D2D0000}"/>
    <cellStyle name="40% - Акцент3 5 3 2 6 3" xfId="28874" xr:uid="{00000000-0005-0000-0000-00002E2D0000}"/>
    <cellStyle name="40% - Акцент3 5 3 2 7" xfId="13075" xr:uid="{00000000-0005-0000-0000-00002F2D0000}"/>
    <cellStyle name="40% - Акцент3 5 3 2 7 2" xfId="22479" xr:uid="{00000000-0005-0000-0000-0000302D0000}"/>
    <cellStyle name="40% - Акцент3 5 3 2 7 2 2" xfId="40499" xr:uid="{00000000-0005-0000-0000-0000312D0000}"/>
    <cellStyle name="40% - Акцент3 5 3 2 7 3" xfId="32161" xr:uid="{00000000-0005-0000-0000-0000322D0000}"/>
    <cellStyle name="40% - Акцент3 5 3 2 8" xfId="16764" xr:uid="{00000000-0005-0000-0000-0000332D0000}"/>
    <cellStyle name="40% - Акцент3 5 3 2 8 2" xfId="25529" xr:uid="{00000000-0005-0000-0000-0000342D0000}"/>
    <cellStyle name="40% - Акцент3 5 3 2 8 2 2" xfId="43493" xr:uid="{00000000-0005-0000-0000-0000352D0000}"/>
    <cellStyle name="40% - Акцент3 5 3 2 8 3" xfId="35185" xr:uid="{00000000-0005-0000-0000-0000362D0000}"/>
    <cellStyle name="40% - Акцент3 5 3 2 9" xfId="17879" xr:uid="{00000000-0005-0000-0000-0000372D0000}"/>
    <cellStyle name="40% - Акцент3 5 3 2 9 2" xfId="36189" xr:uid="{00000000-0005-0000-0000-0000382D0000}"/>
    <cellStyle name="40% - Акцент3 5 3 3" xfId="8687" xr:uid="{00000000-0005-0000-0000-0000392D0000}"/>
    <cellStyle name="40% - Акцент3 5 3 3 2" xfId="9787" xr:uid="{00000000-0005-0000-0000-00003A2D0000}"/>
    <cellStyle name="40% - Акцент3 5 3 3 2 2" xfId="14688" xr:uid="{00000000-0005-0000-0000-00003B2D0000}"/>
    <cellStyle name="40% - Акцент3 5 3 3 2 2 2" xfId="23870" xr:uid="{00000000-0005-0000-0000-00003C2D0000}"/>
    <cellStyle name="40% - Акцент3 5 3 3 2 2 2 2" xfId="41870" xr:uid="{00000000-0005-0000-0000-00003D2D0000}"/>
    <cellStyle name="40% - Акцент3 5 3 3 2 2 3" xfId="33525" xr:uid="{00000000-0005-0000-0000-00003E2D0000}"/>
    <cellStyle name="40% - Акцент3 5 3 3 2 3" xfId="20119" xr:uid="{00000000-0005-0000-0000-00003F2D0000}"/>
    <cellStyle name="40% - Акцент3 5 3 3 2 3 2" xfId="38284" xr:uid="{00000000-0005-0000-0000-0000402D0000}"/>
    <cellStyle name="40% - Акцент3 5 3 3 2 4" xfId="29982" xr:uid="{00000000-0005-0000-0000-0000412D0000}"/>
    <cellStyle name="40% - Акцент3 5 3 3 3" xfId="13571" xr:uid="{00000000-0005-0000-0000-0000422D0000}"/>
    <cellStyle name="40% - Акцент3 5 3 3 3 2" xfId="22806" xr:uid="{00000000-0005-0000-0000-0000432D0000}"/>
    <cellStyle name="40% - Акцент3 5 3 3 3 2 2" xfId="40807" xr:uid="{00000000-0005-0000-0000-0000442D0000}"/>
    <cellStyle name="40% - Акцент3 5 3 3 3 3" xfId="32458" xr:uid="{00000000-0005-0000-0000-0000452D0000}"/>
    <cellStyle name="40% - Акцент3 5 3 3 4" xfId="19358" xr:uid="{00000000-0005-0000-0000-0000462D0000}"/>
    <cellStyle name="40% - Акцент3 5 3 3 4 2" xfId="37528" xr:uid="{00000000-0005-0000-0000-0000472D0000}"/>
    <cellStyle name="40% - Акцент3 5 3 3 5" xfId="29238" xr:uid="{00000000-0005-0000-0000-0000482D0000}"/>
    <cellStyle name="40% - Акцент3 5 3 4" xfId="9318" xr:uid="{00000000-0005-0000-0000-0000492D0000}"/>
    <cellStyle name="40% - Акцент3 5 3 4 2" xfId="14689" xr:uid="{00000000-0005-0000-0000-00004A2D0000}"/>
    <cellStyle name="40% - Акцент3 5 3 4 2 2" xfId="23871" xr:uid="{00000000-0005-0000-0000-00004B2D0000}"/>
    <cellStyle name="40% - Акцент3 5 3 4 2 2 2" xfId="41871" xr:uid="{00000000-0005-0000-0000-00004C2D0000}"/>
    <cellStyle name="40% - Акцент3 5 3 4 2 3" xfId="33526" xr:uid="{00000000-0005-0000-0000-00004D2D0000}"/>
    <cellStyle name="40% - Акцент3 5 3 4 3" xfId="19797" xr:uid="{00000000-0005-0000-0000-00004E2D0000}"/>
    <cellStyle name="40% - Акцент3 5 3 4 3 2" xfId="37963" xr:uid="{00000000-0005-0000-0000-00004F2D0000}"/>
    <cellStyle name="40% - Акцент3 5 3 4 4" xfId="29666" xr:uid="{00000000-0005-0000-0000-0000502D0000}"/>
    <cellStyle name="40% - Акцент3 5 3 5" xfId="10738" xr:uid="{00000000-0005-0000-0000-0000512D0000}"/>
    <cellStyle name="40% - Акцент3 5 3 5 2" xfId="14690" xr:uid="{00000000-0005-0000-0000-0000522D0000}"/>
    <cellStyle name="40% - Акцент3 5 3 5 2 2" xfId="23872" xr:uid="{00000000-0005-0000-0000-0000532D0000}"/>
    <cellStyle name="40% - Акцент3 5 3 5 2 2 2" xfId="41872" xr:uid="{00000000-0005-0000-0000-0000542D0000}"/>
    <cellStyle name="40% - Акцент3 5 3 5 2 3" xfId="33527" xr:uid="{00000000-0005-0000-0000-0000552D0000}"/>
    <cellStyle name="40% - Акцент3 5 3 5 3" xfId="20593" xr:uid="{00000000-0005-0000-0000-0000562D0000}"/>
    <cellStyle name="40% - Акцент3 5 3 5 3 2" xfId="38745" xr:uid="{00000000-0005-0000-0000-0000572D0000}"/>
    <cellStyle name="40% - Акцент3 5 3 5 4" xfId="30429" xr:uid="{00000000-0005-0000-0000-0000582D0000}"/>
    <cellStyle name="40% - Акцент3 5 3 6" xfId="11395" xr:uid="{00000000-0005-0000-0000-0000592D0000}"/>
    <cellStyle name="40% - Акцент3 5 3 6 2" xfId="21240" xr:uid="{00000000-0005-0000-0000-00005A2D0000}"/>
    <cellStyle name="40% - Акцент3 5 3 6 2 2" xfId="39392" xr:uid="{00000000-0005-0000-0000-00005B2D0000}"/>
    <cellStyle name="40% - Акцент3 5 3 6 3" xfId="31076" xr:uid="{00000000-0005-0000-0000-00005C2D0000}"/>
    <cellStyle name="40% - Акцент3 5 3 7" xfId="11969" xr:uid="{00000000-0005-0000-0000-00005D2D0000}"/>
    <cellStyle name="40% - Акцент3 5 3 7 2" xfId="21714" xr:uid="{00000000-0005-0000-0000-00005E2D0000}"/>
    <cellStyle name="40% - Акцент3 5 3 7 2 2" xfId="39863" xr:uid="{00000000-0005-0000-0000-00005F2D0000}"/>
    <cellStyle name="40% - Акцент3 5 3 7 3" xfId="31542" xr:uid="{00000000-0005-0000-0000-0000602D0000}"/>
    <cellStyle name="40% - Акцент3 5 3 8" xfId="7080" xr:uid="{00000000-0005-0000-0000-0000612D0000}"/>
    <cellStyle name="40% - Акцент3 5 3 8 2" xfId="18721" xr:uid="{00000000-0005-0000-0000-0000622D0000}"/>
    <cellStyle name="40% - Акцент3 5 3 8 2 2" xfId="36954" xr:uid="{00000000-0005-0000-0000-0000632D0000}"/>
    <cellStyle name="40% - Акцент3 5 3 8 3" xfId="28713" xr:uid="{00000000-0005-0000-0000-0000642D0000}"/>
    <cellStyle name="40% - Акцент3 5 3 9" xfId="12493" xr:uid="{00000000-0005-0000-0000-0000652D0000}"/>
    <cellStyle name="40% - Акцент3 5 3 9 2" xfId="21940" xr:uid="{00000000-0005-0000-0000-0000662D0000}"/>
    <cellStyle name="40% - Акцент3 5 3 9 2 2" xfId="40063" xr:uid="{00000000-0005-0000-0000-0000672D0000}"/>
    <cellStyle name="40% - Акцент3 5 3 9 3" xfId="31728" xr:uid="{00000000-0005-0000-0000-0000682D0000}"/>
    <cellStyle name="40% - Акцент3 5 4" xfId="8417" xr:uid="{00000000-0005-0000-0000-0000692D0000}"/>
    <cellStyle name="40% - Акцент3 5 5" xfId="6889" xr:uid="{00000000-0005-0000-0000-00006A2D0000}"/>
    <cellStyle name="40% - Акцент3 5_Reconcilation" xfId="8719" xr:uid="{00000000-0005-0000-0000-00006B2D0000}"/>
    <cellStyle name="40% - Акцент3 6" xfId="916" xr:uid="{00000000-0005-0000-0000-00006C2D0000}"/>
    <cellStyle name="40% - Акцент3 6 2" xfId="7505" xr:uid="{00000000-0005-0000-0000-00006D2D0000}"/>
    <cellStyle name="40% - Акцент3 6 2 10" xfId="28875" xr:uid="{00000000-0005-0000-0000-00006E2D0000}"/>
    <cellStyle name="40% - Акцент3 6 2 2" xfId="8968" xr:uid="{00000000-0005-0000-0000-00006F2D0000}"/>
    <cellStyle name="40% - Акцент3 6 2 2 2" xfId="9788" xr:uid="{00000000-0005-0000-0000-0000702D0000}"/>
    <cellStyle name="40% - Акцент3 6 2 2 2 2" xfId="14691" xr:uid="{00000000-0005-0000-0000-0000712D0000}"/>
    <cellStyle name="40% - Акцент3 6 2 2 2 2 2" xfId="23873" xr:uid="{00000000-0005-0000-0000-0000722D0000}"/>
    <cellStyle name="40% - Акцент3 6 2 2 2 2 2 2" xfId="41873" xr:uid="{00000000-0005-0000-0000-0000732D0000}"/>
    <cellStyle name="40% - Акцент3 6 2 2 2 2 3" xfId="33528" xr:uid="{00000000-0005-0000-0000-0000742D0000}"/>
    <cellStyle name="40% - Акцент3 6 2 2 2 3" xfId="20120" xr:uid="{00000000-0005-0000-0000-0000752D0000}"/>
    <cellStyle name="40% - Акцент3 6 2 2 2 3 2" xfId="38285" xr:uid="{00000000-0005-0000-0000-0000762D0000}"/>
    <cellStyle name="40% - Акцент3 6 2 2 2 4" xfId="29983" xr:uid="{00000000-0005-0000-0000-0000772D0000}"/>
    <cellStyle name="40% - Акцент3 6 2 2 3" xfId="11028" xr:uid="{00000000-0005-0000-0000-0000782D0000}"/>
    <cellStyle name="40% - Акцент3 6 2 2 3 2" xfId="14692" xr:uid="{00000000-0005-0000-0000-0000792D0000}"/>
    <cellStyle name="40% - Акцент3 6 2 2 3 2 2" xfId="23874" xr:uid="{00000000-0005-0000-0000-00007A2D0000}"/>
    <cellStyle name="40% - Акцент3 6 2 2 3 2 2 2" xfId="41874" xr:uid="{00000000-0005-0000-0000-00007B2D0000}"/>
    <cellStyle name="40% - Акцент3 6 2 2 3 2 3" xfId="33529" xr:uid="{00000000-0005-0000-0000-00007C2D0000}"/>
    <cellStyle name="40% - Акцент3 6 2 2 3 3" xfId="20881" xr:uid="{00000000-0005-0000-0000-00007D2D0000}"/>
    <cellStyle name="40% - Акцент3 6 2 2 3 3 2" xfId="39033" xr:uid="{00000000-0005-0000-0000-00007E2D0000}"/>
    <cellStyle name="40% - Акцент3 6 2 2 3 4" xfId="30717" xr:uid="{00000000-0005-0000-0000-00007F2D0000}"/>
    <cellStyle name="40% - Акцент3 6 2 2 4" xfId="13287" xr:uid="{00000000-0005-0000-0000-0000802D0000}"/>
    <cellStyle name="40% - Акцент3 6 2 2 5" xfId="19534" xr:uid="{00000000-0005-0000-0000-0000812D0000}"/>
    <cellStyle name="40% - Акцент3 6 2 2 5 2" xfId="37704" xr:uid="{00000000-0005-0000-0000-0000822D0000}"/>
    <cellStyle name="40% - Акцент3 6 2 2 6" xfId="29409" xr:uid="{00000000-0005-0000-0000-0000832D0000}"/>
    <cellStyle name="40% - Акцент3 6 2 3" xfId="8611" xr:uid="{00000000-0005-0000-0000-0000842D0000}"/>
    <cellStyle name="40% - Акцент3 6 2 3 2" xfId="10624" xr:uid="{00000000-0005-0000-0000-0000852D0000}"/>
    <cellStyle name="40% - Акцент3 6 2 3 2 2" xfId="14693" xr:uid="{00000000-0005-0000-0000-0000862D0000}"/>
    <cellStyle name="40% - Акцент3 6 2 3 2 2 2" xfId="23875" xr:uid="{00000000-0005-0000-0000-0000872D0000}"/>
    <cellStyle name="40% - Акцент3 6 2 3 2 2 2 2" xfId="41875" xr:uid="{00000000-0005-0000-0000-0000882D0000}"/>
    <cellStyle name="40% - Акцент3 6 2 3 2 2 3" xfId="33530" xr:uid="{00000000-0005-0000-0000-0000892D0000}"/>
    <cellStyle name="40% - Акцент3 6 2 3 2 3" xfId="20493" xr:uid="{00000000-0005-0000-0000-00008A2D0000}"/>
    <cellStyle name="40% - Акцент3 6 2 3 2 3 2" xfId="38645" xr:uid="{00000000-0005-0000-0000-00008B2D0000}"/>
    <cellStyle name="40% - Акцент3 6 2 3 2 4" xfId="30331" xr:uid="{00000000-0005-0000-0000-00008C2D0000}"/>
    <cellStyle name="40% - Акцент3 6 2 3 3" xfId="11029" xr:uid="{00000000-0005-0000-0000-00008D2D0000}"/>
    <cellStyle name="40% - Акцент3 6 2 3 3 2" xfId="14694" xr:uid="{00000000-0005-0000-0000-00008E2D0000}"/>
    <cellStyle name="40% - Акцент3 6 2 3 3 2 2" xfId="23876" xr:uid="{00000000-0005-0000-0000-00008F2D0000}"/>
    <cellStyle name="40% - Акцент3 6 2 3 3 2 2 2" xfId="41876" xr:uid="{00000000-0005-0000-0000-0000902D0000}"/>
    <cellStyle name="40% - Акцент3 6 2 3 3 2 3" xfId="33531" xr:uid="{00000000-0005-0000-0000-0000912D0000}"/>
    <cellStyle name="40% - Акцент3 6 2 3 3 3" xfId="20882" xr:uid="{00000000-0005-0000-0000-0000922D0000}"/>
    <cellStyle name="40% - Акцент3 6 2 3 3 3 2" xfId="39034" xr:uid="{00000000-0005-0000-0000-0000932D0000}"/>
    <cellStyle name="40% - Акцент3 6 2 3 3 4" xfId="30718" xr:uid="{00000000-0005-0000-0000-0000942D0000}"/>
    <cellStyle name="40% - Акцент3 6 2 3 4" xfId="14044" xr:uid="{00000000-0005-0000-0000-0000952D0000}"/>
    <cellStyle name="40% - Акцент3 6 2 3 4 2" xfId="23238" xr:uid="{00000000-0005-0000-0000-0000962D0000}"/>
    <cellStyle name="40% - Акцент3 6 2 3 4 2 2" xfId="41238" xr:uid="{00000000-0005-0000-0000-0000972D0000}"/>
    <cellStyle name="40% - Акцент3 6 2 3 4 3" xfId="32895" xr:uid="{00000000-0005-0000-0000-0000982D0000}"/>
    <cellStyle name="40% - Акцент3 6 2 3 5" xfId="19321" xr:uid="{00000000-0005-0000-0000-0000992D0000}"/>
    <cellStyle name="40% - Акцент3 6 2 3 5 2" xfId="37493" xr:uid="{00000000-0005-0000-0000-00009A2D0000}"/>
    <cellStyle name="40% - Акцент3 6 2 3 6" xfId="29204" xr:uid="{00000000-0005-0000-0000-00009B2D0000}"/>
    <cellStyle name="40% - Акцент3 6 2 4" xfId="9320" xr:uid="{00000000-0005-0000-0000-00009C2D0000}"/>
    <cellStyle name="40% - Акцент3 6 2 4 2" xfId="14695" xr:uid="{00000000-0005-0000-0000-00009D2D0000}"/>
    <cellStyle name="40% - Акцент3 6 2 4 2 2" xfId="23877" xr:uid="{00000000-0005-0000-0000-00009E2D0000}"/>
    <cellStyle name="40% - Акцент3 6 2 4 2 2 2" xfId="41877" xr:uid="{00000000-0005-0000-0000-00009F2D0000}"/>
    <cellStyle name="40% - Акцент3 6 2 4 2 3" xfId="33532" xr:uid="{00000000-0005-0000-0000-0000A02D0000}"/>
    <cellStyle name="40% - Акцент3 6 2 4 3" xfId="19799" xr:uid="{00000000-0005-0000-0000-0000A12D0000}"/>
    <cellStyle name="40% - Акцент3 6 2 4 3 2" xfId="37965" xr:uid="{00000000-0005-0000-0000-0000A22D0000}"/>
    <cellStyle name="40% - Акцент3 6 2 4 4" xfId="29668" xr:uid="{00000000-0005-0000-0000-0000A32D0000}"/>
    <cellStyle name="40% - Акцент3 6 2 5" xfId="10739" xr:uid="{00000000-0005-0000-0000-0000A42D0000}"/>
    <cellStyle name="40% - Акцент3 6 2 5 2" xfId="14696" xr:uid="{00000000-0005-0000-0000-0000A52D0000}"/>
    <cellStyle name="40% - Акцент3 6 2 5 2 2" xfId="23878" xr:uid="{00000000-0005-0000-0000-0000A62D0000}"/>
    <cellStyle name="40% - Акцент3 6 2 5 2 2 2" xfId="41878" xr:uid="{00000000-0005-0000-0000-0000A72D0000}"/>
    <cellStyle name="40% - Акцент3 6 2 5 2 3" xfId="33533" xr:uid="{00000000-0005-0000-0000-0000A82D0000}"/>
    <cellStyle name="40% - Акцент3 6 2 5 3" xfId="20594" xr:uid="{00000000-0005-0000-0000-0000A92D0000}"/>
    <cellStyle name="40% - Акцент3 6 2 5 3 2" xfId="38746" xr:uid="{00000000-0005-0000-0000-0000AA2D0000}"/>
    <cellStyle name="40% - Акцент3 6 2 5 4" xfId="30430" xr:uid="{00000000-0005-0000-0000-0000AB2D0000}"/>
    <cellStyle name="40% - Акцент3 6 2 6" xfId="11553" xr:uid="{00000000-0005-0000-0000-0000AC2D0000}"/>
    <cellStyle name="40% - Акцент3 6 2 6 2" xfId="21398" xr:uid="{00000000-0005-0000-0000-0000AD2D0000}"/>
    <cellStyle name="40% - Акцент3 6 2 6 2 2" xfId="39550" xr:uid="{00000000-0005-0000-0000-0000AE2D0000}"/>
    <cellStyle name="40% - Акцент3 6 2 6 3" xfId="31234" xr:uid="{00000000-0005-0000-0000-0000AF2D0000}"/>
    <cellStyle name="40% - Акцент3 6 2 7" xfId="11971" xr:uid="{00000000-0005-0000-0000-0000B02D0000}"/>
    <cellStyle name="40% - Акцент3 6 2 8" xfId="13076" xr:uid="{00000000-0005-0000-0000-0000B12D0000}"/>
    <cellStyle name="40% - Акцент3 6 2 8 2" xfId="22480" xr:uid="{00000000-0005-0000-0000-0000B22D0000}"/>
    <cellStyle name="40% - Акцент3 6 2 8 2 2" xfId="40500" xr:uid="{00000000-0005-0000-0000-0000B32D0000}"/>
    <cellStyle name="40% - Акцент3 6 2 8 3" xfId="32162" xr:uid="{00000000-0005-0000-0000-0000B42D0000}"/>
    <cellStyle name="40% - Акцент3 6 2 9" xfId="18908" xr:uid="{00000000-0005-0000-0000-0000B52D0000}"/>
    <cellStyle name="40% - Акцент3 6 2 9 2" xfId="37128" xr:uid="{00000000-0005-0000-0000-0000B62D0000}"/>
    <cellStyle name="40% - Акцент3 6 3" xfId="7504" xr:uid="{00000000-0005-0000-0000-0000B72D0000}"/>
    <cellStyle name="40% - Акцент3 6 3 2" xfId="9789" xr:uid="{00000000-0005-0000-0000-0000B82D0000}"/>
    <cellStyle name="40% - Акцент3 6 3 2 2" xfId="14697" xr:uid="{00000000-0005-0000-0000-0000B92D0000}"/>
    <cellStyle name="40% - Акцент3 6 3 2 2 2" xfId="23879" xr:uid="{00000000-0005-0000-0000-0000BA2D0000}"/>
    <cellStyle name="40% - Акцент3 6 3 2 2 2 2" xfId="41879" xr:uid="{00000000-0005-0000-0000-0000BB2D0000}"/>
    <cellStyle name="40% - Акцент3 6 3 2 2 3" xfId="33534" xr:uid="{00000000-0005-0000-0000-0000BC2D0000}"/>
    <cellStyle name="40% - Акцент3 6 3 2 3" xfId="20121" xr:uid="{00000000-0005-0000-0000-0000BD2D0000}"/>
    <cellStyle name="40% - Акцент3 6 3 2 3 2" xfId="38286" xr:uid="{00000000-0005-0000-0000-0000BE2D0000}"/>
    <cellStyle name="40% - Акцент3 6 3 2 4" xfId="29984" xr:uid="{00000000-0005-0000-0000-0000BF2D0000}"/>
    <cellStyle name="40% - Акцент3 6 3 3" xfId="11030" xr:uid="{00000000-0005-0000-0000-0000C02D0000}"/>
    <cellStyle name="40% - Акцент3 6 3 3 2" xfId="14698" xr:uid="{00000000-0005-0000-0000-0000C12D0000}"/>
    <cellStyle name="40% - Акцент3 6 3 3 2 2" xfId="23880" xr:uid="{00000000-0005-0000-0000-0000C22D0000}"/>
    <cellStyle name="40% - Акцент3 6 3 3 2 2 2" xfId="41880" xr:uid="{00000000-0005-0000-0000-0000C32D0000}"/>
    <cellStyle name="40% - Акцент3 6 3 3 2 3" xfId="33535" xr:uid="{00000000-0005-0000-0000-0000C42D0000}"/>
    <cellStyle name="40% - Акцент3 6 3 3 3" xfId="20883" xr:uid="{00000000-0005-0000-0000-0000C52D0000}"/>
    <cellStyle name="40% - Акцент3 6 3 3 3 2" xfId="39035" xr:uid="{00000000-0005-0000-0000-0000C62D0000}"/>
    <cellStyle name="40% - Акцент3 6 3 3 4" xfId="30719" xr:uid="{00000000-0005-0000-0000-0000C72D0000}"/>
    <cellStyle name="40% - Акцент3 6 4" xfId="8835" xr:uid="{00000000-0005-0000-0000-0000C82D0000}"/>
    <cellStyle name="40% - Акцент3 6 4 2" xfId="9790" xr:uid="{00000000-0005-0000-0000-0000C92D0000}"/>
    <cellStyle name="40% - Акцент3 6 4 3" xfId="13572" xr:uid="{00000000-0005-0000-0000-0000CA2D0000}"/>
    <cellStyle name="40% - Акцент3 6 4 3 2" xfId="22807" xr:uid="{00000000-0005-0000-0000-0000CB2D0000}"/>
    <cellStyle name="40% - Акцент3 6 4 3 2 2" xfId="40808" xr:uid="{00000000-0005-0000-0000-0000CC2D0000}"/>
    <cellStyle name="40% - Акцент3 6 4 3 3" xfId="32459" xr:uid="{00000000-0005-0000-0000-0000CD2D0000}"/>
    <cellStyle name="40% - Акцент3 6 4 4" xfId="19432" xr:uid="{00000000-0005-0000-0000-0000CE2D0000}"/>
    <cellStyle name="40% - Акцент3 6 4 4 2" xfId="37602" xr:uid="{00000000-0005-0000-0000-0000CF2D0000}"/>
    <cellStyle name="40% - Акцент3 6 4 5" xfId="29310" xr:uid="{00000000-0005-0000-0000-0000D02D0000}"/>
    <cellStyle name="40% - Акцент3 6 5" xfId="9319" xr:uid="{00000000-0005-0000-0000-0000D12D0000}"/>
    <cellStyle name="40% - Акцент3 6 5 2" xfId="14699" xr:uid="{00000000-0005-0000-0000-0000D22D0000}"/>
    <cellStyle name="40% - Акцент3 6 5 2 2" xfId="23881" xr:uid="{00000000-0005-0000-0000-0000D32D0000}"/>
    <cellStyle name="40% - Акцент3 6 5 2 2 2" xfId="41881" xr:uid="{00000000-0005-0000-0000-0000D42D0000}"/>
    <cellStyle name="40% - Акцент3 6 5 2 3" xfId="33536" xr:uid="{00000000-0005-0000-0000-0000D52D0000}"/>
    <cellStyle name="40% - Акцент3 6 5 3" xfId="19798" xr:uid="{00000000-0005-0000-0000-0000D62D0000}"/>
    <cellStyle name="40% - Акцент3 6 5 3 2" xfId="37964" xr:uid="{00000000-0005-0000-0000-0000D72D0000}"/>
    <cellStyle name="40% - Акцент3 6 5 4" xfId="29667" xr:uid="{00000000-0005-0000-0000-0000D82D0000}"/>
    <cellStyle name="40% - Акцент3 6 6" xfId="11457" xr:uid="{00000000-0005-0000-0000-0000D92D0000}"/>
    <cellStyle name="40% - Акцент3 6 6 2" xfId="21302" xr:uid="{00000000-0005-0000-0000-0000DA2D0000}"/>
    <cellStyle name="40% - Акцент3 6 6 2 2" xfId="39454" xr:uid="{00000000-0005-0000-0000-0000DB2D0000}"/>
    <cellStyle name="40% - Акцент3 6 6 3" xfId="31138" xr:uid="{00000000-0005-0000-0000-0000DC2D0000}"/>
    <cellStyle name="40% - Акцент3 6 7" xfId="11970" xr:uid="{00000000-0005-0000-0000-0000DD2D0000}"/>
    <cellStyle name="40% - Акцент3 6 7 2" xfId="21715" xr:uid="{00000000-0005-0000-0000-0000DE2D0000}"/>
    <cellStyle name="40% - Акцент3 6 7 2 2" xfId="39864" xr:uid="{00000000-0005-0000-0000-0000DF2D0000}"/>
    <cellStyle name="40% - Акцент3 6 7 3" xfId="31543" xr:uid="{00000000-0005-0000-0000-0000E02D0000}"/>
    <cellStyle name="40% - Акцент3 6 8" xfId="7229" xr:uid="{00000000-0005-0000-0000-0000E12D0000}"/>
    <cellStyle name="40% - Акцент3 6 8 2" xfId="18807" xr:uid="{00000000-0005-0000-0000-0000E22D0000}"/>
    <cellStyle name="40% - Акцент3 6 8 2 2" xfId="37027" xr:uid="{00000000-0005-0000-0000-0000E32D0000}"/>
    <cellStyle name="40% - Акцент3 6 8 3" xfId="28777" xr:uid="{00000000-0005-0000-0000-0000E42D0000}"/>
    <cellStyle name="40% - Акцент3 6 9" xfId="12494" xr:uid="{00000000-0005-0000-0000-0000E52D0000}"/>
    <cellStyle name="40% - Акцент3 6 9 2" xfId="21941" xr:uid="{00000000-0005-0000-0000-0000E62D0000}"/>
    <cellStyle name="40% - Акцент3 6 9 2 2" xfId="40064" xr:uid="{00000000-0005-0000-0000-0000E72D0000}"/>
    <cellStyle name="40% - Акцент3 6 9 3" xfId="31729" xr:uid="{00000000-0005-0000-0000-0000E82D0000}"/>
    <cellStyle name="40% - Акцент3 6_Reconcilation" xfId="8416" xr:uid="{00000000-0005-0000-0000-0000E92D0000}"/>
    <cellStyle name="40% - Акцент3 7" xfId="917" xr:uid="{00000000-0005-0000-0000-0000EA2D0000}"/>
    <cellStyle name="40% - Акцент3 7 2" xfId="7506" xr:uid="{00000000-0005-0000-0000-0000EB2D0000}"/>
    <cellStyle name="40% - Акцент3 7 2 2" xfId="8969" xr:uid="{00000000-0005-0000-0000-0000EC2D0000}"/>
    <cellStyle name="40% - Акцент3 7 2 2 2" xfId="14045" xr:uid="{00000000-0005-0000-0000-0000ED2D0000}"/>
    <cellStyle name="40% - Акцент3 7 2 2 2 2" xfId="23239" xr:uid="{00000000-0005-0000-0000-0000EE2D0000}"/>
    <cellStyle name="40% - Акцент3 7 2 2 2 2 2" xfId="41239" xr:uid="{00000000-0005-0000-0000-0000EF2D0000}"/>
    <cellStyle name="40% - Акцент3 7 2 2 2 3" xfId="32896" xr:uid="{00000000-0005-0000-0000-0000F02D0000}"/>
    <cellStyle name="40% - Акцент3 7 2 2 3" xfId="19535" xr:uid="{00000000-0005-0000-0000-0000F12D0000}"/>
    <cellStyle name="40% - Акцент3 7 2 2 3 2" xfId="37705" xr:uid="{00000000-0005-0000-0000-0000F22D0000}"/>
    <cellStyle name="40% - Акцент3 7 2 2 4" xfId="29410" xr:uid="{00000000-0005-0000-0000-0000F32D0000}"/>
    <cellStyle name="40% - Акцент3 7 2 3" xfId="9791" xr:uid="{00000000-0005-0000-0000-0000F42D0000}"/>
    <cellStyle name="40% - Акцент3 7 2 4" xfId="11554" xr:uid="{00000000-0005-0000-0000-0000F52D0000}"/>
    <cellStyle name="40% - Акцент3 7 2 4 2" xfId="21399" xr:uid="{00000000-0005-0000-0000-0000F62D0000}"/>
    <cellStyle name="40% - Акцент3 7 2 4 2 2" xfId="39551" xr:uid="{00000000-0005-0000-0000-0000F72D0000}"/>
    <cellStyle name="40% - Акцент3 7 2 4 3" xfId="31235" xr:uid="{00000000-0005-0000-0000-0000F82D0000}"/>
    <cellStyle name="40% - Акцент3 7 2 5" xfId="13077" xr:uid="{00000000-0005-0000-0000-0000F92D0000}"/>
    <cellStyle name="40% - Акцент3 7 2 5 2" xfId="22481" xr:uid="{00000000-0005-0000-0000-0000FA2D0000}"/>
    <cellStyle name="40% - Акцент3 7 2 5 2 2" xfId="40501" xr:uid="{00000000-0005-0000-0000-0000FB2D0000}"/>
    <cellStyle name="40% - Акцент3 7 2 5 3" xfId="32163" xr:uid="{00000000-0005-0000-0000-0000FC2D0000}"/>
    <cellStyle name="40% - Акцент3 7 2 6" xfId="18909" xr:uid="{00000000-0005-0000-0000-0000FD2D0000}"/>
    <cellStyle name="40% - Акцент3 7 2 6 2" xfId="37129" xr:uid="{00000000-0005-0000-0000-0000FE2D0000}"/>
    <cellStyle name="40% - Акцент3 7 2 7" xfId="28876" xr:uid="{00000000-0005-0000-0000-0000FF2D0000}"/>
    <cellStyle name="40% - Акцент3 7 3" xfId="8720" xr:uid="{00000000-0005-0000-0000-0000002E0000}"/>
    <cellStyle name="40% - Акцент3 7 3 2" xfId="9792" xr:uid="{00000000-0005-0000-0000-0000012E0000}"/>
    <cellStyle name="40% - Акцент3 7 3 2 2" xfId="14701" xr:uid="{00000000-0005-0000-0000-0000022E0000}"/>
    <cellStyle name="40% - Акцент3 7 3 2 2 2" xfId="23883" xr:uid="{00000000-0005-0000-0000-0000032E0000}"/>
    <cellStyle name="40% - Акцент3 7 3 2 2 2 2" xfId="41883" xr:uid="{00000000-0005-0000-0000-0000042E0000}"/>
    <cellStyle name="40% - Акцент3 7 3 2 2 3" xfId="33538" xr:uid="{00000000-0005-0000-0000-0000052E0000}"/>
    <cellStyle name="40% - Акцент3 7 3 2 3" xfId="20122" xr:uid="{00000000-0005-0000-0000-0000062E0000}"/>
    <cellStyle name="40% - Акцент3 7 3 2 3 2" xfId="38287" xr:uid="{00000000-0005-0000-0000-0000072E0000}"/>
    <cellStyle name="40% - Акцент3 7 3 2 4" xfId="29985" xr:uid="{00000000-0005-0000-0000-0000082E0000}"/>
    <cellStyle name="40% - Акцент3 7 3 3" xfId="11031" xr:uid="{00000000-0005-0000-0000-0000092E0000}"/>
    <cellStyle name="40% - Акцент3 7 3 3 2" xfId="14702" xr:uid="{00000000-0005-0000-0000-00000A2E0000}"/>
    <cellStyle name="40% - Акцент3 7 3 3 2 2" xfId="23884" xr:uid="{00000000-0005-0000-0000-00000B2E0000}"/>
    <cellStyle name="40% - Акцент3 7 3 3 2 2 2" xfId="41884" xr:uid="{00000000-0005-0000-0000-00000C2E0000}"/>
    <cellStyle name="40% - Акцент3 7 3 3 2 3" xfId="33539" xr:uid="{00000000-0005-0000-0000-00000D2E0000}"/>
    <cellStyle name="40% - Акцент3 7 3 3 3" xfId="20884" xr:uid="{00000000-0005-0000-0000-00000E2E0000}"/>
    <cellStyle name="40% - Акцент3 7 3 3 3 2" xfId="39036" xr:uid="{00000000-0005-0000-0000-00000F2E0000}"/>
    <cellStyle name="40% - Акцент3 7 3 3 4" xfId="30720" xr:uid="{00000000-0005-0000-0000-0000102E0000}"/>
    <cellStyle name="40% - Акцент3 7 3 4" xfId="14700" xr:uid="{00000000-0005-0000-0000-0000112E0000}"/>
    <cellStyle name="40% - Акцент3 7 3 4 2" xfId="23882" xr:uid="{00000000-0005-0000-0000-0000122E0000}"/>
    <cellStyle name="40% - Акцент3 7 3 4 2 2" xfId="41882" xr:uid="{00000000-0005-0000-0000-0000132E0000}"/>
    <cellStyle name="40% - Акцент3 7 3 4 3" xfId="33537" xr:uid="{00000000-0005-0000-0000-0000142E0000}"/>
    <cellStyle name="40% - Акцент3 7 3 5" xfId="19369" xr:uid="{00000000-0005-0000-0000-0000152E0000}"/>
    <cellStyle name="40% - Акцент3 7 3 5 2" xfId="37539" xr:uid="{00000000-0005-0000-0000-0000162E0000}"/>
    <cellStyle name="40% - Акцент3 7 3 6" xfId="29249" xr:uid="{00000000-0005-0000-0000-0000172E0000}"/>
    <cellStyle name="40% - Акцент3 7 4" xfId="10740" xr:uid="{00000000-0005-0000-0000-0000182E0000}"/>
    <cellStyle name="40% - Акцент3 7 4 2" xfId="14703" xr:uid="{00000000-0005-0000-0000-0000192E0000}"/>
    <cellStyle name="40% - Акцент3 7 4 2 2" xfId="23885" xr:uid="{00000000-0005-0000-0000-00001A2E0000}"/>
    <cellStyle name="40% - Акцент3 7 4 2 2 2" xfId="41885" xr:uid="{00000000-0005-0000-0000-00001B2E0000}"/>
    <cellStyle name="40% - Акцент3 7 4 2 3" xfId="33540" xr:uid="{00000000-0005-0000-0000-00001C2E0000}"/>
    <cellStyle name="40% - Акцент3 7 4 3" xfId="20595" xr:uid="{00000000-0005-0000-0000-00001D2E0000}"/>
    <cellStyle name="40% - Акцент3 7 4 3 2" xfId="38747" xr:uid="{00000000-0005-0000-0000-00001E2E0000}"/>
    <cellStyle name="40% - Акцент3 7 4 4" xfId="30431" xr:uid="{00000000-0005-0000-0000-00001F2E0000}"/>
    <cellStyle name="40% - Акцент3 7 5" xfId="7262" xr:uid="{00000000-0005-0000-0000-0000202E0000}"/>
    <cellStyle name="40% - Акцент3 8" xfId="918" xr:uid="{00000000-0005-0000-0000-0000212E0000}"/>
    <cellStyle name="40% - Акцент3 8 2" xfId="7282" xr:uid="{00000000-0005-0000-0000-0000222E0000}"/>
    <cellStyle name="40% - Акцент3 9" xfId="919" xr:uid="{00000000-0005-0000-0000-0000232E0000}"/>
    <cellStyle name="40% - Акцент3 9 2" xfId="8877" xr:uid="{00000000-0005-0000-0000-0000242E0000}"/>
    <cellStyle name="40% - Акцент3 9 2 2" xfId="14704" xr:uid="{00000000-0005-0000-0000-0000252E0000}"/>
    <cellStyle name="40% - Акцент3 9 2 2 2" xfId="23886" xr:uid="{00000000-0005-0000-0000-0000262E0000}"/>
    <cellStyle name="40% - Акцент3 9 2 2 2 2" xfId="41886" xr:uid="{00000000-0005-0000-0000-0000272E0000}"/>
    <cellStyle name="40% - Акцент3 9 2 2 3" xfId="33541" xr:uid="{00000000-0005-0000-0000-0000282E0000}"/>
    <cellStyle name="40% - Акцент3 9 2 3" xfId="19449" xr:uid="{00000000-0005-0000-0000-0000292E0000}"/>
    <cellStyle name="40% - Акцент3 9 2 3 2" xfId="37619" xr:uid="{00000000-0005-0000-0000-00002A2E0000}"/>
    <cellStyle name="40% - Акцент3 9 2 4" xfId="29324" xr:uid="{00000000-0005-0000-0000-00002B2E0000}"/>
    <cellStyle name="40% - Акцент3 9 3" xfId="10625" xr:uid="{00000000-0005-0000-0000-00002C2E0000}"/>
    <cellStyle name="40% - Акцент3 9 3 2" xfId="14705" xr:uid="{00000000-0005-0000-0000-00002D2E0000}"/>
    <cellStyle name="40% - Акцент3 9 3 2 2" xfId="23887" xr:uid="{00000000-0005-0000-0000-00002E2E0000}"/>
    <cellStyle name="40% - Акцент3 9 3 2 2 2" xfId="41887" xr:uid="{00000000-0005-0000-0000-00002F2E0000}"/>
    <cellStyle name="40% - Акцент3 9 3 2 3" xfId="33542" xr:uid="{00000000-0005-0000-0000-0000302E0000}"/>
    <cellStyle name="40% - Акцент3 9 3 3" xfId="20494" xr:uid="{00000000-0005-0000-0000-0000312E0000}"/>
    <cellStyle name="40% - Акцент3 9 3 3 2" xfId="38646" xr:uid="{00000000-0005-0000-0000-0000322E0000}"/>
    <cellStyle name="40% - Акцент3 9 3 4" xfId="30332" xr:uid="{00000000-0005-0000-0000-0000332E0000}"/>
    <cellStyle name="40% - Акцент3 9 4" xfId="11032" xr:uid="{00000000-0005-0000-0000-0000342E0000}"/>
    <cellStyle name="40% - Акцент3 9 4 2" xfId="14706" xr:uid="{00000000-0005-0000-0000-0000352E0000}"/>
    <cellStyle name="40% - Акцент3 9 4 2 2" xfId="23888" xr:uid="{00000000-0005-0000-0000-0000362E0000}"/>
    <cellStyle name="40% - Акцент3 9 4 2 2 2" xfId="41888" xr:uid="{00000000-0005-0000-0000-0000372E0000}"/>
    <cellStyle name="40% - Акцент3 9 4 2 3" xfId="33543" xr:uid="{00000000-0005-0000-0000-0000382E0000}"/>
    <cellStyle name="40% - Акцент3 9 4 3" xfId="20885" xr:uid="{00000000-0005-0000-0000-0000392E0000}"/>
    <cellStyle name="40% - Акцент3 9 4 3 2" xfId="39037" xr:uid="{00000000-0005-0000-0000-00003A2E0000}"/>
    <cellStyle name="40% - Акцент3 9 4 4" xfId="30721" xr:uid="{00000000-0005-0000-0000-00003B2E0000}"/>
    <cellStyle name="40% - Акцент3 9 5" xfId="11469" xr:uid="{00000000-0005-0000-0000-00003C2E0000}"/>
    <cellStyle name="40% - Акцент3 9 5 2" xfId="21314" xr:uid="{00000000-0005-0000-0000-00003D2E0000}"/>
    <cellStyle name="40% - Акцент3 9 5 2 2" xfId="39466" xr:uid="{00000000-0005-0000-0000-00003E2E0000}"/>
    <cellStyle name="40% - Акцент3 9 5 3" xfId="31150" xr:uid="{00000000-0005-0000-0000-00003F2E0000}"/>
    <cellStyle name="40% - Акцент3 9 6" xfId="7354" xr:uid="{00000000-0005-0000-0000-0000402E0000}"/>
    <cellStyle name="40% - Акцент3 9 6 2" xfId="18820" xr:uid="{00000000-0005-0000-0000-0000412E0000}"/>
    <cellStyle name="40% - Акцент3 9 6 2 2" xfId="37040" xr:uid="{00000000-0005-0000-0000-0000422E0000}"/>
    <cellStyle name="40% - Акцент3 9 6 3" xfId="28789" xr:uid="{00000000-0005-0000-0000-0000432E0000}"/>
    <cellStyle name="40% - Акцент4 10" xfId="920" xr:uid="{00000000-0005-0000-0000-0000442E0000}"/>
    <cellStyle name="40% - Акцент4 10 2" xfId="9153" xr:uid="{00000000-0005-0000-0000-0000452E0000}"/>
    <cellStyle name="40% - Акцент4 10 2 2" xfId="14707" xr:uid="{00000000-0005-0000-0000-0000462E0000}"/>
    <cellStyle name="40% - Акцент4 10 2 2 2" xfId="23889" xr:uid="{00000000-0005-0000-0000-0000472E0000}"/>
    <cellStyle name="40% - Акцент4 10 2 2 2 2" xfId="41889" xr:uid="{00000000-0005-0000-0000-0000482E0000}"/>
    <cellStyle name="40% - Акцент4 10 2 2 3" xfId="33544" xr:uid="{00000000-0005-0000-0000-0000492E0000}"/>
    <cellStyle name="40% - Акцент4 10 2 3" xfId="19696" xr:uid="{00000000-0005-0000-0000-00004A2E0000}"/>
    <cellStyle name="40% - Акцент4 10 2 3 2" xfId="37865" xr:uid="{00000000-0005-0000-0000-00004B2E0000}"/>
    <cellStyle name="40% - Акцент4 10 2 4" xfId="29570" xr:uid="{00000000-0005-0000-0000-00004C2E0000}"/>
    <cellStyle name="40% - Акцент4 10 3" xfId="10626" xr:uid="{00000000-0005-0000-0000-00004D2E0000}"/>
    <cellStyle name="40% - Акцент4 10 3 2" xfId="14708" xr:uid="{00000000-0005-0000-0000-00004E2E0000}"/>
    <cellStyle name="40% - Акцент4 10 3 2 2" xfId="23890" xr:uid="{00000000-0005-0000-0000-00004F2E0000}"/>
    <cellStyle name="40% - Акцент4 10 3 2 2 2" xfId="41890" xr:uid="{00000000-0005-0000-0000-0000502E0000}"/>
    <cellStyle name="40% - Акцент4 10 3 2 3" xfId="33545" xr:uid="{00000000-0005-0000-0000-0000512E0000}"/>
    <cellStyle name="40% - Акцент4 10 3 3" xfId="20495" xr:uid="{00000000-0005-0000-0000-0000522E0000}"/>
    <cellStyle name="40% - Акцент4 10 3 3 2" xfId="38647" xr:uid="{00000000-0005-0000-0000-0000532E0000}"/>
    <cellStyle name="40% - Акцент4 10 3 4" xfId="30333" xr:uid="{00000000-0005-0000-0000-0000542E0000}"/>
    <cellStyle name="40% - Акцент4 10 4" xfId="11033" xr:uid="{00000000-0005-0000-0000-0000552E0000}"/>
    <cellStyle name="40% - Акцент4 10 4 2" xfId="14709" xr:uid="{00000000-0005-0000-0000-0000562E0000}"/>
    <cellStyle name="40% - Акцент4 10 4 2 2" xfId="23891" xr:uid="{00000000-0005-0000-0000-0000572E0000}"/>
    <cellStyle name="40% - Акцент4 10 4 2 2 2" xfId="41891" xr:uid="{00000000-0005-0000-0000-0000582E0000}"/>
    <cellStyle name="40% - Акцент4 10 4 2 3" xfId="33546" xr:uid="{00000000-0005-0000-0000-0000592E0000}"/>
    <cellStyle name="40% - Акцент4 10 4 3" xfId="20886" xr:uid="{00000000-0005-0000-0000-00005A2E0000}"/>
    <cellStyle name="40% - Акцент4 10 4 3 2" xfId="39038" xr:uid="{00000000-0005-0000-0000-00005B2E0000}"/>
    <cellStyle name="40% - Акцент4 10 4 4" xfId="30722" xr:uid="{00000000-0005-0000-0000-00005C2E0000}"/>
    <cellStyle name="40% - Акцент4 10 5" xfId="11710" xr:uid="{00000000-0005-0000-0000-00005D2E0000}"/>
    <cellStyle name="40% - Акцент4 10 5 2" xfId="21555" xr:uid="{00000000-0005-0000-0000-00005E2E0000}"/>
    <cellStyle name="40% - Акцент4 10 5 2 2" xfId="39707" xr:uid="{00000000-0005-0000-0000-00005F2E0000}"/>
    <cellStyle name="40% - Акцент4 10 5 3" xfId="31391" xr:uid="{00000000-0005-0000-0000-0000602E0000}"/>
    <cellStyle name="40% - Акцент4 10 6" xfId="7720" xr:uid="{00000000-0005-0000-0000-0000612E0000}"/>
    <cellStyle name="40% - Акцент4 10 6 2" xfId="19069" xr:uid="{00000000-0005-0000-0000-0000622E0000}"/>
    <cellStyle name="40% - Акцент4 10 6 2 2" xfId="37289" xr:uid="{00000000-0005-0000-0000-0000632E0000}"/>
    <cellStyle name="40% - Акцент4 10 6 3" xfId="29034" xr:uid="{00000000-0005-0000-0000-0000642E0000}"/>
    <cellStyle name="40% - Акцент4 11" xfId="921" xr:uid="{00000000-0005-0000-0000-0000652E0000}"/>
    <cellStyle name="40% - Акцент4 11 2" xfId="9233" xr:uid="{00000000-0005-0000-0000-0000662E0000}"/>
    <cellStyle name="40% - Акцент4 12" xfId="922" xr:uid="{00000000-0005-0000-0000-0000672E0000}"/>
    <cellStyle name="40% - Акцент4 13" xfId="923" xr:uid="{00000000-0005-0000-0000-0000682E0000}"/>
    <cellStyle name="40% - Акцент4 14" xfId="924" xr:uid="{00000000-0005-0000-0000-0000692E0000}"/>
    <cellStyle name="40% - Акцент4 15" xfId="925" xr:uid="{00000000-0005-0000-0000-00006A2E0000}"/>
    <cellStyle name="40% - Акцент4 16" xfId="926" xr:uid="{00000000-0005-0000-0000-00006B2E0000}"/>
    <cellStyle name="40% - Акцент4 17" xfId="927" xr:uid="{00000000-0005-0000-0000-00006C2E0000}"/>
    <cellStyle name="40% - Акцент4 18" xfId="928" xr:uid="{00000000-0005-0000-0000-00006D2E0000}"/>
    <cellStyle name="40% - Акцент4 19" xfId="929" xr:uid="{00000000-0005-0000-0000-00006E2E0000}"/>
    <cellStyle name="40% - Акцент4 2" xfId="930" xr:uid="{00000000-0005-0000-0000-00006F2E0000}"/>
    <cellStyle name="40% — акцент4 2" xfId="12111" xr:uid="{00000000-0005-0000-0000-0000702E0000}"/>
    <cellStyle name="40% - Акцент4 2 10" xfId="12284" xr:uid="{00000000-0005-0000-0000-0000712E0000}"/>
    <cellStyle name="40% — акцент4 2 10" xfId="25850" xr:uid="{00000000-0005-0000-0000-0000722E0000}"/>
    <cellStyle name="40% — акцент4 2 10 2" xfId="43802" xr:uid="{00000000-0005-0000-0000-0000732E0000}"/>
    <cellStyle name="40% - Акцент4 2 11" xfId="12309" xr:uid="{00000000-0005-0000-0000-0000742E0000}"/>
    <cellStyle name="40% — акцент4 2 11" xfId="25748" xr:uid="{00000000-0005-0000-0000-0000752E0000}"/>
    <cellStyle name="40% — акцент4 2 11 2" xfId="43706" xr:uid="{00000000-0005-0000-0000-0000762E0000}"/>
    <cellStyle name="40% - Акцент4 2 12" xfId="12277" xr:uid="{00000000-0005-0000-0000-0000772E0000}"/>
    <cellStyle name="40% — акцент4 2 12" xfId="25988" xr:uid="{00000000-0005-0000-0000-0000782E0000}"/>
    <cellStyle name="40% — акцент4 2 12 2" xfId="43931" xr:uid="{00000000-0005-0000-0000-0000792E0000}"/>
    <cellStyle name="40% - Акцент4 2 13" xfId="12233" xr:uid="{00000000-0005-0000-0000-00007A2E0000}"/>
    <cellStyle name="40% — акцент4 2 13" xfId="17146" xr:uid="{00000000-0005-0000-0000-00007B2E0000}"/>
    <cellStyle name="40% — акцент4 2 13 2" xfId="35502" xr:uid="{00000000-0005-0000-0000-00007C2E0000}"/>
    <cellStyle name="40% - Акцент4 2 14" xfId="12232" xr:uid="{00000000-0005-0000-0000-00007D2E0000}"/>
    <cellStyle name="40% — акцент4 2 14" xfId="25873" xr:uid="{00000000-0005-0000-0000-00007E2E0000}"/>
    <cellStyle name="40% — акцент4 2 14 2" xfId="43824" xr:uid="{00000000-0005-0000-0000-00007F2E0000}"/>
    <cellStyle name="40% - Акцент4 2 15" xfId="6583" xr:uid="{00000000-0005-0000-0000-0000802E0000}"/>
    <cellStyle name="40% — акцент4 2 15" xfId="25941" xr:uid="{00000000-0005-0000-0000-0000812E0000}"/>
    <cellStyle name="40% — акцент4 2 15 2" xfId="43885" xr:uid="{00000000-0005-0000-0000-0000822E0000}"/>
    <cellStyle name="40% - Акцент4 2 16" xfId="12186" xr:uid="{00000000-0005-0000-0000-0000832E0000}"/>
    <cellStyle name="40% — акцент4 2 16" xfId="25707" xr:uid="{00000000-0005-0000-0000-0000842E0000}"/>
    <cellStyle name="40% — акцент4 2 16 2" xfId="43668" xr:uid="{00000000-0005-0000-0000-0000852E0000}"/>
    <cellStyle name="40% - Акцент4 2 17" xfId="12336" xr:uid="{00000000-0005-0000-0000-0000862E0000}"/>
    <cellStyle name="40% — акцент4 2 17" xfId="25901" xr:uid="{00000000-0005-0000-0000-0000872E0000}"/>
    <cellStyle name="40% — акцент4 2 17 2" xfId="43848" xr:uid="{00000000-0005-0000-0000-0000882E0000}"/>
    <cellStyle name="40% - Акцент4 2 18" xfId="12310" xr:uid="{00000000-0005-0000-0000-0000892E0000}"/>
    <cellStyle name="40% — акцент4 2 18" xfId="17032" xr:uid="{00000000-0005-0000-0000-00008A2E0000}"/>
    <cellStyle name="40% — акцент4 2 18 2" xfId="35392" xr:uid="{00000000-0005-0000-0000-00008B2E0000}"/>
    <cellStyle name="40% - Акцент4 2 19" xfId="6731" xr:uid="{00000000-0005-0000-0000-00008C2E0000}"/>
    <cellStyle name="40% — акцент4 2 19" xfId="25953" xr:uid="{00000000-0005-0000-0000-00008D2E0000}"/>
    <cellStyle name="40% — акцент4 2 19 2" xfId="43897" xr:uid="{00000000-0005-0000-0000-00008E2E0000}"/>
    <cellStyle name="40% - Акцент4 2 2" xfId="931" xr:uid="{00000000-0005-0000-0000-00008F2E0000}"/>
    <cellStyle name="40% — акцент4 2 2" xfId="16951" xr:uid="{00000000-0005-0000-0000-0000902E0000}"/>
    <cellStyle name="40% - Акцент4 2 2 2" xfId="932" xr:uid="{00000000-0005-0000-0000-0000912E0000}"/>
    <cellStyle name="40% - Акцент4 2 2 2 10" xfId="16143" xr:uid="{00000000-0005-0000-0000-0000922E0000}"/>
    <cellStyle name="40% - Акцент4 2 2 2 10 2" xfId="25097" xr:uid="{00000000-0005-0000-0000-0000932E0000}"/>
    <cellStyle name="40% - Акцент4 2 2 2 10 2 2" xfId="43094" xr:uid="{00000000-0005-0000-0000-0000942E0000}"/>
    <cellStyle name="40% - Акцент4 2 2 2 10 3" xfId="34741" xr:uid="{00000000-0005-0000-0000-0000952E0000}"/>
    <cellStyle name="40% - Акцент4 2 2 2 11" xfId="17053" xr:uid="{00000000-0005-0000-0000-0000962E0000}"/>
    <cellStyle name="40% - Акцент4 2 2 2 11 2" xfId="35413" xr:uid="{00000000-0005-0000-0000-0000972E0000}"/>
    <cellStyle name="40% - Акцент4 2 2 2 12" xfId="26444" xr:uid="{00000000-0005-0000-0000-0000982E0000}"/>
    <cellStyle name="40% - Акцент4 2 2 2 12 2" xfId="44366" xr:uid="{00000000-0005-0000-0000-0000992E0000}"/>
    <cellStyle name="40% - Акцент4 2 2 2 13" xfId="27358" xr:uid="{00000000-0005-0000-0000-00009A2E0000}"/>
    <cellStyle name="40% - Акцент4 2 2 2 14" xfId="45420" xr:uid="{00000000-0005-0000-0000-00009B2E0000}"/>
    <cellStyle name="40% - Акцент4 2 2 2 15" xfId="46514" xr:uid="{00000000-0005-0000-0000-00009C2E0000}"/>
    <cellStyle name="40% - Акцент4 2 2 2 2" xfId="5927" xr:uid="{00000000-0005-0000-0000-00009D2E0000}"/>
    <cellStyle name="40% - Акцент4 2 2 2 2 10" xfId="26953" xr:uid="{00000000-0005-0000-0000-00009E2E0000}"/>
    <cellStyle name="40% - Акцент4 2 2 2 2 10 2" xfId="44868" xr:uid="{00000000-0005-0000-0000-00009F2E0000}"/>
    <cellStyle name="40% - Акцент4 2 2 2 2 11" xfId="27973" xr:uid="{00000000-0005-0000-0000-0000A02E0000}"/>
    <cellStyle name="40% - Акцент4 2 2 2 2 12" xfId="45915" xr:uid="{00000000-0005-0000-0000-0000A12E0000}"/>
    <cellStyle name="40% - Акцент4 2 2 2 2 13" xfId="47104" xr:uid="{00000000-0005-0000-0000-0000A22E0000}"/>
    <cellStyle name="40% - Акцент4 2 2 2 2 2" xfId="8970" xr:uid="{00000000-0005-0000-0000-0000A32E0000}"/>
    <cellStyle name="40% - Акцент4 2 2 2 2 2 2" xfId="14046" xr:uid="{00000000-0005-0000-0000-0000A42E0000}"/>
    <cellStyle name="40% - Акцент4 2 2 2 2 2 2 2" xfId="23240" xr:uid="{00000000-0005-0000-0000-0000A52E0000}"/>
    <cellStyle name="40% - Акцент4 2 2 2 2 2 2 2 2" xfId="41240" xr:uid="{00000000-0005-0000-0000-0000A62E0000}"/>
    <cellStyle name="40% - Акцент4 2 2 2 2 2 2 3" xfId="32897" xr:uid="{00000000-0005-0000-0000-0000A72E0000}"/>
    <cellStyle name="40% - Акцент4 2 2 2 2 2 3" xfId="19536" xr:uid="{00000000-0005-0000-0000-0000A82E0000}"/>
    <cellStyle name="40% - Акцент4 2 2 2 2 2 3 2" xfId="37706" xr:uid="{00000000-0005-0000-0000-0000A92E0000}"/>
    <cellStyle name="40% - Акцент4 2 2 2 2 2 4" xfId="29411" xr:uid="{00000000-0005-0000-0000-0000AA2E0000}"/>
    <cellStyle name="40% - Акцент4 2 2 2 2 3" xfId="9793" xr:uid="{00000000-0005-0000-0000-0000AB2E0000}"/>
    <cellStyle name="40% - Акцент4 2 2 2 2 3 2" xfId="14710" xr:uid="{00000000-0005-0000-0000-0000AC2E0000}"/>
    <cellStyle name="40% - Акцент4 2 2 2 2 3 2 2" xfId="23892" xr:uid="{00000000-0005-0000-0000-0000AD2E0000}"/>
    <cellStyle name="40% - Акцент4 2 2 2 2 3 2 2 2" xfId="41892" xr:uid="{00000000-0005-0000-0000-0000AE2E0000}"/>
    <cellStyle name="40% - Акцент4 2 2 2 2 3 2 3" xfId="33547" xr:uid="{00000000-0005-0000-0000-0000AF2E0000}"/>
    <cellStyle name="40% - Акцент4 2 2 2 2 3 3" xfId="20123" xr:uid="{00000000-0005-0000-0000-0000B02E0000}"/>
    <cellStyle name="40% - Акцент4 2 2 2 2 3 3 2" xfId="38288" xr:uid="{00000000-0005-0000-0000-0000B12E0000}"/>
    <cellStyle name="40% - Акцент4 2 2 2 2 3 4" xfId="29986" xr:uid="{00000000-0005-0000-0000-0000B22E0000}"/>
    <cellStyle name="40% - Акцент4 2 2 2 2 4" xfId="11034" xr:uid="{00000000-0005-0000-0000-0000B32E0000}"/>
    <cellStyle name="40% - Акцент4 2 2 2 2 4 2" xfId="14711" xr:uid="{00000000-0005-0000-0000-0000B42E0000}"/>
    <cellStyle name="40% - Акцент4 2 2 2 2 4 2 2" xfId="23893" xr:uid="{00000000-0005-0000-0000-0000B52E0000}"/>
    <cellStyle name="40% - Акцент4 2 2 2 2 4 2 2 2" xfId="41893" xr:uid="{00000000-0005-0000-0000-0000B62E0000}"/>
    <cellStyle name="40% - Акцент4 2 2 2 2 4 2 3" xfId="33548" xr:uid="{00000000-0005-0000-0000-0000B72E0000}"/>
    <cellStyle name="40% - Акцент4 2 2 2 2 4 3" xfId="20887" xr:uid="{00000000-0005-0000-0000-0000B82E0000}"/>
    <cellStyle name="40% - Акцент4 2 2 2 2 4 3 2" xfId="39039" xr:uid="{00000000-0005-0000-0000-0000B92E0000}"/>
    <cellStyle name="40% - Акцент4 2 2 2 2 4 4" xfId="30723" xr:uid="{00000000-0005-0000-0000-0000BA2E0000}"/>
    <cellStyle name="40% - Акцент4 2 2 2 2 5" xfId="11555" xr:uid="{00000000-0005-0000-0000-0000BB2E0000}"/>
    <cellStyle name="40% - Акцент4 2 2 2 2 5 2" xfId="21400" xr:uid="{00000000-0005-0000-0000-0000BC2E0000}"/>
    <cellStyle name="40% - Акцент4 2 2 2 2 5 2 2" xfId="39552" xr:uid="{00000000-0005-0000-0000-0000BD2E0000}"/>
    <cellStyle name="40% - Акцент4 2 2 2 2 5 3" xfId="31236" xr:uid="{00000000-0005-0000-0000-0000BE2E0000}"/>
    <cellStyle name="40% - Акцент4 2 2 2 2 6" xfId="7507" xr:uid="{00000000-0005-0000-0000-0000BF2E0000}"/>
    <cellStyle name="40% - Акцент4 2 2 2 2 6 2" xfId="18910" xr:uid="{00000000-0005-0000-0000-0000C02E0000}"/>
    <cellStyle name="40% - Акцент4 2 2 2 2 6 2 2" xfId="37130" xr:uid="{00000000-0005-0000-0000-0000C12E0000}"/>
    <cellStyle name="40% - Акцент4 2 2 2 2 6 3" xfId="28877" xr:uid="{00000000-0005-0000-0000-0000C22E0000}"/>
    <cellStyle name="40% - Акцент4 2 2 2 2 7" xfId="13078" xr:uid="{00000000-0005-0000-0000-0000C32E0000}"/>
    <cellStyle name="40% - Акцент4 2 2 2 2 7 2" xfId="22482" xr:uid="{00000000-0005-0000-0000-0000C42E0000}"/>
    <cellStyle name="40% - Акцент4 2 2 2 2 7 2 2" xfId="40502" xr:uid="{00000000-0005-0000-0000-0000C52E0000}"/>
    <cellStyle name="40% - Акцент4 2 2 2 2 7 3" xfId="32164" xr:uid="{00000000-0005-0000-0000-0000C62E0000}"/>
    <cellStyle name="40% - Акцент4 2 2 2 2 8" xfId="16765" xr:uid="{00000000-0005-0000-0000-0000C72E0000}"/>
    <cellStyle name="40% - Акцент4 2 2 2 2 8 2" xfId="25530" xr:uid="{00000000-0005-0000-0000-0000C82E0000}"/>
    <cellStyle name="40% - Акцент4 2 2 2 2 8 2 2" xfId="43494" xr:uid="{00000000-0005-0000-0000-0000C92E0000}"/>
    <cellStyle name="40% - Акцент4 2 2 2 2 8 3" xfId="35186" xr:uid="{00000000-0005-0000-0000-0000CA2E0000}"/>
    <cellStyle name="40% - Акцент4 2 2 2 2 9" xfId="17880" xr:uid="{00000000-0005-0000-0000-0000CB2E0000}"/>
    <cellStyle name="40% - Акцент4 2 2 2 2 9 2" xfId="36190" xr:uid="{00000000-0005-0000-0000-0000CC2E0000}"/>
    <cellStyle name="40% - Акцент4 2 2 2 3" xfId="8690" xr:uid="{00000000-0005-0000-0000-0000CD2E0000}"/>
    <cellStyle name="40% - Акцент4 2 2 2 3 2" xfId="9794" xr:uid="{00000000-0005-0000-0000-0000CE2E0000}"/>
    <cellStyle name="40% - Акцент4 2 2 2 3 2 2" xfId="14712" xr:uid="{00000000-0005-0000-0000-0000CF2E0000}"/>
    <cellStyle name="40% - Акцент4 2 2 2 3 2 2 2" xfId="23894" xr:uid="{00000000-0005-0000-0000-0000D02E0000}"/>
    <cellStyle name="40% - Акцент4 2 2 2 3 2 2 2 2" xfId="41894" xr:uid="{00000000-0005-0000-0000-0000D12E0000}"/>
    <cellStyle name="40% - Акцент4 2 2 2 3 2 2 3" xfId="33549" xr:uid="{00000000-0005-0000-0000-0000D22E0000}"/>
    <cellStyle name="40% - Акцент4 2 2 2 3 2 3" xfId="20124" xr:uid="{00000000-0005-0000-0000-0000D32E0000}"/>
    <cellStyle name="40% - Акцент4 2 2 2 3 2 3 2" xfId="38289" xr:uid="{00000000-0005-0000-0000-0000D42E0000}"/>
    <cellStyle name="40% - Акцент4 2 2 2 3 2 4" xfId="29987" xr:uid="{00000000-0005-0000-0000-0000D52E0000}"/>
    <cellStyle name="40% - Акцент4 2 2 2 3 3" xfId="13573" xr:uid="{00000000-0005-0000-0000-0000D62E0000}"/>
    <cellStyle name="40% - Акцент4 2 2 2 3 3 2" xfId="22808" xr:uid="{00000000-0005-0000-0000-0000D72E0000}"/>
    <cellStyle name="40% - Акцент4 2 2 2 3 3 2 2" xfId="40809" xr:uid="{00000000-0005-0000-0000-0000D82E0000}"/>
    <cellStyle name="40% - Акцент4 2 2 2 3 3 3" xfId="32460" xr:uid="{00000000-0005-0000-0000-0000D92E0000}"/>
    <cellStyle name="40% - Акцент4 2 2 2 3 4" xfId="19361" xr:uid="{00000000-0005-0000-0000-0000DA2E0000}"/>
    <cellStyle name="40% - Акцент4 2 2 2 3 4 2" xfId="37531" xr:uid="{00000000-0005-0000-0000-0000DB2E0000}"/>
    <cellStyle name="40% - Акцент4 2 2 2 3 5" xfId="29241" xr:uid="{00000000-0005-0000-0000-0000DC2E0000}"/>
    <cellStyle name="40% - Акцент4 2 2 2 4" xfId="9321" xr:uid="{00000000-0005-0000-0000-0000DD2E0000}"/>
    <cellStyle name="40% - Акцент4 2 2 2 4 2" xfId="14713" xr:uid="{00000000-0005-0000-0000-0000DE2E0000}"/>
    <cellStyle name="40% - Акцент4 2 2 2 4 2 2" xfId="23895" xr:uid="{00000000-0005-0000-0000-0000DF2E0000}"/>
    <cellStyle name="40% - Акцент4 2 2 2 4 2 2 2" xfId="41895" xr:uid="{00000000-0005-0000-0000-0000E02E0000}"/>
    <cellStyle name="40% - Акцент4 2 2 2 4 2 3" xfId="33550" xr:uid="{00000000-0005-0000-0000-0000E12E0000}"/>
    <cellStyle name="40% - Акцент4 2 2 2 4 3" xfId="19800" xr:uid="{00000000-0005-0000-0000-0000E22E0000}"/>
    <cellStyle name="40% - Акцент4 2 2 2 4 3 2" xfId="37966" xr:uid="{00000000-0005-0000-0000-0000E32E0000}"/>
    <cellStyle name="40% - Акцент4 2 2 2 4 4" xfId="29669" xr:uid="{00000000-0005-0000-0000-0000E42E0000}"/>
    <cellStyle name="40% - Акцент4 2 2 2 5" xfId="10741" xr:uid="{00000000-0005-0000-0000-0000E52E0000}"/>
    <cellStyle name="40% - Акцент4 2 2 2 5 2" xfId="14714" xr:uid="{00000000-0005-0000-0000-0000E62E0000}"/>
    <cellStyle name="40% - Акцент4 2 2 2 5 2 2" xfId="23896" xr:uid="{00000000-0005-0000-0000-0000E72E0000}"/>
    <cellStyle name="40% - Акцент4 2 2 2 5 2 2 2" xfId="41896" xr:uid="{00000000-0005-0000-0000-0000E82E0000}"/>
    <cellStyle name="40% - Акцент4 2 2 2 5 2 3" xfId="33551" xr:uid="{00000000-0005-0000-0000-0000E92E0000}"/>
    <cellStyle name="40% - Акцент4 2 2 2 5 3" xfId="20596" xr:uid="{00000000-0005-0000-0000-0000EA2E0000}"/>
    <cellStyle name="40% - Акцент4 2 2 2 5 3 2" xfId="38748" xr:uid="{00000000-0005-0000-0000-0000EB2E0000}"/>
    <cellStyle name="40% - Акцент4 2 2 2 5 4" xfId="30432" xr:uid="{00000000-0005-0000-0000-0000EC2E0000}"/>
    <cellStyle name="40% - Акцент4 2 2 2 6" xfId="11398" xr:uid="{00000000-0005-0000-0000-0000ED2E0000}"/>
    <cellStyle name="40% - Акцент4 2 2 2 6 2" xfId="21243" xr:uid="{00000000-0005-0000-0000-0000EE2E0000}"/>
    <cellStyle name="40% - Акцент4 2 2 2 6 2 2" xfId="39395" xr:uid="{00000000-0005-0000-0000-0000EF2E0000}"/>
    <cellStyle name="40% - Акцент4 2 2 2 6 3" xfId="31079" xr:uid="{00000000-0005-0000-0000-0000F02E0000}"/>
    <cellStyle name="40% - Акцент4 2 2 2 7" xfId="11972" xr:uid="{00000000-0005-0000-0000-0000F12E0000}"/>
    <cellStyle name="40% - Акцент4 2 2 2 7 2" xfId="21716" xr:uid="{00000000-0005-0000-0000-0000F22E0000}"/>
    <cellStyle name="40% - Акцент4 2 2 2 7 2 2" xfId="39865" xr:uid="{00000000-0005-0000-0000-0000F32E0000}"/>
    <cellStyle name="40% - Акцент4 2 2 2 7 3" xfId="31544" xr:uid="{00000000-0005-0000-0000-0000F42E0000}"/>
    <cellStyle name="40% - Акцент4 2 2 2 8" xfId="7083" xr:uid="{00000000-0005-0000-0000-0000F52E0000}"/>
    <cellStyle name="40% - Акцент4 2 2 2 8 2" xfId="18724" xr:uid="{00000000-0005-0000-0000-0000F62E0000}"/>
    <cellStyle name="40% - Акцент4 2 2 2 8 2 2" xfId="36957" xr:uid="{00000000-0005-0000-0000-0000F72E0000}"/>
    <cellStyle name="40% - Акцент4 2 2 2 8 3" xfId="28716" xr:uid="{00000000-0005-0000-0000-0000F82E0000}"/>
    <cellStyle name="40% - Акцент4 2 2 2 9" xfId="12496" xr:uid="{00000000-0005-0000-0000-0000F92E0000}"/>
    <cellStyle name="40% - Акцент4 2 2 2 9 2" xfId="21942" xr:uid="{00000000-0005-0000-0000-0000FA2E0000}"/>
    <cellStyle name="40% - Акцент4 2 2 2 9 2 2" xfId="40065" xr:uid="{00000000-0005-0000-0000-0000FB2E0000}"/>
    <cellStyle name="40% - Акцент4 2 2 2 9 3" xfId="31730" xr:uid="{00000000-0005-0000-0000-0000FC2E0000}"/>
    <cellStyle name="40% - Акцент4 2 2 3" xfId="9795" xr:uid="{00000000-0005-0000-0000-0000FD2E0000}"/>
    <cellStyle name="40% - Акцент4 2 2 4" xfId="6734" xr:uid="{00000000-0005-0000-0000-0000FE2E0000}"/>
    <cellStyle name="40% - Акцент4 2 2_Reconcilation" xfId="8610" xr:uid="{00000000-0005-0000-0000-0000FF2E0000}"/>
    <cellStyle name="40% - Акцент4 2 20" xfId="12248" xr:uid="{00000000-0005-0000-0000-0000002F0000}"/>
    <cellStyle name="40% — акцент4 2 20" xfId="25789" xr:uid="{00000000-0005-0000-0000-0000012F0000}"/>
    <cellStyle name="40% — акцент4 2 20 2" xfId="43743" xr:uid="{00000000-0005-0000-0000-0000022F0000}"/>
    <cellStyle name="40% - Акцент4 2 21" xfId="12261" xr:uid="{00000000-0005-0000-0000-0000032F0000}"/>
    <cellStyle name="40% — акцент4 2 21" xfId="25869" xr:uid="{00000000-0005-0000-0000-0000042F0000}"/>
    <cellStyle name="40% — акцент4 2 21 2" xfId="43820" xr:uid="{00000000-0005-0000-0000-0000052F0000}"/>
    <cellStyle name="40% - Акцент4 2 22" xfId="6529" xr:uid="{00000000-0005-0000-0000-0000062F0000}"/>
    <cellStyle name="40% — акцент4 2 22" xfId="27103" xr:uid="{00000000-0005-0000-0000-0000072F0000}"/>
    <cellStyle name="40% - Акцент4 2 23" xfId="12208" xr:uid="{00000000-0005-0000-0000-0000082F0000}"/>
    <cellStyle name="40% — акцент4 2 23" xfId="27297" xr:uid="{00000000-0005-0000-0000-0000092F0000}"/>
    <cellStyle name="40% - Акцент4 2 24" xfId="12231" xr:uid="{00000000-0005-0000-0000-00000A2F0000}"/>
    <cellStyle name="40% — акцент4 2 24" xfId="31614" xr:uid="{00000000-0005-0000-0000-00000B2F0000}"/>
    <cellStyle name="40% - Акцент4 2 25" xfId="12495" xr:uid="{00000000-0005-0000-0000-00000C2F0000}"/>
    <cellStyle name="40% — акцент4 2 25" xfId="46073" xr:uid="{00000000-0005-0000-0000-00000D2F0000}"/>
    <cellStyle name="40% - Акцент4 2 26" xfId="12969" xr:uid="{00000000-0005-0000-0000-00000E2F0000}"/>
    <cellStyle name="40% — акцент4 2 26" xfId="47270" xr:uid="{00000000-0005-0000-0000-00000F2F0000}"/>
    <cellStyle name="40% - Акцент4 2 27" xfId="13088" xr:uid="{00000000-0005-0000-0000-0000102F0000}"/>
    <cellStyle name="40% - Акцент4 2 28" xfId="12778" xr:uid="{00000000-0005-0000-0000-0000112F0000}"/>
    <cellStyle name="40% - Акцент4 2 3" xfId="933" xr:uid="{00000000-0005-0000-0000-0000122F0000}"/>
    <cellStyle name="40% — акцент4 2 3" xfId="21789" xr:uid="{00000000-0005-0000-0000-0000132F0000}"/>
    <cellStyle name="40% - Акцент4 2 3 2" xfId="9796" xr:uid="{00000000-0005-0000-0000-0000142F0000}"/>
    <cellStyle name="40% — акцент4 2 3 2" xfId="39937" xr:uid="{00000000-0005-0000-0000-0000152F0000}"/>
    <cellStyle name="40% - Акцент4 2 4" xfId="934" xr:uid="{00000000-0005-0000-0000-0000162F0000}"/>
    <cellStyle name="40% — акцент4 2 4" xfId="25801" xr:uid="{00000000-0005-0000-0000-0000172F0000}"/>
    <cellStyle name="40% - Акцент4 2 4 10" xfId="16144" xr:uid="{00000000-0005-0000-0000-0000182F0000}"/>
    <cellStyle name="40% - Акцент4 2 4 10 2" xfId="25098" xr:uid="{00000000-0005-0000-0000-0000192F0000}"/>
    <cellStyle name="40% - Акцент4 2 4 10 2 2" xfId="43095" xr:uid="{00000000-0005-0000-0000-00001A2F0000}"/>
    <cellStyle name="40% - Акцент4 2 4 10 3" xfId="34742" xr:uid="{00000000-0005-0000-0000-00001B2F0000}"/>
    <cellStyle name="40% - Акцент4 2 4 11" xfId="17055" xr:uid="{00000000-0005-0000-0000-00001C2F0000}"/>
    <cellStyle name="40% - Акцент4 2 4 11 2" xfId="35415" xr:uid="{00000000-0005-0000-0000-00001D2F0000}"/>
    <cellStyle name="40% - Акцент4 2 4 12" xfId="17073" xr:uid="{00000000-0005-0000-0000-00001E2F0000}"/>
    <cellStyle name="40% - Акцент4 2 4 12 2" xfId="35433" xr:uid="{00000000-0005-0000-0000-00001F2F0000}"/>
    <cellStyle name="40% - Акцент4 2 4 13" xfId="25919" xr:uid="{00000000-0005-0000-0000-0000202F0000}"/>
    <cellStyle name="40% - Акцент4 2 4 13 2" xfId="43865" xr:uid="{00000000-0005-0000-0000-0000212F0000}"/>
    <cellStyle name="40% - Акцент4 2 4 14" xfId="25813" xr:uid="{00000000-0005-0000-0000-0000222F0000}"/>
    <cellStyle name="40% - Акцент4 2 4 14 2" xfId="43766" xr:uid="{00000000-0005-0000-0000-0000232F0000}"/>
    <cellStyle name="40% - Акцент4 2 4 15" xfId="19440" xr:uid="{00000000-0005-0000-0000-0000242F0000}"/>
    <cellStyle name="40% - Акцент4 2 4 15 2" xfId="37610" xr:uid="{00000000-0005-0000-0000-0000252F0000}"/>
    <cellStyle name="40% - Акцент4 2 4 16" xfId="16988" xr:uid="{00000000-0005-0000-0000-0000262F0000}"/>
    <cellStyle name="40% - Акцент4 2 4 16 2" xfId="35349" xr:uid="{00000000-0005-0000-0000-0000272F0000}"/>
    <cellStyle name="40% - Акцент4 2 4 17" xfId="25976" xr:uid="{00000000-0005-0000-0000-0000282F0000}"/>
    <cellStyle name="40% - Акцент4 2 4 17 2" xfId="43920" xr:uid="{00000000-0005-0000-0000-0000292F0000}"/>
    <cellStyle name="40% - Акцент4 2 4 18" xfId="25858" xr:uid="{00000000-0005-0000-0000-00002A2F0000}"/>
    <cellStyle name="40% - Акцент4 2 4 18 2" xfId="43810" xr:uid="{00000000-0005-0000-0000-00002B2F0000}"/>
    <cellStyle name="40% - Акцент4 2 4 19" xfId="25971" xr:uid="{00000000-0005-0000-0000-00002C2F0000}"/>
    <cellStyle name="40% - Акцент4 2 4 19 2" xfId="43915" xr:uid="{00000000-0005-0000-0000-00002D2F0000}"/>
    <cellStyle name="40% - Акцент4 2 4 2" xfId="5928" xr:uid="{00000000-0005-0000-0000-00002E2F0000}"/>
    <cellStyle name="40% — акцент4 2 4 2" xfId="43755" xr:uid="{00000000-0005-0000-0000-00002F2F0000}"/>
    <cellStyle name="40% - Акцент4 2 4 2 10" xfId="26954" xr:uid="{00000000-0005-0000-0000-0000302F0000}"/>
    <cellStyle name="40% - Акцент4 2 4 2 10 2" xfId="44869" xr:uid="{00000000-0005-0000-0000-0000312F0000}"/>
    <cellStyle name="40% - Акцент4 2 4 2 11" xfId="27974" xr:uid="{00000000-0005-0000-0000-0000322F0000}"/>
    <cellStyle name="40% - Акцент4 2 4 2 12" xfId="45916" xr:uid="{00000000-0005-0000-0000-0000332F0000}"/>
    <cellStyle name="40% - Акцент4 2 4 2 13" xfId="47105" xr:uid="{00000000-0005-0000-0000-0000342F0000}"/>
    <cellStyle name="40% - Акцент4 2 4 2 2" xfId="8971" xr:uid="{00000000-0005-0000-0000-0000352F0000}"/>
    <cellStyle name="40% - Акцент4 2 4 2 2 2" xfId="14047" xr:uid="{00000000-0005-0000-0000-0000362F0000}"/>
    <cellStyle name="40% - Акцент4 2 4 2 2 2 2" xfId="23241" xr:uid="{00000000-0005-0000-0000-0000372F0000}"/>
    <cellStyle name="40% - Акцент4 2 4 2 2 2 2 2" xfId="41241" xr:uid="{00000000-0005-0000-0000-0000382F0000}"/>
    <cellStyle name="40% - Акцент4 2 4 2 2 2 3" xfId="32898" xr:uid="{00000000-0005-0000-0000-0000392F0000}"/>
    <cellStyle name="40% - Акцент4 2 4 2 2 3" xfId="19537" xr:uid="{00000000-0005-0000-0000-00003A2F0000}"/>
    <cellStyle name="40% - Акцент4 2 4 2 2 3 2" xfId="37707" xr:uid="{00000000-0005-0000-0000-00003B2F0000}"/>
    <cellStyle name="40% - Акцент4 2 4 2 2 4" xfId="29412" xr:uid="{00000000-0005-0000-0000-00003C2F0000}"/>
    <cellStyle name="40% - Акцент4 2 4 2 3" xfId="9797" xr:uid="{00000000-0005-0000-0000-00003D2F0000}"/>
    <cellStyle name="40% - Акцент4 2 4 2 3 2" xfId="14715" xr:uid="{00000000-0005-0000-0000-00003E2F0000}"/>
    <cellStyle name="40% - Акцент4 2 4 2 3 2 2" xfId="23897" xr:uid="{00000000-0005-0000-0000-00003F2F0000}"/>
    <cellStyle name="40% - Акцент4 2 4 2 3 2 2 2" xfId="41897" xr:uid="{00000000-0005-0000-0000-0000402F0000}"/>
    <cellStyle name="40% - Акцент4 2 4 2 3 2 3" xfId="33552" xr:uid="{00000000-0005-0000-0000-0000412F0000}"/>
    <cellStyle name="40% - Акцент4 2 4 2 3 3" xfId="20125" xr:uid="{00000000-0005-0000-0000-0000422F0000}"/>
    <cellStyle name="40% - Акцент4 2 4 2 3 3 2" xfId="38290" xr:uid="{00000000-0005-0000-0000-0000432F0000}"/>
    <cellStyle name="40% - Акцент4 2 4 2 3 4" xfId="29988" xr:uid="{00000000-0005-0000-0000-0000442F0000}"/>
    <cellStyle name="40% - Акцент4 2 4 2 4" xfId="11035" xr:uid="{00000000-0005-0000-0000-0000452F0000}"/>
    <cellStyle name="40% - Акцент4 2 4 2 4 2" xfId="14716" xr:uid="{00000000-0005-0000-0000-0000462F0000}"/>
    <cellStyle name="40% - Акцент4 2 4 2 4 2 2" xfId="23898" xr:uid="{00000000-0005-0000-0000-0000472F0000}"/>
    <cellStyle name="40% - Акцент4 2 4 2 4 2 2 2" xfId="41898" xr:uid="{00000000-0005-0000-0000-0000482F0000}"/>
    <cellStyle name="40% - Акцент4 2 4 2 4 2 3" xfId="33553" xr:uid="{00000000-0005-0000-0000-0000492F0000}"/>
    <cellStyle name="40% - Акцент4 2 4 2 4 3" xfId="20888" xr:uid="{00000000-0005-0000-0000-00004A2F0000}"/>
    <cellStyle name="40% - Акцент4 2 4 2 4 3 2" xfId="39040" xr:uid="{00000000-0005-0000-0000-00004B2F0000}"/>
    <cellStyle name="40% - Акцент4 2 4 2 4 4" xfId="30724" xr:uid="{00000000-0005-0000-0000-00004C2F0000}"/>
    <cellStyle name="40% - Акцент4 2 4 2 5" xfId="11556" xr:uid="{00000000-0005-0000-0000-00004D2F0000}"/>
    <cellStyle name="40% - Акцент4 2 4 2 5 2" xfId="21401" xr:uid="{00000000-0005-0000-0000-00004E2F0000}"/>
    <cellStyle name="40% - Акцент4 2 4 2 5 2 2" xfId="39553" xr:uid="{00000000-0005-0000-0000-00004F2F0000}"/>
    <cellStyle name="40% - Акцент4 2 4 2 5 3" xfId="31237" xr:uid="{00000000-0005-0000-0000-0000502F0000}"/>
    <cellStyle name="40% - Акцент4 2 4 2 6" xfId="7508" xr:uid="{00000000-0005-0000-0000-0000512F0000}"/>
    <cellStyle name="40% - Акцент4 2 4 2 6 2" xfId="18911" xr:uid="{00000000-0005-0000-0000-0000522F0000}"/>
    <cellStyle name="40% - Акцент4 2 4 2 6 2 2" xfId="37131" xr:uid="{00000000-0005-0000-0000-0000532F0000}"/>
    <cellStyle name="40% - Акцент4 2 4 2 6 3" xfId="28878" xr:uid="{00000000-0005-0000-0000-0000542F0000}"/>
    <cellStyle name="40% - Акцент4 2 4 2 7" xfId="13079" xr:uid="{00000000-0005-0000-0000-0000552F0000}"/>
    <cellStyle name="40% - Акцент4 2 4 2 7 2" xfId="22483" xr:uid="{00000000-0005-0000-0000-0000562F0000}"/>
    <cellStyle name="40% - Акцент4 2 4 2 7 2 2" xfId="40503" xr:uid="{00000000-0005-0000-0000-0000572F0000}"/>
    <cellStyle name="40% - Акцент4 2 4 2 7 3" xfId="32165" xr:uid="{00000000-0005-0000-0000-0000582F0000}"/>
    <cellStyle name="40% - Акцент4 2 4 2 8" xfId="16766" xr:uid="{00000000-0005-0000-0000-0000592F0000}"/>
    <cellStyle name="40% - Акцент4 2 4 2 8 2" xfId="25531" xr:uid="{00000000-0005-0000-0000-00005A2F0000}"/>
    <cellStyle name="40% - Акцент4 2 4 2 8 2 2" xfId="43495" xr:uid="{00000000-0005-0000-0000-00005B2F0000}"/>
    <cellStyle name="40% - Акцент4 2 4 2 8 3" xfId="35187" xr:uid="{00000000-0005-0000-0000-00005C2F0000}"/>
    <cellStyle name="40% - Акцент4 2 4 2 9" xfId="17881" xr:uid="{00000000-0005-0000-0000-00005D2F0000}"/>
    <cellStyle name="40% - Акцент4 2 4 2 9 2" xfId="36191" xr:uid="{00000000-0005-0000-0000-00005E2F0000}"/>
    <cellStyle name="40% - Акцент4 2 4 20" xfId="25952" xr:uid="{00000000-0005-0000-0000-00005F2F0000}"/>
    <cellStyle name="40% - Акцент4 2 4 20 2" xfId="43896" xr:uid="{00000000-0005-0000-0000-0000602F0000}"/>
    <cellStyle name="40% - Акцент4 2 4 21" xfId="25998" xr:uid="{00000000-0005-0000-0000-0000612F0000}"/>
    <cellStyle name="40% - Акцент4 2 4 21 2" xfId="43941" xr:uid="{00000000-0005-0000-0000-0000622F0000}"/>
    <cellStyle name="40% - Акцент4 2 4 22" xfId="17500" xr:uid="{00000000-0005-0000-0000-0000632F0000}"/>
    <cellStyle name="40% - Акцент4 2 4 22 2" xfId="35853" xr:uid="{00000000-0005-0000-0000-0000642F0000}"/>
    <cellStyle name="40% - Акцент4 2 4 23" xfId="26009" xr:uid="{00000000-0005-0000-0000-0000652F0000}"/>
    <cellStyle name="40% - Акцент4 2 4 23 2" xfId="43951" xr:uid="{00000000-0005-0000-0000-0000662F0000}"/>
    <cellStyle name="40% - Акцент4 2 4 24" xfId="25907" xr:uid="{00000000-0005-0000-0000-0000672F0000}"/>
    <cellStyle name="40% - Акцент4 2 4 24 2" xfId="43854" xr:uid="{00000000-0005-0000-0000-0000682F0000}"/>
    <cellStyle name="40% - Акцент4 2 4 25" xfId="25909" xr:uid="{00000000-0005-0000-0000-0000692F0000}"/>
    <cellStyle name="40% - Акцент4 2 4 25 2" xfId="43856" xr:uid="{00000000-0005-0000-0000-00006A2F0000}"/>
    <cellStyle name="40% - Акцент4 2 4 26" xfId="25029" xr:uid="{00000000-0005-0000-0000-00006B2F0000}"/>
    <cellStyle name="40% - Акцент4 2 4 26 2" xfId="43026" xr:uid="{00000000-0005-0000-0000-00006C2F0000}"/>
    <cellStyle name="40% - Акцент4 2 4 27" xfId="22652" xr:uid="{00000000-0005-0000-0000-00006D2F0000}"/>
    <cellStyle name="40% - Акцент4 2 4 27 2" xfId="40664" xr:uid="{00000000-0005-0000-0000-00006E2F0000}"/>
    <cellStyle name="40% - Акцент4 2 4 28" xfId="25770" xr:uid="{00000000-0005-0000-0000-00006F2F0000}"/>
    <cellStyle name="40% - Акцент4 2 4 28 2" xfId="43726" xr:uid="{00000000-0005-0000-0000-0000702F0000}"/>
    <cellStyle name="40% - Акцент4 2 4 29" xfId="26445" xr:uid="{00000000-0005-0000-0000-0000712F0000}"/>
    <cellStyle name="40% - Акцент4 2 4 29 2" xfId="44367" xr:uid="{00000000-0005-0000-0000-0000722F0000}"/>
    <cellStyle name="40% - Акцент4 2 4 3" xfId="8482" xr:uid="{00000000-0005-0000-0000-0000732F0000}"/>
    <cellStyle name="40% - Акцент4 2 4 3 2" xfId="9798" xr:uid="{00000000-0005-0000-0000-0000742F0000}"/>
    <cellStyle name="40% - Акцент4 2 4 3 2 2" xfId="14717" xr:uid="{00000000-0005-0000-0000-0000752F0000}"/>
    <cellStyle name="40% - Акцент4 2 4 3 2 2 2" xfId="23899" xr:uid="{00000000-0005-0000-0000-0000762F0000}"/>
    <cellStyle name="40% - Акцент4 2 4 3 2 2 2 2" xfId="41899" xr:uid="{00000000-0005-0000-0000-0000772F0000}"/>
    <cellStyle name="40% - Акцент4 2 4 3 2 2 3" xfId="33554" xr:uid="{00000000-0005-0000-0000-0000782F0000}"/>
    <cellStyle name="40% - Акцент4 2 4 3 2 3" xfId="20126" xr:uid="{00000000-0005-0000-0000-0000792F0000}"/>
    <cellStyle name="40% - Акцент4 2 4 3 2 3 2" xfId="38291" xr:uid="{00000000-0005-0000-0000-00007A2F0000}"/>
    <cellStyle name="40% - Акцент4 2 4 3 2 4" xfId="29989" xr:uid="{00000000-0005-0000-0000-00007B2F0000}"/>
    <cellStyle name="40% - Акцент4 2 4 3 3" xfId="13574" xr:uid="{00000000-0005-0000-0000-00007C2F0000}"/>
    <cellStyle name="40% - Акцент4 2 4 3 3 2" xfId="22809" xr:uid="{00000000-0005-0000-0000-00007D2F0000}"/>
    <cellStyle name="40% - Акцент4 2 4 3 3 2 2" xfId="40810" xr:uid="{00000000-0005-0000-0000-00007E2F0000}"/>
    <cellStyle name="40% - Акцент4 2 4 3 3 3" xfId="32461" xr:uid="{00000000-0005-0000-0000-00007F2F0000}"/>
    <cellStyle name="40% - Акцент4 2 4 3 4" xfId="19240" xr:uid="{00000000-0005-0000-0000-0000802F0000}"/>
    <cellStyle name="40% - Акцент4 2 4 3 4 2" xfId="37414" xr:uid="{00000000-0005-0000-0000-0000812F0000}"/>
    <cellStyle name="40% - Акцент4 2 4 3 5" xfId="29125" xr:uid="{00000000-0005-0000-0000-0000822F0000}"/>
    <cellStyle name="40% - Акцент4 2 4 30" xfId="26069" xr:uid="{00000000-0005-0000-0000-0000832F0000}"/>
    <cellStyle name="40% - Акцент4 2 4 30 2" xfId="44004" xr:uid="{00000000-0005-0000-0000-0000842F0000}"/>
    <cellStyle name="40% - Акцент4 2 4 31" xfId="27359" xr:uid="{00000000-0005-0000-0000-0000852F0000}"/>
    <cellStyle name="40% - Акцент4 2 4 32" xfId="45421" xr:uid="{00000000-0005-0000-0000-0000862F0000}"/>
    <cellStyle name="40% - Акцент4 2 4 33" xfId="46515" xr:uid="{00000000-0005-0000-0000-0000872F0000}"/>
    <cellStyle name="40% - Акцент4 2 4 4" xfId="9322" xr:uid="{00000000-0005-0000-0000-0000882F0000}"/>
    <cellStyle name="40% - Акцент4 2 4 4 2" xfId="14718" xr:uid="{00000000-0005-0000-0000-0000892F0000}"/>
    <cellStyle name="40% - Акцент4 2 4 4 2 2" xfId="23900" xr:uid="{00000000-0005-0000-0000-00008A2F0000}"/>
    <cellStyle name="40% - Акцент4 2 4 4 2 2 2" xfId="41900" xr:uid="{00000000-0005-0000-0000-00008B2F0000}"/>
    <cellStyle name="40% - Акцент4 2 4 4 2 3" xfId="33555" xr:uid="{00000000-0005-0000-0000-00008C2F0000}"/>
    <cellStyle name="40% - Акцент4 2 4 4 3" xfId="19801" xr:uid="{00000000-0005-0000-0000-00008D2F0000}"/>
    <cellStyle name="40% - Акцент4 2 4 4 3 2" xfId="37967" xr:uid="{00000000-0005-0000-0000-00008E2F0000}"/>
    <cellStyle name="40% - Акцент4 2 4 4 4" xfId="29670" xr:uid="{00000000-0005-0000-0000-00008F2F0000}"/>
    <cellStyle name="40% - Акцент4 2 4 5" xfId="10742" xr:uid="{00000000-0005-0000-0000-0000902F0000}"/>
    <cellStyle name="40% - Акцент4 2 4 5 2" xfId="14719" xr:uid="{00000000-0005-0000-0000-0000912F0000}"/>
    <cellStyle name="40% - Акцент4 2 4 5 2 2" xfId="23901" xr:uid="{00000000-0005-0000-0000-0000922F0000}"/>
    <cellStyle name="40% - Акцент4 2 4 5 2 2 2" xfId="41901" xr:uid="{00000000-0005-0000-0000-0000932F0000}"/>
    <cellStyle name="40% - Акцент4 2 4 5 2 3" xfId="33556" xr:uid="{00000000-0005-0000-0000-0000942F0000}"/>
    <cellStyle name="40% - Акцент4 2 4 5 3" xfId="20597" xr:uid="{00000000-0005-0000-0000-0000952F0000}"/>
    <cellStyle name="40% - Акцент4 2 4 5 3 2" xfId="38749" xr:uid="{00000000-0005-0000-0000-0000962F0000}"/>
    <cellStyle name="40% - Акцент4 2 4 5 4" xfId="30433" xr:uid="{00000000-0005-0000-0000-0000972F0000}"/>
    <cellStyle name="40% - Акцент4 2 4 6" xfId="11288" xr:uid="{00000000-0005-0000-0000-0000982F0000}"/>
    <cellStyle name="40% - Акцент4 2 4 6 2" xfId="21133" xr:uid="{00000000-0005-0000-0000-0000992F0000}"/>
    <cellStyle name="40% - Акцент4 2 4 6 2 2" xfId="39285" xr:uid="{00000000-0005-0000-0000-00009A2F0000}"/>
    <cellStyle name="40% - Акцент4 2 4 6 3" xfId="30969" xr:uid="{00000000-0005-0000-0000-00009B2F0000}"/>
    <cellStyle name="40% - Акцент4 2 4 7" xfId="11973" xr:uid="{00000000-0005-0000-0000-00009C2F0000}"/>
    <cellStyle name="40% - Акцент4 2 4 7 2" xfId="21717" xr:uid="{00000000-0005-0000-0000-00009D2F0000}"/>
    <cellStyle name="40% - Акцент4 2 4 7 2 2" xfId="39866" xr:uid="{00000000-0005-0000-0000-00009E2F0000}"/>
    <cellStyle name="40% - Акцент4 2 4 7 3" xfId="31545" xr:uid="{00000000-0005-0000-0000-00009F2F0000}"/>
    <cellStyle name="40% - Акцент4 2 4 8" xfId="6766" xr:uid="{00000000-0005-0000-0000-0000A02F0000}"/>
    <cellStyle name="40% - Акцент4 2 4 8 2" xfId="18570" xr:uid="{00000000-0005-0000-0000-0000A12F0000}"/>
    <cellStyle name="40% - Акцент4 2 4 8 2 2" xfId="36836" xr:uid="{00000000-0005-0000-0000-0000A22F0000}"/>
    <cellStyle name="40% - Акцент4 2 4 8 3" xfId="28606" xr:uid="{00000000-0005-0000-0000-0000A32F0000}"/>
    <cellStyle name="40% - Акцент4 2 4 9" xfId="12497" xr:uid="{00000000-0005-0000-0000-0000A42F0000}"/>
    <cellStyle name="40% - Акцент4 2 4 9 2" xfId="21943" xr:uid="{00000000-0005-0000-0000-0000A52F0000}"/>
    <cellStyle name="40% - Акцент4 2 4 9 2 2" xfId="40066" xr:uid="{00000000-0005-0000-0000-0000A62F0000}"/>
    <cellStyle name="40% - Акцент4 2 4 9 3" xfId="31731" xr:uid="{00000000-0005-0000-0000-0000A72F0000}"/>
    <cellStyle name="40% - Акцент4 2 5" xfId="7401" xr:uid="{00000000-0005-0000-0000-0000A82F0000}"/>
    <cellStyle name="40% — акцент4 2 5" xfId="18797" xr:uid="{00000000-0005-0000-0000-0000A92F0000}"/>
    <cellStyle name="40% - Акцент4 2 5 2" xfId="9799" xr:uid="{00000000-0005-0000-0000-0000AA2F0000}"/>
    <cellStyle name="40% — акцент4 2 5 2" xfId="37017" xr:uid="{00000000-0005-0000-0000-0000AB2F0000}"/>
    <cellStyle name="40% - Акцент4 2 5 2 2" xfId="14048" xr:uid="{00000000-0005-0000-0000-0000AC2F0000}"/>
    <cellStyle name="40% - Акцент4 2 6" xfId="8415" xr:uid="{00000000-0005-0000-0000-0000AD2F0000}"/>
    <cellStyle name="40% — акцент4 2 6" xfId="19110" xr:uid="{00000000-0005-0000-0000-0000AE2F0000}"/>
    <cellStyle name="40% - Акцент4 2 6 2" xfId="13288" xr:uid="{00000000-0005-0000-0000-0000AF2F0000}"/>
    <cellStyle name="40% — акцент4 2 6 2" xfId="37319" xr:uid="{00000000-0005-0000-0000-0000B02F0000}"/>
    <cellStyle name="40% - Акцент4 2 7" xfId="11747" xr:uid="{00000000-0005-0000-0000-0000B12F0000}"/>
    <cellStyle name="40% — акцент4 2 7" xfId="25768" xr:uid="{00000000-0005-0000-0000-0000B22F0000}"/>
    <cellStyle name="40% - Акцент4 2 7 10" xfId="25784" xr:uid="{00000000-0005-0000-0000-0000B32F0000}"/>
    <cellStyle name="40% - Акцент4 2 7 10 2" xfId="43738" xr:uid="{00000000-0005-0000-0000-0000B42F0000}"/>
    <cellStyle name="40% - Акцент4 2 7 11" xfId="17307" xr:uid="{00000000-0005-0000-0000-0000B52F0000}"/>
    <cellStyle name="40% - Акцент4 2 7 11 2" xfId="35663" xr:uid="{00000000-0005-0000-0000-0000B62F0000}"/>
    <cellStyle name="40% - Акцент4 2 7 12" xfId="16968" xr:uid="{00000000-0005-0000-0000-0000B72F0000}"/>
    <cellStyle name="40% - Акцент4 2 7 12 2" xfId="35330" xr:uid="{00000000-0005-0000-0000-0000B82F0000}"/>
    <cellStyle name="40% - Акцент4 2 7 13" xfId="17483" xr:uid="{00000000-0005-0000-0000-0000B92F0000}"/>
    <cellStyle name="40% - Акцент4 2 7 13 2" xfId="35837" xr:uid="{00000000-0005-0000-0000-0000BA2F0000}"/>
    <cellStyle name="40% - Акцент4 2 7 14" xfId="17467" xr:uid="{00000000-0005-0000-0000-0000BB2F0000}"/>
    <cellStyle name="40% - Акцент4 2 7 14 2" xfId="35821" xr:uid="{00000000-0005-0000-0000-0000BC2F0000}"/>
    <cellStyle name="40% - Акцент4 2 7 15" xfId="17823" xr:uid="{00000000-0005-0000-0000-0000BD2F0000}"/>
    <cellStyle name="40% - Акцент4 2 7 15 2" xfId="36133" xr:uid="{00000000-0005-0000-0000-0000BE2F0000}"/>
    <cellStyle name="40% - Акцент4 2 7 16" xfId="17025" xr:uid="{00000000-0005-0000-0000-0000BF2F0000}"/>
    <cellStyle name="40% - Акцент4 2 7 16 2" xfId="35385" xr:uid="{00000000-0005-0000-0000-0000C02F0000}"/>
    <cellStyle name="40% - Акцент4 2 7 17" xfId="16969" xr:uid="{00000000-0005-0000-0000-0000C12F0000}"/>
    <cellStyle name="40% - Акцент4 2 7 17 2" xfId="35331" xr:uid="{00000000-0005-0000-0000-0000C22F0000}"/>
    <cellStyle name="40% - Акцент4 2 7 18" xfId="31428" xr:uid="{00000000-0005-0000-0000-0000C32F0000}"/>
    <cellStyle name="40% - Акцент4 2 7 2" xfId="13289" xr:uid="{00000000-0005-0000-0000-0000C42F0000}"/>
    <cellStyle name="40% — акцент4 2 7 2" xfId="43724" xr:uid="{00000000-0005-0000-0000-0000C52F0000}"/>
    <cellStyle name="40% - Акцент4 2 7 3" xfId="21592" xr:uid="{00000000-0005-0000-0000-0000C62F0000}"/>
    <cellStyle name="40% - Акцент4 2 7 3 2" xfId="39744" xr:uid="{00000000-0005-0000-0000-0000C72F0000}"/>
    <cellStyle name="40% - Акцент4 2 7 4" xfId="19100" xr:uid="{00000000-0005-0000-0000-0000C82F0000}"/>
    <cellStyle name="40% - Акцент4 2 7 4 2" xfId="37314" xr:uid="{00000000-0005-0000-0000-0000C92F0000}"/>
    <cellStyle name="40% - Акцент4 2 7 5" xfId="19166" xr:uid="{00000000-0005-0000-0000-0000CA2F0000}"/>
    <cellStyle name="40% - Акцент4 2 7 5 2" xfId="37345" xr:uid="{00000000-0005-0000-0000-0000CB2F0000}"/>
    <cellStyle name="40% - Акцент4 2 7 6" xfId="18559" xr:uid="{00000000-0005-0000-0000-0000CC2F0000}"/>
    <cellStyle name="40% - Акцент4 2 7 6 2" xfId="36826" xr:uid="{00000000-0005-0000-0000-0000CD2F0000}"/>
    <cellStyle name="40% - Акцент4 2 7 7" xfId="17105" xr:uid="{00000000-0005-0000-0000-0000CE2F0000}"/>
    <cellStyle name="40% - Акцент4 2 7 7 2" xfId="35465" xr:uid="{00000000-0005-0000-0000-0000CF2F0000}"/>
    <cellStyle name="40% - Акцент4 2 7 8" xfId="19156" xr:uid="{00000000-0005-0000-0000-0000D02F0000}"/>
    <cellStyle name="40% - Акцент4 2 7 8 2" xfId="37338" xr:uid="{00000000-0005-0000-0000-0000D12F0000}"/>
    <cellStyle name="40% - Акцент4 2 7 9" xfId="25810" xr:uid="{00000000-0005-0000-0000-0000D22F0000}"/>
    <cellStyle name="40% - Акцент4 2 7 9 2" xfId="43763" xr:uid="{00000000-0005-0000-0000-0000D32F0000}"/>
    <cellStyle name="40% - Акцент4 2 8" xfId="6972" xr:uid="{00000000-0005-0000-0000-0000D42F0000}"/>
    <cellStyle name="40% — акцент4 2 8" xfId="17472" xr:uid="{00000000-0005-0000-0000-0000D52F0000}"/>
    <cellStyle name="40% - Акцент4 2 8 2" xfId="13290" xr:uid="{00000000-0005-0000-0000-0000D62F0000}"/>
    <cellStyle name="40% — акцент4 2 8 2" xfId="35826" xr:uid="{00000000-0005-0000-0000-0000D72F0000}"/>
    <cellStyle name="40% - Акцент4 2 9" xfId="12167" xr:uid="{00000000-0005-0000-0000-0000D82F0000}"/>
    <cellStyle name="40% — акцент4 2 9" xfId="25708" xr:uid="{00000000-0005-0000-0000-0000D92F0000}"/>
    <cellStyle name="40% — акцент4 2 9 2" xfId="43669" xr:uid="{00000000-0005-0000-0000-0000DA2F0000}"/>
    <cellStyle name="40% - Акцент4 2_(DELOITTE) январь 2011" xfId="5312" xr:uid="{00000000-0005-0000-0000-0000DB2F0000}"/>
    <cellStyle name="40% - Акцент4 20" xfId="935" xr:uid="{00000000-0005-0000-0000-0000DC2F0000}"/>
    <cellStyle name="40% - Акцент4 21" xfId="936" xr:uid="{00000000-0005-0000-0000-0000DD2F0000}"/>
    <cellStyle name="40% - Акцент4 22" xfId="937" xr:uid="{00000000-0005-0000-0000-0000DE2F0000}"/>
    <cellStyle name="40% - Акцент4 23" xfId="938" xr:uid="{00000000-0005-0000-0000-0000DF2F0000}"/>
    <cellStyle name="40% - Акцент4 3" xfId="939" xr:uid="{00000000-0005-0000-0000-0000E02F0000}"/>
    <cellStyle name="40% - Акцент4 3 10" xfId="11748" xr:uid="{00000000-0005-0000-0000-0000E12F0000}"/>
    <cellStyle name="40% - Акцент4 3 10 2" xfId="21593" xr:uid="{00000000-0005-0000-0000-0000E22F0000}"/>
    <cellStyle name="40% - Акцент4 3 10 2 2" xfId="39745" xr:uid="{00000000-0005-0000-0000-0000E32F0000}"/>
    <cellStyle name="40% - Акцент4 3 10 3" xfId="31429" xr:uid="{00000000-0005-0000-0000-0000E42F0000}"/>
    <cellStyle name="40% - Акцент4 3 11" xfId="6558" xr:uid="{00000000-0005-0000-0000-0000E52F0000}"/>
    <cellStyle name="40% - Акцент4 3 11 2" xfId="18477" xr:uid="{00000000-0005-0000-0000-0000E62F0000}"/>
    <cellStyle name="40% - Акцент4 3 11 2 2" xfId="36777" xr:uid="{00000000-0005-0000-0000-0000E72F0000}"/>
    <cellStyle name="40% - Акцент4 3 11 3" xfId="28557" xr:uid="{00000000-0005-0000-0000-0000E82F0000}"/>
    <cellStyle name="40% - Акцент4 3 12" xfId="12498" xr:uid="{00000000-0005-0000-0000-0000E92F0000}"/>
    <cellStyle name="40% - Акцент4 3 12 2" xfId="21944" xr:uid="{00000000-0005-0000-0000-0000EA2F0000}"/>
    <cellStyle name="40% - Акцент4 3 12 2 2" xfId="40067" xr:uid="{00000000-0005-0000-0000-0000EB2F0000}"/>
    <cellStyle name="40% - Акцент4 3 12 3" xfId="31732" xr:uid="{00000000-0005-0000-0000-0000EC2F0000}"/>
    <cellStyle name="40% - Акцент4 3 2" xfId="940" xr:uid="{00000000-0005-0000-0000-0000ED2F0000}"/>
    <cellStyle name="40% - Акцент4 3 2 10" xfId="12499" xr:uid="{00000000-0005-0000-0000-0000EE2F0000}"/>
    <cellStyle name="40% - Акцент4 3 2 10 2" xfId="21945" xr:uid="{00000000-0005-0000-0000-0000EF2F0000}"/>
    <cellStyle name="40% - Акцент4 3 2 10 2 2" xfId="40068" xr:uid="{00000000-0005-0000-0000-0000F02F0000}"/>
    <cellStyle name="40% - Акцент4 3 2 10 3" xfId="31733" xr:uid="{00000000-0005-0000-0000-0000F12F0000}"/>
    <cellStyle name="40% - Акцент4 3 2 11" xfId="16145" xr:uid="{00000000-0005-0000-0000-0000F22F0000}"/>
    <cellStyle name="40% - Акцент4 3 2 11 2" xfId="25099" xr:uid="{00000000-0005-0000-0000-0000F32F0000}"/>
    <cellStyle name="40% - Акцент4 3 2 11 2 2" xfId="43096" xr:uid="{00000000-0005-0000-0000-0000F42F0000}"/>
    <cellStyle name="40% - Акцент4 3 2 11 3" xfId="34743" xr:uid="{00000000-0005-0000-0000-0000F52F0000}"/>
    <cellStyle name="40% - Акцент4 3 2 12" xfId="17056" xr:uid="{00000000-0005-0000-0000-0000F62F0000}"/>
    <cellStyle name="40% - Акцент4 3 2 12 2" xfId="35416" xr:uid="{00000000-0005-0000-0000-0000F72F0000}"/>
    <cellStyle name="40% - Акцент4 3 2 13" xfId="26446" xr:uid="{00000000-0005-0000-0000-0000F82F0000}"/>
    <cellStyle name="40% - Акцент4 3 2 13 2" xfId="44368" xr:uid="{00000000-0005-0000-0000-0000F92F0000}"/>
    <cellStyle name="40% - Акцент4 3 2 14" xfId="27360" xr:uid="{00000000-0005-0000-0000-0000FA2F0000}"/>
    <cellStyle name="40% - Акцент4 3 2 15" xfId="45422" xr:uid="{00000000-0005-0000-0000-0000FB2F0000}"/>
    <cellStyle name="40% - Акцент4 3 2 16" xfId="46516" xr:uid="{00000000-0005-0000-0000-0000FC2F0000}"/>
    <cellStyle name="40% - Акцент4 3 2 2" xfId="941" xr:uid="{00000000-0005-0000-0000-0000FD2F0000}"/>
    <cellStyle name="40% - Акцент4 3 2 2 2" xfId="9800" xr:uid="{00000000-0005-0000-0000-0000FE2F0000}"/>
    <cellStyle name="40% - Акцент4 3 2 3" xfId="5929" xr:uid="{00000000-0005-0000-0000-0000FF2F0000}"/>
    <cellStyle name="40% - Акцент4 3 2 3 10" xfId="26955" xr:uid="{00000000-0005-0000-0000-000000300000}"/>
    <cellStyle name="40% - Акцент4 3 2 3 10 2" xfId="44870" xr:uid="{00000000-0005-0000-0000-000001300000}"/>
    <cellStyle name="40% - Акцент4 3 2 3 11" xfId="27975" xr:uid="{00000000-0005-0000-0000-000002300000}"/>
    <cellStyle name="40% - Акцент4 3 2 3 12" xfId="45917" xr:uid="{00000000-0005-0000-0000-000003300000}"/>
    <cellStyle name="40% - Акцент4 3 2 3 13" xfId="47106" xr:uid="{00000000-0005-0000-0000-000004300000}"/>
    <cellStyle name="40% - Акцент4 3 2 3 2" xfId="8973" xr:uid="{00000000-0005-0000-0000-000005300000}"/>
    <cellStyle name="40% - Акцент4 3 2 3 2 2" xfId="14049" xr:uid="{00000000-0005-0000-0000-000006300000}"/>
    <cellStyle name="40% - Акцент4 3 2 3 2 2 2" xfId="23242" xr:uid="{00000000-0005-0000-0000-000007300000}"/>
    <cellStyle name="40% - Акцент4 3 2 3 2 2 2 2" xfId="41242" xr:uid="{00000000-0005-0000-0000-000008300000}"/>
    <cellStyle name="40% - Акцент4 3 2 3 2 2 3" xfId="32899" xr:uid="{00000000-0005-0000-0000-000009300000}"/>
    <cellStyle name="40% - Акцент4 3 2 3 2 3" xfId="19539" xr:uid="{00000000-0005-0000-0000-00000A300000}"/>
    <cellStyle name="40% - Акцент4 3 2 3 2 3 2" xfId="37709" xr:uid="{00000000-0005-0000-0000-00000B300000}"/>
    <cellStyle name="40% - Акцент4 3 2 3 2 4" xfId="29414" xr:uid="{00000000-0005-0000-0000-00000C300000}"/>
    <cellStyle name="40% - Акцент4 3 2 3 3" xfId="9801" xr:uid="{00000000-0005-0000-0000-00000D300000}"/>
    <cellStyle name="40% - Акцент4 3 2 3 3 2" xfId="14720" xr:uid="{00000000-0005-0000-0000-00000E300000}"/>
    <cellStyle name="40% - Акцент4 3 2 3 3 2 2" xfId="23902" xr:uid="{00000000-0005-0000-0000-00000F300000}"/>
    <cellStyle name="40% - Акцент4 3 2 3 3 2 2 2" xfId="41902" xr:uid="{00000000-0005-0000-0000-000010300000}"/>
    <cellStyle name="40% - Акцент4 3 2 3 3 2 3" xfId="33557" xr:uid="{00000000-0005-0000-0000-000011300000}"/>
    <cellStyle name="40% - Акцент4 3 2 3 3 3" xfId="20128" xr:uid="{00000000-0005-0000-0000-000012300000}"/>
    <cellStyle name="40% - Акцент4 3 2 3 3 3 2" xfId="38293" xr:uid="{00000000-0005-0000-0000-000013300000}"/>
    <cellStyle name="40% - Акцент4 3 2 3 3 4" xfId="29990" xr:uid="{00000000-0005-0000-0000-000014300000}"/>
    <cellStyle name="40% - Акцент4 3 2 3 4" xfId="11036" xr:uid="{00000000-0005-0000-0000-000015300000}"/>
    <cellStyle name="40% - Акцент4 3 2 3 4 2" xfId="14721" xr:uid="{00000000-0005-0000-0000-000016300000}"/>
    <cellStyle name="40% - Акцент4 3 2 3 4 2 2" xfId="23903" xr:uid="{00000000-0005-0000-0000-000017300000}"/>
    <cellStyle name="40% - Акцент4 3 2 3 4 2 2 2" xfId="41903" xr:uid="{00000000-0005-0000-0000-000018300000}"/>
    <cellStyle name="40% - Акцент4 3 2 3 4 2 3" xfId="33558" xr:uid="{00000000-0005-0000-0000-000019300000}"/>
    <cellStyle name="40% - Акцент4 3 2 3 4 3" xfId="20889" xr:uid="{00000000-0005-0000-0000-00001A300000}"/>
    <cellStyle name="40% - Акцент4 3 2 3 4 3 2" xfId="39041" xr:uid="{00000000-0005-0000-0000-00001B300000}"/>
    <cellStyle name="40% - Акцент4 3 2 3 4 4" xfId="30725" xr:uid="{00000000-0005-0000-0000-00001C300000}"/>
    <cellStyle name="40% - Акцент4 3 2 3 5" xfId="11558" xr:uid="{00000000-0005-0000-0000-00001D300000}"/>
    <cellStyle name="40% - Акцент4 3 2 3 5 2" xfId="21403" xr:uid="{00000000-0005-0000-0000-00001E300000}"/>
    <cellStyle name="40% - Акцент4 3 2 3 5 2 2" xfId="39555" xr:uid="{00000000-0005-0000-0000-00001F300000}"/>
    <cellStyle name="40% - Акцент4 3 2 3 5 3" xfId="31239" xr:uid="{00000000-0005-0000-0000-000020300000}"/>
    <cellStyle name="40% - Акцент4 3 2 3 6" xfId="7510" xr:uid="{00000000-0005-0000-0000-000021300000}"/>
    <cellStyle name="40% - Акцент4 3 2 3 6 2" xfId="18913" xr:uid="{00000000-0005-0000-0000-000022300000}"/>
    <cellStyle name="40% - Акцент4 3 2 3 6 2 2" xfId="37133" xr:uid="{00000000-0005-0000-0000-000023300000}"/>
    <cellStyle name="40% - Акцент4 3 2 3 6 3" xfId="28880" xr:uid="{00000000-0005-0000-0000-000024300000}"/>
    <cellStyle name="40% - Акцент4 3 2 3 7" xfId="13080" xr:uid="{00000000-0005-0000-0000-000025300000}"/>
    <cellStyle name="40% - Акцент4 3 2 3 7 2" xfId="22484" xr:uid="{00000000-0005-0000-0000-000026300000}"/>
    <cellStyle name="40% - Акцент4 3 2 3 7 2 2" xfId="40504" xr:uid="{00000000-0005-0000-0000-000027300000}"/>
    <cellStyle name="40% - Акцент4 3 2 3 7 3" xfId="32166" xr:uid="{00000000-0005-0000-0000-000028300000}"/>
    <cellStyle name="40% - Акцент4 3 2 3 8" xfId="16767" xr:uid="{00000000-0005-0000-0000-000029300000}"/>
    <cellStyle name="40% - Акцент4 3 2 3 8 2" xfId="25532" xr:uid="{00000000-0005-0000-0000-00002A300000}"/>
    <cellStyle name="40% - Акцент4 3 2 3 8 2 2" xfId="43496" xr:uid="{00000000-0005-0000-0000-00002B300000}"/>
    <cellStyle name="40% - Акцент4 3 2 3 8 3" xfId="35188" xr:uid="{00000000-0005-0000-0000-00002C300000}"/>
    <cellStyle name="40% - Акцент4 3 2 3 9" xfId="17882" xr:uid="{00000000-0005-0000-0000-00002D300000}"/>
    <cellStyle name="40% - Акцент4 3 2 3 9 2" xfId="36192" xr:uid="{00000000-0005-0000-0000-00002E300000}"/>
    <cellStyle name="40% - Акцент4 3 2 4" xfId="8494" xr:uid="{00000000-0005-0000-0000-00002F300000}"/>
    <cellStyle name="40% - Акцент4 3 2 4 2" xfId="9802" xr:uid="{00000000-0005-0000-0000-000030300000}"/>
    <cellStyle name="40% - Акцент4 3 2 4 2 2" xfId="14722" xr:uid="{00000000-0005-0000-0000-000031300000}"/>
    <cellStyle name="40% - Акцент4 3 2 4 2 2 2" xfId="23904" xr:uid="{00000000-0005-0000-0000-000032300000}"/>
    <cellStyle name="40% - Акцент4 3 2 4 2 2 2 2" xfId="41904" xr:uid="{00000000-0005-0000-0000-000033300000}"/>
    <cellStyle name="40% - Акцент4 3 2 4 2 2 3" xfId="33559" xr:uid="{00000000-0005-0000-0000-000034300000}"/>
    <cellStyle name="40% - Акцент4 3 2 4 2 3" xfId="20129" xr:uid="{00000000-0005-0000-0000-000035300000}"/>
    <cellStyle name="40% - Акцент4 3 2 4 2 3 2" xfId="38294" xr:uid="{00000000-0005-0000-0000-000036300000}"/>
    <cellStyle name="40% - Акцент4 3 2 4 2 4" xfId="29991" xr:uid="{00000000-0005-0000-0000-000037300000}"/>
    <cellStyle name="40% - Акцент4 3 2 4 3" xfId="13576" xr:uid="{00000000-0005-0000-0000-000038300000}"/>
    <cellStyle name="40% - Акцент4 3 2 4 3 2" xfId="22811" xr:uid="{00000000-0005-0000-0000-000039300000}"/>
    <cellStyle name="40% - Акцент4 3 2 4 3 2 2" xfId="40812" xr:uid="{00000000-0005-0000-0000-00003A300000}"/>
    <cellStyle name="40% - Акцент4 3 2 4 3 3" xfId="32463" xr:uid="{00000000-0005-0000-0000-00003B300000}"/>
    <cellStyle name="40% - Акцент4 3 2 4 4" xfId="19252" xr:uid="{00000000-0005-0000-0000-00003C300000}"/>
    <cellStyle name="40% - Акцент4 3 2 4 4 2" xfId="37426" xr:uid="{00000000-0005-0000-0000-00003D300000}"/>
    <cellStyle name="40% - Акцент4 3 2 4 5" xfId="29137" xr:uid="{00000000-0005-0000-0000-00003E300000}"/>
    <cellStyle name="40% - Акцент4 3 2 5" xfId="9324" xr:uid="{00000000-0005-0000-0000-00003F300000}"/>
    <cellStyle name="40% - Акцент4 3 2 5 2" xfId="14723" xr:uid="{00000000-0005-0000-0000-000040300000}"/>
    <cellStyle name="40% - Акцент4 3 2 5 2 2" xfId="23905" xr:uid="{00000000-0005-0000-0000-000041300000}"/>
    <cellStyle name="40% - Акцент4 3 2 5 2 2 2" xfId="41905" xr:uid="{00000000-0005-0000-0000-000042300000}"/>
    <cellStyle name="40% - Акцент4 3 2 5 2 3" xfId="33560" xr:uid="{00000000-0005-0000-0000-000043300000}"/>
    <cellStyle name="40% - Акцент4 3 2 5 3" xfId="19803" xr:uid="{00000000-0005-0000-0000-000044300000}"/>
    <cellStyle name="40% - Акцент4 3 2 5 3 2" xfId="37969" xr:uid="{00000000-0005-0000-0000-000045300000}"/>
    <cellStyle name="40% - Акцент4 3 2 5 4" xfId="29672" xr:uid="{00000000-0005-0000-0000-000046300000}"/>
    <cellStyle name="40% - Акцент4 3 2 6" xfId="10744" xr:uid="{00000000-0005-0000-0000-000047300000}"/>
    <cellStyle name="40% - Акцент4 3 2 6 2" xfId="14724" xr:uid="{00000000-0005-0000-0000-000048300000}"/>
    <cellStyle name="40% - Акцент4 3 2 6 2 2" xfId="23906" xr:uid="{00000000-0005-0000-0000-000049300000}"/>
    <cellStyle name="40% - Акцент4 3 2 6 2 2 2" xfId="41906" xr:uid="{00000000-0005-0000-0000-00004A300000}"/>
    <cellStyle name="40% - Акцент4 3 2 6 2 3" xfId="33561" xr:uid="{00000000-0005-0000-0000-00004B300000}"/>
    <cellStyle name="40% - Акцент4 3 2 6 3" xfId="20599" xr:uid="{00000000-0005-0000-0000-00004C300000}"/>
    <cellStyle name="40% - Акцент4 3 2 6 3 2" xfId="38751" xr:uid="{00000000-0005-0000-0000-00004D300000}"/>
    <cellStyle name="40% - Акцент4 3 2 6 4" xfId="30435" xr:uid="{00000000-0005-0000-0000-00004E300000}"/>
    <cellStyle name="40% - Акцент4 3 2 7" xfId="11300" xr:uid="{00000000-0005-0000-0000-00004F300000}"/>
    <cellStyle name="40% - Акцент4 3 2 7 2" xfId="21145" xr:uid="{00000000-0005-0000-0000-000050300000}"/>
    <cellStyle name="40% - Акцент4 3 2 7 2 2" xfId="39297" xr:uid="{00000000-0005-0000-0000-000051300000}"/>
    <cellStyle name="40% - Акцент4 3 2 7 3" xfId="30981" xr:uid="{00000000-0005-0000-0000-000052300000}"/>
    <cellStyle name="40% - Акцент4 3 2 8" xfId="11866" xr:uid="{00000000-0005-0000-0000-000053300000}"/>
    <cellStyle name="40% - Акцент4 3 2 8 2" xfId="21617" xr:uid="{00000000-0005-0000-0000-000054300000}"/>
    <cellStyle name="40% - Акцент4 3 2 8 2 2" xfId="39766" xr:uid="{00000000-0005-0000-0000-000055300000}"/>
    <cellStyle name="40% - Акцент4 3 2 8 3" xfId="31445" xr:uid="{00000000-0005-0000-0000-000056300000}"/>
    <cellStyle name="40% - Акцент4 3 2 9" xfId="6779" xr:uid="{00000000-0005-0000-0000-000057300000}"/>
    <cellStyle name="40% - Акцент4 3 2 9 2" xfId="18583" xr:uid="{00000000-0005-0000-0000-000058300000}"/>
    <cellStyle name="40% - Акцент4 3 2 9 2 2" xfId="36849" xr:uid="{00000000-0005-0000-0000-000059300000}"/>
    <cellStyle name="40% - Акцент4 3 2 9 3" xfId="28618" xr:uid="{00000000-0005-0000-0000-00005A300000}"/>
    <cellStyle name="40% - Акцент4 3 3" xfId="942" xr:uid="{00000000-0005-0000-0000-00005B300000}"/>
    <cellStyle name="40% - Акцент4 3 3 2" xfId="9803" xr:uid="{00000000-0005-0000-0000-00005C300000}"/>
    <cellStyle name="40% - Акцент4 3 4" xfId="943" xr:uid="{00000000-0005-0000-0000-00005D300000}"/>
    <cellStyle name="40% - Акцент4 3 4 10" xfId="16146" xr:uid="{00000000-0005-0000-0000-00005E300000}"/>
    <cellStyle name="40% - Акцент4 3 4 10 2" xfId="25100" xr:uid="{00000000-0005-0000-0000-00005F300000}"/>
    <cellStyle name="40% - Акцент4 3 4 10 2 2" xfId="43097" xr:uid="{00000000-0005-0000-0000-000060300000}"/>
    <cellStyle name="40% - Акцент4 3 4 10 3" xfId="34744" xr:uid="{00000000-0005-0000-0000-000061300000}"/>
    <cellStyle name="40% - Акцент4 3 4 11" xfId="17057" xr:uid="{00000000-0005-0000-0000-000062300000}"/>
    <cellStyle name="40% - Акцент4 3 4 11 2" xfId="35417" xr:uid="{00000000-0005-0000-0000-000063300000}"/>
    <cellStyle name="40% - Акцент4 3 4 12" xfId="26447" xr:uid="{00000000-0005-0000-0000-000064300000}"/>
    <cellStyle name="40% - Акцент4 3 4 12 2" xfId="44369" xr:uid="{00000000-0005-0000-0000-000065300000}"/>
    <cellStyle name="40% - Акцент4 3 4 13" xfId="27361" xr:uid="{00000000-0005-0000-0000-000066300000}"/>
    <cellStyle name="40% - Акцент4 3 4 14" xfId="45423" xr:uid="{00000000-0005-0000-0000-000067300000}"/>
    <cellStyle name="40% - Акцент4 3 4 15" xfId="46517" xr:uid="{00000000-0005-0000-0000-000068300000}"/>
    <cellStyle name="40% - Акцент4 3 4 2" xfId="5930" xr:uid="{00000000-0005-0000-0000-000069300000}"/>
    <cellStyle name="40% - Акцент4 3 4 2 10" xfId="26956" xr:uid="{00000000-0005-0000-0000-00006A300000}"/>
    <cellStyle name="40% - Акцент4 3 4 2 10 2" xfId="44871" xr:uid="{00000000-0005-0000-0000-00006B300000}"/>
    <cellStyle name="40% - Акцент4 3 4 2 11" xfId="27976" xr:uid="{00000000-0005-0000-0000-00006C300000}"/>
    <cellStyle name="40% - Акцент4 3 4 2 12" xfId="45918" xr:uid="{00000000-0005-0000-0000-00006D300000}"/>
    <cellStyle name="40% - Акцент4 3 4 2 13" xfId="47107" xr:uid="{00000000-0005-0000-0000-00006E300000}"/>
    <cellStyle name="40% - Акцент4 3 4 2 2" xfId="8974" xr:uid="{00000000-0005-0000-0000-00006F300000}"/>
    <cellStyle name="40% - Акцент4 3 4 2 2 2" xfId="14050" xr:uid="{00000000-0005-0000-0000-000070300000}"/>
    <cellStyle name="40% - Акцент4 3 4 2 2 2 2" xfId="23243" xr:uid="{00000000-0005-0000-0000-000071300000}"/>
    <cellStyle name="40% - Акцент4 3 4 2 2 2 2 2" xfId="41243" xr:uid="{00000000-0005-0000-0000-000072300000}"/>
    <cellStyle name="40% - Акцент4 3 4 2 2 2 3" xfId="32900" xr:uid="{00000000-0005-0000-0000-000073300000}"/>
    <cellStyle name="40% - Акцент4 3 4 2 2 3" xfId="19540" xr:uid="{00000000-0005-0000-0000-000074300000}"/>
    <cellStyle name="40% - Акцент4 3 4 2 2 3 2" xfId="37710" xr:uid="{00000000-0005-0000-0000-000075300000}"/>
    <cellStyle name="40% - Акцент4 3 4 2 2 4" xfId="29415" xr:uid="{00000000-0005-0000-0000-000076300000}"/>
    <cellStyle name="40% - Акцент4 3 4 2 3" xfId="9804" xr:uid="{00000000-0005-0000-0000-000077300000}"/>
    <cellStyle name="40% - Акцент4 3 4 2 3 2" xfId="14725" xr:uid="{00000000-0005-0000-0000-000078300000}"/>
    <cellStyle name="40% - Акцент4 3 4 2 3 2 2" xfId="23907" xr:uid="{00000000-0005-0000-0000-000079300000}"/>
    <cellStyle name="40% - Акцент4 3 4 2 3 2 2 2" xfId="41907" xr:uid="{00000000-0005-0000-0000-00007A300000}"/>
    <cellStyle name="40% - Акцент4 3 4 2 3 2 3" xfId="33562" xr:uid="{00000000-0005-0000-0000-00007B300000}"/>
    <cellStyle name="40% - Акцент4 3 4 2 3 3" xfId="20130" xr:uid="{00000000-0005-0000-0000-00007C300000}"/>
    <cellStyle name="40% - Акцент4 3 4 2 3 3 2" xfId="38295" xr:uid="{00000000-0005-0000-0000-00007D300000}"/>
    <cellStyle name="40% - Акцент4 3 4 2 3 4" xfId="29992" xr:uid="{00000000-0005-0000-0000-00007E300000}"/>
    <cellStyle name="40% - Акцент4 3 4 2 4" xfId="11037" xr:uid="{00000000-0005-0000-0000-00007F300000}"/>
    <cellStyle name="40% - Акцент4 3 4 2 4 2" xfId="14726" xr:uid="{00000000-0005-0000-0000-000080300000}"/>
    <cellStyle name="40% - Акцент4 3 4 2 4 2 2" xfId="23908" xr:uid="{00000000-0005-0000-0000-000081300000}"/>
    <cellStyle name="40% - Акцент4 3 4 2 4 2 2 2" xfId="41908" xr:uid="{00000000-0005-0000-0000-000082300000}"/>
    <cellStyle name="40% - Акцент4 3 4 2 4 2 3" xfId="33563" xr:uid="{00000000-0005-0000-0000-000083300000}"/>
    <cellStyle name="40% - Акцент4 3 4 2 4 3" xfId="20890" xr:uid="{00000000-0005-0000-0000-000084300000}"/>
    <cellStyle name="40% - Акцент4 3 4 2 4 3 2" xfId="39042" xr:uid="{00000000-0005-0000-0000-000085300000}"/>
    <cellStyle name="40% - Акцент4 3 4 2 4 4" xfId="30726" xr:uid="{00000000-0005-0000-0000-000086300000}"/>
    <cellStyle name="40% - Акцент4 3 4 2 5" xfId="11559" xr:uid="{00000000-0005-0000-0000-000087300000}"/>
    <cellStyle name="40% - Акцент4 3 4 2 5 2" xfId="21404" xr:uid="{00000000-0005-0000-0000-000088300000}"/>
    <cellStyle name="40% - Акцент4 3 4 2 5 2 2" xfId="39556" xr:uid="{00000000-0005-0000-0000-000089300000}"/>
    <cellStyle name="40% - Акцент4 3 4 2 5 3" xfId="31240" xr:uid="{00000000-0005-0000-0000-00008A300000}"/>
    <cellStyle name="40% - Акцент4 3 4 2 6" xfId="7511" xr:uid="{00000000-0005-0000-0000-00008B300000}"/>
    <cellStyle name="40% - Акцент4 3 4 2 6 2" xfId="18914" xr:uid="{00000000-0005-0000-0000-00008C300000}"/>
    <cellStyle name="40% - Акцент4 3 4 2 6 2 2" xfId="37134" xr:uid="{00000000-0005-0000-0000-00008D300000}"/>
    <cellStyle name="40% - Акцент4 3 4 2 6 3" xfId="28881" xr:uid="{00000000-0005-0000-0000-00008E300000}"/>
    <cellStyle name="40% - Акцент4 3 4 2 7" xfId="13081" xr:uid="{00000000-0005-0000-0000-00008F300000}"/>
    <cellStyle name="40% - Акцент4 3 4 2 7 2" xfId="22485" xr:uid="{00000000-0005-0000-0000-000090300000}"/>
    <cellStyle name="40% - Акцент4 3 4 2 7 2 2" xfId="40505" xr:uid="{00000000-0005-0000-0000-000091300000}"/>
    <cellStyle name="40% - Акцент4 3 4 2 7 3" xfId="32167" xr:uid="{00000000-0005-0000-0000-000092300000}"/>
    <cellStyle name="40% - Акцент4 3 4 2 8" xfId="16768" xr:uid="{00000000-0005-0000-0000-000093300000}"/>
    <cellStyle name="40% - Акцент4 3 4 2 8 2" xfId="25533" xr:uid="{00000000-0005-0000-0000-000094300000}"/>
    <cellStyle name="40% - Акцент4 3 4 2 8 2 2" xfId="43497" xr:uid="{00000000-0005-0000-0000-000095300000}"/>
    <cellStyle name="40% - Акцент4 3 4 2 8 3" xfId="35189" xr:uid="{00000000-0005-0000-0000-000096300000}"/>
    <cellStyle name="40% - Акцент4 3 4 2 9" xfId="17883" xr:uid="{00000000-0005-0000-0000-000097300000}"/>
    <cellStyle name="40% - Акцент4 3 4 2 9 2" xfId="36193" xr:uid="{00000000-0005-0000-0000-000098300000}"/>
    <cellStyle name="40% - Акцент4 3 4 3" xfId="8767" xr:uid="{00000000-0005-0000-0000-000099300000}"/>
    <cellStyle name="40% - Акцент4 3 4 3 2" xfId="9805" xr:uid="{00000000-0005-0000-0000-00009A300000}"/>
    <cellStyle name="40% - Акцент4 3 4 3 2 2" xfId="14727" xr:uid="{00000000-0005-0000-0000-00009B300000}"/>
    <cellStyle name="40% - Акцент4 3 4 3 2 2 2" xfId="23909" xr:uid="{00000000-0005-0000-0000-00009C300000}"/>
    <cellStyle name="40% - Акцент4 3 4 3 2 2 2 2" xfId="41909" xr:uid="{00000000-0005-0000-0000-00009D300000}"/>
    <cellStyle name="40% - Акцент4 3 4 3 2 2 3" xfId="33564" xr:uid="{00000000-0005-0000-0000-00009E300000}"/>
    <cellStyle name="40% - Акцент4 3 4 3 2 3" xfId="20131" xr:uid="{00000000-0005-0000-0000-00009F300000}"/>
    <cellStyle name="40% - Акцент4 3 4 3 2 3 2" xfId="38296" xr:uid="{00000000-0005-0000-0000-0000A0300000}"/>
    <cellStyle name="40% - Акцент4 3 4 3 2 4" xfId="29993" xr:uid="{00000000-0005-0000-0000-0000A1300000}"/>
    <cellStyle name="40% - Акцент4 3 4 3 3" xfId="13577" xr:uid="{00000000-0005-0000-0000-0000A2300000}"/>
    <cellStyle name="40% - Акцент4 3 4 3 3 2" xfId="22812" xr:uid="{00000000-0005-0000-0000-0000A3300000}"/>
    <cellStyle name="40% - Акцент4 3 4 3 3 2 2" xfId="40813" xr:uid="{00000000-0005-0000-0000-0000A4300000}"/>
    <cellStyle name="40% - Акцент4 3 4 3 3 3" xfId="32464" xr:uid="{00000000-0005-0000-0000-0000A5300000}"/>
    <cellStyle name="40% - Акцент4 3 4 3 4" xfId="19403" xr:uid="{00000000-0005-0000-0000-0000A6300000}"/>
    <cellStyle name="40% - Акцент4 3 4 3 4 2" xfId="37573" xr:uid="{00000000-0005-0000-0000-0000A7300000}"/>
    <cellStyle name="40% - Акцент4 3 4 3 5" xfId="29283" xr:uid="{00000000-0005-0000-0000-0000A8300000}"/>
    <cellStyle name="40% - Акцент4 3 4 4" xfId="9325" xr:uid="{00000000-0005-0000-0000-0000A9300000}"/>
    <cellStyle name="40% - Акцент4 3 4 4 2" xfId="14728" xr:uid="{00000000-0005-0000-0000-0000AA300000}"/>
    <cellStyle name="40% - Акцент4 3 4 4 2 2" xfId="23910" xr:uid="{00000000-0005-0000-0000-0000AB300000}"/>
    <cellStyle name="40% - Акцент4 3 4 4 2 2 2" xfId="41910" xr:uid="{00000000-0005-0000-0000-0000AC300000}"/>
    <cellStyle name="40% - Акцент4 3 4 4 2 3" xfId="33565" xr:uid="{00000000-0005-0000-0000-0000AD300000}"/>
    <cellStyle name="40% - Акцент4 3 4 4 3" xfId="19804" xr:uid="{00000000-0005-0000-0000-0000AE300000}"/>
    <cellStyle name="40% - Акцент4 3 4 4 3 2" xfId="37970" xr:uid="{00000000-0005-0000-0000-0000AF300000}"/>
    <cellStyle name="40% - Акцент4 3 4 4 4" xfId="29673" xr:uid="{00000000-0005-0000-0000-0000B0300000}"/>
    <cellStyle name="40% - Акцент4 3 4 5" xfId="10745" xr:uid="{00000000-0005-0000-0000-0000B1300000}"/>
    <cellStyle name="40% - Акцент4 3 4 5 2" xfId="14729" xr:uid="{00000000-0005-0000-0000-0000B2300000}"/>
    <cellStyle name="40% - Акцент4 3 4 5 2 2" xfId="23911" xr:uid="{00000000-0005-0000-0000-0000B3300000}"/>
    <cellStyle name="40% - Акцент4 3 4 5 2 2 2" xfId="41911" xr:uid="{00000000-0005-0000-0000-0000B4300000}"/>
    <cellStyle name="40% - Акцент4 3 4 5 2 3" xfId="33566" xr:uid="{00000000-0005-0000-0000-0000B5300000}"/>
    <cellStyle name="40% - Акцент4 3 4 5 3" xfId="20600" xr:uid="{00000000-0005-0000-0000-0000B6300000}"/>
    <cellStyle name="40% - Акцент4 3 4 5 3 2" xfId="38752" xr:uid="{00000000-0005-0000-0000-0000B7300000}"/>
    <cellStyle name="40% - Акцент4 3 4 5 4" xfId="30436" xr:uid="{00000000-0005-0000-0000-0000B8300000}"/>
    <cellStyle name="40% - Акцент4 3 4 6" xfId="11435" xr:uid="{00000000-0005-0000-0000-0000B9300000}"/>
    <cellStyle name="40% - Акцент4 3 4 6 2" xfId="21280" xr:uid="{00000000-0005-0000-0000-0000BA300000}"/>
    <cellStyle name="40% - Акцент4 3 4 6 2 2" xfId="39432" xr:uid="{00000000-0005-0000-0000-0000BB300000}"/>
    <cellStyle name="40% - Акцент4 3 4 6 3" xfId="31116" xr:uid="{00000000-0005-0000-0000-0000BC300000}"/>
    <cellStyle name="40% - Акцент4 3 4 7" xfId="11974" xr:uid="{00000000-0005-0000-0000-0000BD300000}"/>
    <cellStyle name="40% - Акцент4 3 4 7 2" xfId="21718" xr:uid="{00000000-0005-0000-0000-0000BE300000}"/>
    <cellStyle name="40% - Акцент4 3 4 7 2 2" xfId="39867" xr:uid="{00000000-0005-0000-0000-0000BF300000}"/>
    <cellStyle name="40% - Акцент4 3 4 7 3" xfId="31546" xr:uid="{00000000-0005-0000-0000-0000C0300000}"/>
    <cellStyle name="40% - Акцент4 3 4 8" xfId="7190" xr:uid="{00000000-0005-0000-0000-0000C1300000}"/>
    <cellStyle name="40% - Акцент4 3 4 8 2" xfId="18782" xr:uid="{00000000-0005-0000-0000-0000C2300000}"/>
    <cellStyle name="40% - Акцент4 3 4 8 2 2" xfId="37002" xr:uid="{00000000-0005-0000-0000-0000C3300000}"/>
    <cellStyle name="40% - Акцент4 3 4 8 3" xfId="28754" xr:uid="{00000000-0005-0000-0000-0000C4300000}"/>
    <cellStyle name="40% - Акцент4 3 4 9" xfId="12501" xr:uid="{00000000-0005-0000-0000-0000C5300000}"/>
    <cellStyle name="40% - Акцент4 3 4 9 2" xfId="21947" xr:uid="{00000000-0005-0000-0000-0000C6300000}"/>
    <cellStyle name="40% - Акцент4 3 4 9 2 2" xfId="40069" xr:uid="{00000000-0005-0000-0000-0000C7300000}"/>
    <cellStyle name="40% - Акцент4 3 4 9 3" xfId="31734" xr:uid="{00000000-0005-0000-0000-0000C8300000}"/>
    <cellStyle name="40% - Акцент4 3 5" xfId="7509" xr:uid="{00000000-0005-0000-0000-0000C9300000}"/>
    <cellStyle name="40% - Акцент4 3 5 2" xfId="8972" xr:uid="{00000000-0005-0000-0000-0000CA300000}"/>
    <cellStyle name="40% - Акцент4 3 5 2 2" xfId="9806" xr:uid="{00000000-0005-0000-0000-0000CB300000}"/>
    <cellStyle name="40% - Акцент4 3 5 2 2 2" xfId="14730" xr:uid="{00000000-0005-0000-0000-0000CC300000}"/>
    <cellStyle name="40% - Акцент4 3 5 2 2 2 2" xfId="23912" xr:uid="{00000000-0005-0000-0000-0000CD300000}"/>
    <cellStyle name="40% - Акцент4 3 5 2 2 2 2 2" xfId="41912" xr:uid="{00000000-0005-0000-0000-0000CE300000}"/>
    <cellStyle name="40% - Акцент4 3 5 2 2 2 3" xfId="33567" xr:uid="{00000000-0005-0000-0000-0000CF300000}"/>
    <cellStyle name="40% - Акцент4 3 5 2 2 3" xfId="20132" xr:uid="{00000000-0005-0000-0000-0000D0300000}"/>
    <cellStyle name="40% - Акцент4 3 5 2 2 3 2" xfId="38297" xr:uid="{00000000-0005-0000-0000-0000D1300000}"/>
    <cellStyle name="40% - Акцент4 3 5 2 2 4" xfId="29994" xr:uid="{00000000-0005-0000-0000-0000D2300000}"/>
    <cellStyle name="40% - Акцент4 3 5 2 3" xfId="14051" xr:uid="{00000000-0005-0000-0000-0000D3300000}"/>
    <cellStyle name="40% - Акцент4 3 5 2 3 2" xfId="23244" xr:uid="{00000000-0005-0000-0000-0000D4300000}"/>
    <cellStyle name="40% - Акцент4 3 5 2 3 2 2" xfId="41244" xr:uid="{00000000-0005-0000-0000-0000D5300000}"/>
    <cellStyle name="40% - Акцент4 3 5 2 3 3" xfId="32901" xr:uid="{00000000-0005-0000-0000-0000D6300000}"/>
    <cellStyle name="40% - Акцент4 3 5 2 4" xfId="19538" xr:uid="{00000000-0005-0000-0000-0000D7300000}"/>
    <cellStyle name="40% - Акцент4 3 5 2 4 2" xfId="37708" xr:uid="{00000000-0005-0000-0000-0000D8300000}"/>
    <cellStyle name="40% - Акцент4 3 5 2 5" xfId="29413" xr:uid="{00000000-0005-0000-0000-0000D9300000}"/>
    <cellStyle name="40% - Акцент4 3 5 3" xfId="9326" xr:uid="{00000000-0005-0000-0000-0000DA300000}"/>
    <cellStyle name="40% - Акцент4 3 5 4" xfId="11557" xr:uid="{00000000-0005-0000-0000-0000DB300000}"/>
    <cellStyle name="40% - Акцент4 3 5 4 2" xfId="21402" xr:uid="{00000000-0005-0000-0000-0000DC300000}"/>
    <cellStyle name="40% - Акцент4 3 5 4 2 2" xfId="39554" xr:uid="{00000000-0005-0000-0000-0000DD300000}"/>
    <cellStyle name="40% - Акцент4 3 5 4 3" xfId="31238" xr:uid="{00000000-0005-0000-0000-0000DE300000}"/>
    <cellStyle name="40% - Акцент4 3 5 5" xfId="13082" xr:uid="{00000000-0005-0000-0000-0000DF300000}"/>
    <cellStyle name="40% - Акцент4 3 5 5 2" xfId="22486" xr:uid="{00000000-0005-0000-0000-0000E0300000}"/>
    <cellStyle name="40% - Акцент4 3 5 5 2 2" xfId="40506" xr:uid="{00000000-0005-0000-0000-0000E1300000}"/>
    <cellStyle name="40% - Акцент4 3 5 5 3" xfId="32168" xr:uid="{00000000-0005-0000-0000-0000E2300000}"/>
    <cellStyle name="40% - Акцент4 3 5 6" xfId="18912" xr:uid="{00000000-0005-0000-0000-0000E3300000}"/>
    <cellStyle name="40% - Акцент4 3 5 6 2" xfId="37132" xr:uid="{00000000-0005-0000-0000-0000E4300000}"/>
    <cellStyle name="40% - Акцент4 3 5 7" xfId="28879" xr:uid="{00000000-0005-0000-0000-0000E5300000}"/>
    <cellStyle name="40% - Акцент4 3 6" xfId="8310" xr:uid="{00000000-0005-0000-0000-0000E6300000}"/>
    <cellStyle name="40% - Акцент4 3 6 2" xfId="9807" xr:uid="{00000000-0005-0000-0000-0000E7300000}"/>
    <cellStyle name="40% - Акцент4 3 6 2 2" xfId="14731" xr:uid="{00000000-0005-0000-0000-0000E8300000}"/>
    <cellStyle name="40% - Акцент4 3 6 2 2 2" xfId="23913" xr:uid="{00000000-0005-0000-0000-0000E9300000}"/>
    <cellStyle name="40% - Акцент4 3 6 2 2 2 2" xfId="41913" xr:uid="{00000000-0005-0000-0000-0000EA300000}"/>
    <cellStyle name="40% - Акцент4 3 6 2 2 3" xfId="33568" xr:uid="{00000000-0005-0000-0000-0000EB300000}"/>
    <cellStyle name="40% - Акцент4 3 6 2 3" xfId="20133" xr:uid="{00000000-0005-0000-0000-0000EC300000}"/>
    <cellStyle name="40% - Акцент4 3 6 2 3 2" xfId="38298" xr:uid="{00000000-0005-0000-0000-0000ED300000}"/>
    <cellStyle name="40% - Акцент4 3 6 2 4" xfId="29995" xr:uid="{00000000-0005-0000-0000-0000EE300000}"/>
    <cellStyle name="40% - Акцент4 3 6 3" xfId="11038" xr:uid="{00000000-0005-0000-0000-0000EF300000}"/>
    <cellStyle name="40% - Акцент4 3 6 3 2" xfId="14732" xr:uid="{00000000-0005-0000-0000-0000F0300000}"/>
    <cellStyle name="40% - Акцент4 3 6 3 2 2" xfId="23914" xr:uid="{00000000-0005-0000-0000-0000F1300000}"/>
    <cellStyle name="40% - Акцент4 3 6 3 2 2 2" xfId="41914" xr:uid="{00000000-0005-0000-0000-0000F2300000}"/>
    <cellStyle name="40% - Акцент4 3 6 3 2 3" xfId="33569" xr:uid="{00000000-0005-0000-0000-0000F3300000}"/>
    <cellStyle name="40% - Акцент4 3 6 3 3" xfId="20891" xr:uid="{00000000-0005-0000-0000-0000F4300000}"/>
    <cellStyle name="40% - Акцент4 3 6 3 3 2" xfId="39043" xr:uid="{00000000-0005-0000-0000-0000F5300000}"/>
    <cellStyle name="40% - Акцент4 3 6 3 4" xfId="30727" xr:uid="{00000000-0005-0000-0000-0000F6300000}"/>
    <cellStyle name="40% - Акцент4 3 6 4" xfId="13575" xr:uid="{00000000-0005-0000-0000-0000F7300000}"/>
    <cellStyle name="40% - Акцент4 3 6 4 2" xfId="22810" xr:uid="{00000000-0005-0000-0000-0000F8300000}"/>
    <cellStyle name="40% - Акцент4 3 6 4 2 2" xfId="40811" xr:uid="{00000000-0005-0000-0000-0000F9300000}"/>
    <cellStyle name="40% - Акцент4 3 6 4 3" xfId="32462" xr:uid="{00000000-0005-0000-0000-0000FA300000}"/>
    <cellStyle name="40% - Акцент4 3 6 5" xfId="19184" xr:uid="{00000000-0005-0000-0000-0000FB300000}"/>
    <cellStyle name="40% - Акцент4 3 6 5 2" xfId="37363" xr:uid="{00000000-0005-0000-0000-0000FC300000}"/>
    <cellStyle name="40% - Акцент4 3 6 6" xfId="29076" xr:uid="{00000000-0005-0000-0000-0000FD300000}"/>
    <cellStyle name="40% - Акцент4 3 7" xfId="9323" xr:uid="{00000000-0005-0000-0000-0000FE300000}"/>
    <cellStyle name="40% - Акцент4 3 7 2" xfId="14733" xr:uid="{00000000-0005-0000-0000-0000FF300000}"/>
    <cellStyle name="40% - Акцент4 3 7 2 2" xfId="23915" xr:uid="{00000000-0005-0000-0000-000000310000}"/>
    <cellStyle name="40% - Акцент4 3 7 2 2 2" xfId="41915" xr:uid="{00000000-0005-0000-0000-000001310000}"/>
    <cellStyle name="40% - Акцент4 3 7 2 3" xfId="33570" xr:uid="{00000000-0005-0000-0000-000002310000}"/>
    <cellStyle name="40% - Акцент4 3 7 3" xfId="19802" xr:uid="{00000000-0005-0000-0000-000003310000}"/>
    <cellStyle name="40% - Акцент4 3 7 3 2" xfId="37968" xr:uid="{00000000-0005-0000-0000-000004310000}"/>
    <cellStyle name="40% - Акцент4 3 7 4" xfId="29671" xr:uid="{00000000-0005-0000-0000-000005310000}"/>
    <cellStyle name="40% - Акцент4 3 8" xfId="10743" xr:uid="{00000000-0005-0000-0000-000006310000}"/>
    <cellStyle name="40% - Акцент4 3 8 2" xfId="14734" xr:uid="{00000000-0005-0000-0000-000007310000}"/>
    <cellStyle name="40% - Акцент4 3 8 2 2" xfId="23916" xr:uid="{00000000-0005-0000-0000-000008310000}"/>
    <cellStyle name="40% - Акцент4 3 8 2 2 2" xfId="41916" xr:uid="{00000000-0005-0000-0000-000009310000}"/>
    <cellStyle name="40% - Акцент4 3 8 2 3" xfId="33571" xr:uid="{00000000-0005-0000-0000-00000A310000}"/>
    <cellStyle name="40% - Акцент4 3 8 3" xfId="20598" xr:uid="{00000000-0005-0000-0000-00000B310000}"/>
    <cellStyle name="40% - Акцент4 3 8 3 2" xfId="38750" xr:uid="{00000000-0005-0000-0000-00000C310000}"/>
    <cellStyle name="40% - Акцент4 3 8 4" xfId="30434" xr:uid="{00000000-0005-0000-0000-00000D310000}"/>
    <cellStyle name="40% - Акцент4 3 9" xfId="11242" xr:uid="{00000000-0005-0000-0000-00000E310000}"/>
    <cellStyle name="40% - Акцент4 3 9 2" xfId="21087" xr:uid="{00000000-0005-0000-0000-00000F310000}"/>
    <cellStyle name="40% - Акцент4 3 9 2 2" xfId="39239" xr:uid="{00000000-0005-0000-0000-000010310000}"/>
    <cellStyle name="40% - Акцент4 3 9 3" xfId="30923" xr:uid="{00000000-0005-0000-0000-000011310000}"/>
    <cellStyle name="40% - Акцент4 3_Data_Resourses &amp; Reserves_Audit12_mod2011_f0112" xfId="944" xr:uid="{00000000-0005-0000-0000-000012310000}"/>
    <cellStyle name="40% - Акцент4 4" xfId="945" xr:uid="{00000000-0005-0000-0000-000013310000}"/>
    <cellStyle name="40% - Акцент4 4 2" xfId="946" xr:uid="{00000000-0005-0000-0000-000014310000}"/>
    <cellStyle name="40% - Акцент4 4 2 2" xfId="9808" xr:uid="{00000000-0005-0000-0000-000015310000}"/>
    <cellStyle name="40% - Акцент4 4 3" xfId="9809" xr:uid="{00000000-0005-0000-0000-000016310000}"/>
    <cellStyle name="40% - Акцент4 4_Reconcilation" xfId="8441" xr:uid="{00000000-0005-0000-0000-000017310000}"/>
    <cellStyle name="40% - Акцент4 5" xfId="947" xr:uid="{00000000-0005-0000-0000-000018310000}"/>
    <cellStyle name="40% - Акцент4 5 2" xfId="948" xr:uid="{00000000-0005-0000-0000-000019310000}"/>
    <cellStyle name="40% - Акцент4 5 2 2" xfId="9810" xr:uid="{00000000-0005-0000-0000-00001A310000}"/>
    <cellStyle name="40% - Акцент4 5 3" xfId="949" xr:uid="{00000000-0005-0000-0000-00001B310000}"/>
    <cellStyle name="40% - Акцент4 5 3 10" xfId="16147" xr:uid="{00000000-0005-0000-0000-00001C310000}"/>
    <cellStyle name="40% - Акцент4 5 3 10 2" xfId="25101" xr:uid="{00000000-0005-0000-0000-00001D310000}"/>
    <cellStyle name="40% - Акцент4 5 3 10 2 2" xfId="43098" xr:uid="{00000000-0005-0000-0000-00001E310000}"/>
    <cellStyle name="40% - Акцент4 5 3 10 3" xfId="34745" xr:uid="{00000000-0005-0000-0000-00001F310000}"/>
    <cellStyle name="40% - Акцент4 5 3 11" xfId="17058" xr:uid="{00000000-0005-0000-0000-000020310000}"/>
    <cellStyle name="40% - Акцент4 5 3 11 2" xfId="35418" xr:uid="{00000000-0005-0000-0000-000021310000}"/>
    <cellStyle name="40% - Акцент4 5 3 12" xfId="26448" xr:uid="{00000000-0005-0000-0000-000022310000}"/>
    <cellStyle name="40% - Акцент4 5 3 12 2" xfId="44370" xr:uid="{00000000-0005-0000-0000-000023310000}"/>
    <cellStyle name="40% - Акцент4 5 3 13" xfId="27362" xr:uid="{00000000-0005-0000-0000-000024310000}"/>
    <cellStyle name="40% - Акцент4 5 3 14" xfId="45424" xr:uid="{00000000-0005-0000-0000-000025310000}"/>
    <cellStyle name="40% - Акцент4 5 3 15" xfId="46518" xr:uid="{00000000-0005-0000-0000-000026310000}"/>
    <cellStyle name="40% - Акцент4 5 3 2" xfId="5931" xr:uid="{00000000-0005-0000-0000-000027310000}"/>
    <cellStyle name="40% - Акцент4 5 3 2 10" xfId="26957" xr:uid="{00000000-0005-0000-0000-000028310000}"/>
    <cellStyle name="40% - Акцент4 5 3 2 10 2" xfId="44872" xr:uid="{00000000-0005-0000-0000-000029310000}"/>
    <cellStyle name="40% - Акцент4 5 3 2 11" xfId="27977" xr:uid="{00000000-0005-0000-0000-00002A310000}"/>
    <cellStyle name="40% - Акцент4 5 3 2 12" xfId="45919" xr:uid="{00000000-0005-0000-0000-00002B310000}"/>
    <cellStyle name="40% - Акцент4 5 3 2 13" xfId="47108" xr:uid="{00000000-0005-0000-0000-00002C310000}"/>
    <cellStyle name="40% - Акцент4 5 3 2 2" xfId="8975" xr:uid="{00000000-0005-0000-0000-00002D310000}"/>
    <cellStyle name="40% - Акцент4 5 3 2 2 2" xfId="14052" xr:uid="{00000000-0005-0000-0000-00002E310000}"/>
    <cellStyle name="40% - Акцент4 5 3 2 2 2 2" xfId="23245" xr:uid="{00000000-0005-0000-0000-00002F310000}"/>
    <cellStyle name="40% - Акцент4 5 3 2 2 2 2 2" xfId="41245" xr:uid="{00000000-0005-0000-0000-000030310000}"/>
    <cellStyle name="40% - Акцент4 5 3 2 2 2 3" xfId="32902" xr:uid="{00000000-0005-0000-0000-000031310000}"/>
    <cellStyle name="40% - Акцент4 5 3 2 2 3" xfId="19541" xr:uid="{00000000-0005-0000-0000-000032310000}"/>
    <cellStyle name="40% - Акцент4 5 3 2 2 3 2" xfId="37711" xr:uid="{00000000-0005-0000-0000-000033310000}"/>
    <cellStyle name="40% - Акцент4 5 3 2 2 4" xfId="29416" xr:uid="{00000000-0005-0000-0000-000034310000}"/>
    <cellStyle name="40% - Акцент4 5 3 2 3" xfId="9811" xr:uid="{00000000-0005-0000-0000-000035310000}"/>
    <cellStyle name="40% - Акцент4 5 3 2 3 2" xfId="14735" xr:uid="{00000000-0005-0000-0000-000036310000}"/>
    <cellStyle name="40% - Акцент4 5 3 2 3 2 2" xfId="23917" xr:uid="{00000000-0005-0000-0000-000037310000}"/>
    <cellStyle name="40% - Акцент4 5 3 2 3 2 2 2" xfId="41917" xr:uid="{00000000-0005-0000-0000-000038310000}"/>
    <cellStyle name="40% - Акцент4 5 3 2 3 2 3" xfId="33572" xr:uid="{00000000-0005-0000-0000-000039310000}"/>
    <cellStyle name="40% - Акцент4 5 3 2 3 3" xfId="20134" xr:uid="{00000000-0005-0000-0000-00003A310000}"/>
    <cellStyle name="40% - Акцент4 5 3 2 3 3 2" xfId="38299" xr:uid="{00000000-0005-0000-0000-00003B310000}"/>
    <cellStyle name="40% - Акцент4 5 3 2 3 4" xfId="29996" xr:uid="{00000000-0005-0000-0000-00003C310000}"/>
    <cellStyle name="40% - Акцент4 5 3 2 4" xfId="11039" xr:uid="{00000000-0005-0000-0000-00003D310000}"/>
    <cellStyle name="40% - Акцент4 5 3 2 4 2" xfId="14736" xr:uid="{00000000-0005-0000-0000-00003E310000}"/>
    <cellStyle name="40% - Акцент4 5 3 2 4 2 2" xfId="23918" xr:uid="{00000000-0005-0000-0000-00003F310000}"/>
    <cellStyle name="40% - Акцент4 5 3 2 4 2 2 2" xfId="41918" xr:uid="{00000000-0005-0000-0000-000040310000}"/>
    <cellStyle name="40% - Акцент4 5 3 2 4 2 3" xfId="33573" xr:uid="{00000000-0005-0000-0000-000041310000}"/>
    <cellStyle name="40% - Акцент4 5 3 2 4 3" xfId="20892" xr:uid="{00000000-0005-0000-0000-000042310000}"/>
    <cellStyle name="40% - Акцент4 5 3 2 4 3 2" xfId="39044" xr:uid="{00000000-0005-0000-0000-000043310000}"/>
    <cellStyle name="40% - Акцент4 5 3 2 4 4" xfId="30728" xr:uid="{00000000-0005-0000-0000-000044310000}"/>
    <cellStyle name="40% - Акцент4 5 3 2 5" xfId="11560" xr:uid="{00000000-0005-0000-0000-000045310000}"/>
    <cellStyle name="40% - Акцент4 5 3 2 5 2" xfId="21405" xr:uid="{00000000-0005-0000-0000-000046310000}"/>
    <cellStyle name="40% - Акцент4 5 3 2 5 2 2" xfId="39557" xr:uid="{00000000-0005-0000-0000-000047310000}"/>
    <cellStyle name="40% - Акцент4 5 3 2 5 3" xfId="31241" xr:uid="{00000000-0005-0000-0000-000048310000}"/>
    <cellStyle name="40% - Акцент4 5 3 2 6" xfId="7512" xr:uid="{00000000-0005-0000-0000-000049310000}"/>
    <cellStyle name="40% - Акцент4 5 3 2 6 2" xfId="18915" xr:uid="{00000000-0005-0000-0000-00004A310000}"/>
    <cellStyle name="40% - Акцент4 5 3 2 6 2 2" xfId="37135" xr:uid="{00000000-0005-0000-0000-00004B310000}"/>
    <cellStyle name="40% - Акцент4 5 3 2 6 3" xfId="28882" xr:uid="{00000000-0005-0000-0000-00004C310000}"/>
    <cellStyle name="40% - Акцент4 5 3 2 7" xfId="13083" xr:uid="{00000000-0005-0000-0000-00004D310000}"/>
    <cellStyle name="40% - Акцент4 5 3 2 7 2" xfId="22487" xr:uid="{00000000-0005-0000-0000-00004E310000}"/>
    <cellStyle name="40% - Акцент4 5 3 2 7 2 2" xfId="40507" xr:uid="{00000000-0005-0000-0000-00004F310000}"/>
    <cellStyle name="40% - Акцент4 5 3 2 7 3" xfId="32169" xr:uid="{00000000-0005-0000-0000-000050310000}"/>
    <cellStyle name="40% - Акцент4 5 3 2 8" xfId="16769" xr:uid="{00000000-0005-0000-0000-000051310000}"/>
    <cellStyle name="40% - Акцент4 5 3 2 8 2" xfId="25534" xr:uid="{00000000-0005-0000-0000-000052310000}"/>
    <cellStyle name="40% - Акцент4 5 3 2 8 2 2" xfId="43498" xr:uid="{00000000-0005-0000-0000-000053310000}"/>
    <cellStyle name="40% - Акцент4 5 3 2 8 3" xfId="35190" xr:uid="{00000000-0005-0000-0000-000054310000}"/>
    <cellStyle name="40% - Акцент4 5 3 2 9" xfId="17884" xr:uid="{00000000-0005-0000-0000-000055310000}"/>
    <cellStyle name="40% - Акцент4 5 3 2 9 2" xfId="36194" xr:uid="{00000000-0005-0000-0000-000056310000}"/>
    <cellStyle name="40% - Акцент4 5 3 3" xfId="8689" xr:uid="{00000000-0005-0000-0000-000057310000}"/>
    <cellStyle name="40% - Акцент4 5 3 3 2" xfId="9812" xr:uid="{00000000-0005-0000-0000-000058310000}"/>
    <cellStyle name="40% - Акцент4 5 3 3 2 2" xfId="14737" xr:uid="{00000000-0005-0000-0000-000059310000}"/>
    <cellStyle name="40% - Акцент4 5 3 3 2 2 2" xfId="23919" xr:uid="{00000000-0005-0000-0000-00005A310000}"/>
    <cellStyle name="40% - Акцент4 5 3 3 2 2 2 2" xfId="41919" xr:uid="{00000000-0005-0000-0000-00005B310000}"/>
    <cellStyle name="40% - Акцент4 5 3 3 2 2 3" xfId="33574" xr:uid="{00000000-0005-0000-0000-00005C310000}"/>
    <cellStyle name="40% - Акцент4 5 3 3 2 3" xfId="20135" xr:uid="{00000000-0005-0000-0000-00005D310000}"/>
    <cellStyle name="40% - Акцент4 5 3 3 2 3 2" xfId="38300" xr:uid="{00000000-0005-0000-0000-00005E310000}"/>
    <cellStyle name="40% - Акцент4 5 3 3 2 4" xfId="29997" xr:uid="{00000000-0005-0000-0000-00005F310000}"/>
    <cellStyle name="40% - Акцент4 5 3 3 3" xfId="13578" xr:uid="{00000000-0005-0000-0000-000060310000}"/>
    <cellStyle name="40% - Акцент4 5 3 3 3 2" xfId="22813" xr:uid="{00000000-0005-0000-0000-000061310000}"/>
    <cellStyle name="40% - Акцент4 5 3 3 3 2 2" xfId="40814" xr:uid="{00000000-0005-0000-0000-000062310000}"/>
    <cellStyle name="40% - Акцент4 5 3 3 3 3" xfId="32465" xr:uid="{00000000-0005-0000-0000-000063310000}"/>
    <cellStyle name="40% - Акцент4 5 3 3 4" xfId="19360" xr:uid="{00000000-0005-0000-0000-000064310000}"/>
    <cellStyle name="40% - Акцент4 5 3 3 4 2" xfId="37530" xr:uid="{00000000-0005-0000-0000-000065310000}"/>
    <cellStyle name="40% - Акцент4 5 3 3 5" xfId="29240" xr:uid="{00000000-0005-0000-0000-000066310000}"/>
    <cellStyle name="40% - Акцент4 5 3 4" xfId="9327" xr:uid="{00000000-0005-0000-0000-000067310000}"/>
    <cellStyle name="40% - Акцент4 5 3 4 2" xfId="14738" xr:uid="{00000000-0005-0000-0000-000068310000}"/>
    <cellStyle name="40% - Акцент4 5 3 4 2 2" xfId="23920" xr:uid="{00000000-0005-0000-0000-000069310000}"/>
    <cellStyle name="40% - Акцент4 5 3 4 2 2 2" xfId="41920" xr:uid="{00000000-0005-0000-0000-00006A310000}"/>
    <cellStyle name="40% - Акцент4 5 3 4 2 3" xfId="33575" xr:uid="{00000000-0005-0000-0000-00006B310000}"/>
    <cellStyle name="40% - Акцент4 5 3 4 3" xfId="19805" xr:uid="{00000000-0005-0000-0000-00006C310000}"/>
    <cellStyle name="40% - Акцент4 5 3 4 3 2" xfId="37971" xr:uid="{00000000-0005-0000-0000-00006D310000}"/>
    <cellStyle name="40% - Акцент4 5 3 4 4" xfId="29674" xr:uid="{00000000-0005-0000-0000-00006E310000}"/>
    <cellStyle name="40% - Акцент4 5 3 5" xfId="10746" xr:uid="{00000000-0005-0000-0000-00006F310000}"/>
    <cellStyle name="40% - Акцент4 5 3 5 2" xfId="14739" xr:uid="{00000000-0005-0000-0000-000070310000}"/>
    <cellStyle name="40% - Акцент4 5 3 5 2 2" xfId="23921" xr:uid="{00000000-0005-0000-0000-000071310000}"/>
    <cellStyle name="40% - Акцент4 5 3 5 2 2 2" xfId="41921" xr:uid="{00000000-0005-0000-0000-000072310000}"/>
    <cellStyle name="40% - Акцент4 5 3 5 2 3" xfId="33576" xr:uid="{00000000-0005-0000-0000-000073310000}"/>
    <cellStyle name="40% - Акцент4 5 3 5 3" xfId="20601" xr:uid="{00000000-0005-0000-0000-000074310000}"/>
    <cellStyle name="40% - Акцент4 5 3 5 3 2" xfId="38753" xr:uid="{00000000-0005-0000-0000-000075310000}"/>
    <cellStyle name="40% - Акцент4 5 3 5 4" xfId="30437" xr:uid="{00000000-0005-0000-0000-000076310000}"/>
    <cellStyle name="40% - Акцент4 5 3 6" xfId="11397" xr:uid="{00000000-0005-0000-0000-000077310000}"/>
    <cellStyle name="40% - Акцент4 5 3 6 2" xfId="21242" xr:uid="{00000000-0005-0000-0000-000078310000}"/>
    <cellStyle name="40% - Акцент4 5 3 6 2 2" xfId="39394" xr:uid="{00000000-0005-0000-0000-000079310000}"/>
    <cellStyle name="40% - Акцент4 5 3 6 3" xfId="31078" xr:uid="{00000000-0005-0000-0000-00007A310000}"/>
    <cellStyle name="40% - Акцент4 5 3 7" xfId="11975" xr:uid="{00000000-0005-0000-0000-00007B310000}"/>
    <cellStyle name="40% - Акцент4 5 3 7 2" xfId="21719" xr:uid="{00000000-0005-0000-0000-00007C310000}"/>
    <cellStyle name="40% - Акцент4 5 3 7 2 2" xfId="39868" xr:uid="{00000000-0005-0000-0000-00007D310000}"/>
    <cellStyle name="40% - Акцент4 5 3 7 3" xfId="31547" xr:uid="{00000000-0005-0000-0000-00007E310000}"/>
    <cellStyle name="40% - Акцент4 5 3 8" xfId="7082" xr:uid="{00000000-0005-0000-0000-00007F310000}"/>
    <cellStyle name="40% - Акцент4 5 3 8 2" xfId="18723" xr:uid="{00000000-0005-0000-0000-000080310000}"/>
    <cellStyle name="40% - Акцент4 5 3 8 2 2" xfId="36956" xr:uid="{00000000-0005-0000-0000-000081310000}"/>
    <cellStyle name="40% - Акцент4 5 3 8 3" xfId="28715" xr:uid="{00000000-0005-0000-0000-000082310000}"/>
    <cellStyle name="40% - Акцент4 5 3 9" xfId="12502" xr:uid="{00000000-0005-0000-0000-000083310000}"/>
    <cellStyle name="40% - Акцент4 5 3 9 2" xfId="21948" xr:uid="{00000000-0005-0000-0000-000084310000}"/>
    <cellStyle name="40% - Акцент4 5 3 9 2 2" xfId="40070" xr:uid="{00000000-0005-0000-0000-000085310000}"/>
    <cellStyle name="40% - Акцент4 5 3 9 3" xfId="31735" xr:uid="{00000000-0005-0000-0000-000086310000}"/>
    <cellStyle name="40% - Акцент4 5 4" xfId="8608" xr:uid="{00000000-0005-0000-0000-000087310000}"/>
    <cellStyle name="40% - Акцент4 5 5" xfId="6890" xr:uid="{00000000-0005-0000-0000-000088310000}"/>
    <cellStyle name="40% - Акцент4 5_Reconcilation" xfId="8705" xr:uid="{00000000-0005-0000-0000-000089310000}"/>
    <cellStyle name="40% - Акцент4 6" xfId="950" xr:uid="{00000000-0005-0000-0000-00008A310000}"/>
    <cellStyle name="40% - Акцент4 6 2" xfId="7514" xr:uid="{00000000-0005-0000-0000-00008B310000}"/>
    <cellStyle name="40% - Акцент4 6 2 2" xfId="8976" xr:uid="{00000000-0005-0000-0000-00008C310000}"/>
    <cellStyle name="40% - Акцент4 6 2 2 2" xfId="9813" xr:uid="{00000000-0005-0000-0000-00008D310000}"/>
    <cellStyle name="40% - Акцент4 6 2 2 2 2" xfId="14740" xr:uid="{00000000-0005-0000-0000-00008E310000}"/>
    <cellStyle name="40% - Акцент4 6 2 2 2 2 2" xfId="23922" xr:uid="{00000000-0005-0000-0000-00008F310000}"/>
    <cellStyle name="40% - Акцент4 6 2 2 2 2 2 2" xfId="41922" xr:uid="{00000000-0005-0000-0000-000090310000}"/>
    <cellStyle name="40% - Акцент4 6 2 2 2 2 3" xfId="33577" xr:uid="{00000000-0005-0000-0000-000091310000}"/>
    <cellStyle name="40% - Акцент4 6 2 2 2 3" xfId="20136" xr:uid="{00000000-0005-0000-0000-000092310000}"/>
    <cellStyle name="40% - Акцент4 6 2 2 2 3 2" xfId="38301" xr:uid="{00000000-0005-0000-0000-000093310000}"/>
    <cellStyle name="40% - Акцент4 6 2 2 2 4" xfId="29998" xr:uid="{00000000-0005-0000-0000-000094310000}"/>
    <cellStyle name="40% - Акцент4 6 2 2 3" xfId="11040" xr:uid="{00000000-0005-0000-0000-000095310000}"/>
    <cellStyle name="40% - Акцент4 6 2 2 3 2" xfId="14741" xr:uid="{00000000-0005-0000-0000-000096310000}"/>
    <cellStyle name="40% - Акцент4 6 2 2 3 2 2" xfId="23923" xr:uid="{00000000-0005-0000-0000-000097310000}"/>
    <cellStyle name="40% - Акцент4 6 2 2 3 2 2 2" xfId="41923" xr:uid="{00000000-0005-0000-0000-000098310000}"/>
    <cellStyle name="40% - Акцент4 6 2 2 3 2 3" xfId="33578" xr:uid="{00000000-0005-0000-0000-000099310000}"/>
    <cellStyle name="40% - Акцент4 6 2 2 3 3" xfId="20893" xr:uid="{00000000-0005-0000-0000-00009A310000}"/>
    <cellStyle name="40% - Акцент4 6 2 2 3 3 2" xfId="39045" xr:uid="{00000000-0005-0000-0000-00009B310000}"/>
    <cellStyle name="40% - Акцент4 6 2 2 3 4" xfId="30729" xr:uid="{00000000-0005-0000-0000-00009C310000}"/>
    <cellStyle name="40% - Акцент4 6 2 2 4" xfId="13291" xr:uid="{00000000-0005-0000-0000-00009D310000}"/>
    <cellStyle name="40% - Акцент4 6 2 2 5" xfId="19542" xr:uid="{00000000-0005-0000-0000-00009E310000}"/>
    <cellStyle name="40% - Акцент4 6 2 2 5 2" xfId="37712" xr:uid="{00000000-0005-0000-0000-00009F310000}"/>
    <cellStyle name="40% - Акцент4 6 2 2 6" xfId="29417" xr:uid="{00000000-0005-0000-0000-0000A0310000}"/>
    <cellStyle name="40% - Акцент4 6 2 3" xfId="9329" xr:uid="{00000000-0005-0000-0000-0000A1310000}"/>
    <cellStyle name="40% - Акцент4 6 2 3 2" xfId="14053" xr:uid="{00000000-0005-0000-0000-0000A2310000}"/>
    <cellStyle name="40% - Акцент4 6 2 3 2 2" xfId="23246" xr:uid="{00000000-0005-0000-0000-0000A3310000}"/>
    <cellStyle name="40% - Акцент4 6 2 3 2 2 2" xfId="41246" xr:uid="{00000000-0005-0000-0000-0000A4310000}"/>
    <cellStyle name="40% - Акцент4 6 2 3 2 3" xfId="32903" xr:uid="{00000000-0005-0000-0000-0000A5310000}"/>
    <cellStyle name="40% - Акцент4 6 2 3 3" xfId="19807" xr:uid="{00000000-0005-0000-0000-0000A6310000}"/>
    <cellStyle name="40% - Акцент4 6 2 3 3 2" xfId="37973" xr:uid="{00000000-0005-0000-0000-0000A7310000}"/>
    <cellStyle name="40% - Акцент4 6 2 3 4" xfId="29676" xr:uid="{00000000-0005-0000-0000-0000A8310000}"/>
    <cellStyle name="40% - Акцент4 6 2 4" xfId="10747" xr:uid="{00000000-0005-0000-0000-0000A9310000}"/>
    <cellStyle name="40% - Акцент4 6 2 4 2" xfId="14742" xr:uid="{00000000-0005-0000-0000-0000AA310000}"/>
    <cellStyle name="40% - Акцент4 6 2 4 2 2" xfId="23924" xr:uid="{00000000-0005-0000-0000-0000AB310000}"/>
    <cellStyle name="40% - Акцент4 6 2 4 2 2 2" xfId="41924" xr:uid="{00000000-0005-0000-0000-0000AC310000}"/>
    <cellStyle name="40% - Акцент4 6 2 4 2 3" xfId="33579" xr:uid="{00000000-0005-0000-0000-0000AD310000}"/>
    <cellStyle name="40% - Акцент4 6 2 4 3" xfId="20602" xr:uid="{00000000-0005-0000-0000-0000AE310000}"/>
    <cellStyle name="40% - Акцент4 6 2 4 3 2" xfId="38754" xr:uid="{00000000-0005-0000-0000-0000AF310000}"/>
    <cellStyle name="40% - Акцент4 6 2 4 4" xfId="30438" xr:uid="{00000000-0005-0000-0000-0000B0310000}"/>
    <cellStyle name="40% - Акцент4 6 2 5" xfId="11561" xr:uid="{00000000-0005-0000-0000-0000B1310000}"/>
    <cellStyle name="40% - Акцент4 6 2 5 2" xfId="21406" xr:uid="{00000000-0005-0000-0000-0000B2310000}"/>
    <cellStyle name="40% - Акцент4 6 2 5 2 2" xfId="39558" xr:uid="{00000000-0005-0000-0000-0000B3310000}"/>
    <cellStyle name="40% - Акцент4 6 2 5 3" xfId="31242" xr:uid="{00000000-0005-0000-0000-0000B4310000}"/>
    <cellStyle name="40% - Акцент4 6 2 6" xfId="11977" xr:uid="{00000000-0005-0000-0000-0000B5310000}"/>
    <cellStyle name="40% - Акцент4 6 2 7" xfId="13084" xr:uid="{00000000-0005-0000-0000-0000B6310000}"/>
    <cellStyle name="40% - Акцент4 6 2 7 2" xfId="22488" xr:uid="{00000000-0005-0000-0000-0000B7310000}"/>
    <cellStyle name="40% - Акцент4 6 2 7 2 2" xfId="40508" xr:uid="{00000000-0005-0000-0000-0000B8310000}"/>
    <cellStyle name="40% - Акцент4 6 2 7 3" xfId="32170" xr:uid="{00000000-0005-0000-0000-0000B9310000}"/>
    <cellStyle name="40% - Акцент4 6 2 8" xfId="18916" xr:uid="{00000000-0005-0000-0000-0000BA310000}"/>
    <cellStyle name="40% - Акцент4 6 2 8 2" xfId="37136" xr:uid="{00000000-0005-0000-0000-0000BB310000}"/>
    <cellStyle name="40% - Акцент4 6 2 9" xfId="28883" xr:uid="{00000000-0005-0000-0000-0000BC310000}"/>
    <cellStyle name="40% - Акцент4 6 3" xfId="7513" xr:uid="{00000000-0005-0000-0000-0000BD310000}"/>
    <cellStyle name="40% - Акцент4 6 3 2" xfId="9814" xr:uid="{00000000-0005-0000-0000-0000BE310000}"/>
    <cellStyle name="40% - Акцент4 6 3 2 2" xfId="14743" xr:uid="{00000000-0005-0000-0000-0000BF310000}"/>
    <cellStyle name="40% - Акцент4 6 3 2 2 2" xfId="23925" xr:uid="{00000000-0005-0000-0000-0000C0310000}"/>
    <cellStyle name="40% - Акцент4 6 3 2 2 2 2" xfId="41925" xr:uid="{00000000-0005-0000-0000-0000C1310000}"/>
    <cellStyle name="40% - Акцент4 6 3 2 2 3" xfId="33580" xr:uid="{00000000-0005-0000-0000-0000C2310000}"/>
    <cellStyle name="40% - Акцент4 6 3 2 3" xfId="20137" xr:uid="{00000000-0005-0000-0000-0000C3310000}"/>
    <cellStyle name="40% - Акцент4 6 3 2 3 2" xfId="38302" xr:uid="{00000000-0005-0000-0000-0000C4310000}"/>
    <cellStyle name="40% - Акцент4 6 3 2 4" xfId="29999" xr:uid="{00000000-0005-0000-0000-0000C5310000}"/>
    <cellStyle name="40% - Акцент4 6 4" xfId="8836" xr:uid="{00000000-0005-0000-0000-0000C6310000}"/>
    <cellStyle name="40% - Акцент4 6 4 2" xfId="9815" xr:uid="{00000000-0005-0000-0000-0000C7310000}"/>
    <cellStyle name="40% - Акцент4 6 4 3" xfId="13579" xr:uid="{00000000-0005-0000-0000-0000C8310000}"/>
    <cellStyle name="40% - Акцент4 6 4 3 2" xfId="22814" xr:uid="{00000000-0005-0000-0000-0000C9310000}"/>
    <cellStyle name="40% - Акцент4 6 4 3 2 2" xfId="40815" xr:uid="{00000000-0005-0000-0000-0000CA310000}"/>
    <cellStyle name="40% - Акцент4 6 4 3 3" xfId="32466" xr:uid="{00000000-0005-0000-0000-0000CB310000}"/>
    <cellStyle name="40% - Акцент4 6 4 4" xfId="19433" xr:uid="{00000000-0005-0000-0000-0000CC310000}"/>
    <cellStyle name="40% - Акцент4 6 4 4 2" xfId="37603" xr:uid="{00000000-0005-0000-0000-0000CD310000}"/>
    <cellStyle name="40% - Акцент4 6 4 5" xfId="29311" xr:uid="{00000000-0005-0000-0000-0000CE310000}"/>
    <cellStyle name="40% - Акцент4 6 5" xfId="9328" xr:uid="{00000000-0005-0000-0000-0000CF310000}"/>
    <cellStyle name="40% - Акцент4 6 5 2" xfId="14744" xr:uid="{00000000-0005-0000-0000-0000D0310000}"/>
    <cellStyle name="40% - Акцент4 6 5 2 2" xfId="23926" xr:uid="{00000000-0005-0000-0000-0000D1310000}"/>
    <cellStyle name="40% - Акцент4 6 5 2 2 2" xfId="41926" xr:uid="{00000000-0005-0000-0000-0000D2310000}"/>
    <cellStyle name="40% - Акцент4 6 5 2 3" xfId="33581" xr:uid="{00000000-0005-0000-0000-0000D3310000}"/>
    <cellStyle name="40% - Акцент4 6 5 3" xfId="19806" xr:uid="{00000000-0005-0000-0000-0000D4310000}"/>
    <cellStyle name="40% - Акцент4 6 5 3 2" xfId="37972" xr:uid="{00000000-0005-0000-0000-0000D5310000}"/>
    <cellStyle name="40% - Акцент4 6 5 4" xfId="29675" xr:uid="{00000000-0005-0000-0000-0000D6310000}"/>
    <cellStyle name="40% - Акцент4 6 6" xfId="11458" xr:uid="{00000000-0005-0000-0000-0000D7310000}"/>
    <cellStyle name="40% - Акцент4 6 6 2" xfId="21303" xr:uid="{00000000-0005-0000-0000-0000D8310000}"/>
    <cellStyle name="40% - Акцент4 6 6 2 2" xfId="39455" xr:uid="{00000000-0005-0000-0000-0000D9310000}"/>
    <cellStyle name="40% - Акцент4 6 6 3" xfId="31139" xr:uid="{00000000-0005-0000-0000-0000DA310000}"/>
    <cellStyle name="40% - Акцент4 6 7" xfId="11976" xr:uid="{00000000-0005-0000-0000-0000DB310000}"/>
    <cellStyle name="40% - Акцент4 6 7 2" xfId="21720" xr:uid="{00000000-0005-0000-0000-0000DC310000}"/>
    <cellStyle name="40% - Акцент4 6 7 2 2" xfId="39869" xr:uid="{00000000-0005-0000-0000-0000DD310000}"/>
    <cellStyle name="40% - Акцент4 6 7 3" xfId="31548" xr:uid="{00000000-0005-0000-0000-0000DE310000}"/>
    <cellStyle name="40% - Акцент4 6 8" xfId="7230" xr:uid="{00000000-0005-0000-0000-0000DF310000}"/>
    <cellStyle name="40% - Акцент4 6 8 2" xfId="18808" xr:uid="{00000000-0005-0000-0000-0000E0310000}"/>
    <cellStyle name="40% - Акцент4 6 8 2 2" xfId="37028" xr:uid="{00000000-0005-0000-0000-0000E1310000}"/>
    <cellStyle name="40% - Акцент4 6 8 3" xfId="28778" xr:uid="{00000000-0005-0000-0000-0000E2310000}"/>
    <cellStyle name="40% - Акцент4 6 9" xfId="12503" xr:uid="{00000000-0005-0000-0000-0000E3310000}"/>
    <cellStyle name="40% - Акцент4 6 9 2" xfId="21949" xr:uid="{00000000-0005-0000-0000-0000E4310000}"/>
    <cellStyle name="40% - Акцент4 6 9 2 2" xfId="40071" xr:uid="{00000000-0005-0000-0000-0000E5310000}"/>
    <cellStyle name="40% - Акцент4 6 9 3" xfId="31736" xr:uid="{00000000-0005-0000-0000-0000E6310000}"/>
    <cellStyle name="40% - Акцент4 6_Reconcilation" xfId="8464" xr:uid="{00000000-0005-0000-0000-0000E7310000}"/>
    <cellStyle name="40% - Акцент4 7" xfId="951" xr:uid="{00000000-0005-0000-0000-0000E8310000}"/>
    <cellStyle name="40% - Акцент4 7 2" xfId="7515" xr:uid="{00000000-0005-0000-0000-0000E9310000}"/>
    <cellStyle name="40% - Акцент4 7 2 2" xfId="8977" xr:uid="{00000000-0005-0000-0000-0000EA310000}"/>
    <cellStyle name="40% - Акцент4 7 2 2 2" xfId="14054" xr:uid="{00000000-0005-0000-0000-0000EB310000}"/>
    <cellStyle name="40% - Акцент4 7 2 2 2 2" xfId="23247" xr:uid="{00000000-0005-0000-0000-0000EC310000}"/>
    <cellStyle name="40% - Акцент4 7 2 2 2 2 2" xfId="41247" xr:uid="{00000000-0005-0000-0000-0000ED310000}"/>
    <cellStyle name="40% - Акцент4 7 2 2 2 3" xfId="32904" xr:uid="{00000000-0005-0000-0000-0000EE310000}"/>
    <cellStyle name="40% - Акцент4 7 2 2 3" xfId="19543" xr:uid="{00000000-0005-0000-0000-0000EF310000}"/>
    <cellStyle name="40% - Акцент4 7 2 2 3 2" xfId="37713" xr:uid="{00000000-0005-0000-0000-0000F0310000}"/>
    <cellStyle name="40% - Акцент4 7 2 2 4" xfId="29418" xr:uid="{00000000-0005-0000-0000-0000F1310000}"/>
    <cellStyle name="40% - Акцент4 7 2 3" xfId="9816" xr:uid="{00000000-0005-0000-0000-0000F2310000}"/>
    <cellStyle name="40% - Акцент4 7 2 4" xfId="11562" xr:uid="{00000000-0005-0000-0000-0000F3310000}"/>
    <cellStyle name="40% - Акцент4 7 2 4 2" xfId="21407" xr:uid="{00000000-0005-0000-0000-0000F4310000}"/>
    <cellStyle name="40% - Акцент4 7 2 4 2 2" xfId="39559" xr:uid="{00000000-0005-0000-0000-0000F5310000}"/>
    <cellStyle name="40% - Акцент4 7 2 4 3" xfId="31243" xr:uid="{00000000-0005-0000-0000-0000F6310000}"/>
    <cellStyle name="40% - Акцент4 7 2 5" xfId="13085" xr:uid="{00000000-0005-0000-0000-0000F7310000}"/>
    <cellStyle name="40% - Акцент4 7 2 5 2" xfId="22489" xr:uid="{00000000-0005-0000-0000-0000F8310000}"/>
    <cellStyle name="40% - Акцент4 7 2 5 2 2" xfId="40509" xr:uid="{00000000-0005-0000-0000-0000F9310000}"/>
    <cellStyle name="40% - Акцент4 7 2 5 3" xfId="32171" xr:uid="{00000000-0005-0000-0000-0000FA310000}"/>
    <cellStyle name="40% - Акцент4 7 2 6" xfId="18917" xr:uid="{00000000-0005-0000-0000-0000FB310000}"/>
    <cellStyle name="40% - Акцент4 7 2 6 2" xfId="37137" xr:uid="{00000000-0005-0000-0000-0000FC310000}"/>
    <cellStyle name="40% - Акцент4 7 2 7" xfId="28884" xr:uid="{00000000-0005-0000-0000-0000FD310000}"/>
    <cellStyle name="40% - Акцент4 7 3" xfId="8414" xr:uid="{00000000-0005-0000-0000-0000FE310000}"/>
    <cellStyle name="40% - Акцент4 7 3 2" xfId="9817" xr:uid="{00000000-0005-0000-0000-0000FF310000}"/>
    <cellStyle name="40% - Акцент4 7 3 2 2" xfId="14746" xr:uid="{00000000-0005-0000-0000-000000320000}"/>
    <cellStyle name="40% - Акцент4 7 3 2 2 2" xfId="23928" xr:uid="{00000000-0005-0000-0000-000001320000}"/>
    <cellStyle name="40% - Акцент4 7 3 2 2 2 2" xfId="41928" xr:uid="{00000000-0005-0000-0000-000002320000}"/>
    <cellStyle name="40% - Акцент4 7 3 2 2 3" xfId="33583" xr:uid="{00000000-0005-0000-0000-000003320000}"/>
    <cellStyle name="40% - Акцент4 7 3 2 3" xfId="20138" xr:uid="{00000000-0005-0000-0000-000004320000}"/>
    <cellStyle name="40% - Акцент4 7 3 2 3 2" xfId="38303" xr:uid="{00000000-0005-0000-0000-000005320000}"/>
    <cellStyle name="40% - Акцент4 7 3 2 4" xfId="30000" xr:uid="{00000000-0005-0000-0000-000006320000}"/>
    <cellStyle name="40% - Акцент4 7 3 3" xfId="11041" xr:uid="{00000000-0005-0000-0000-000007320000}"/>
    <cellStyle name="40% - Акцент4 7 3 3 2" xfId="14747" xr:uid="{00000000-0005-0000-0000-000008320000}"/>
    <cellStyle name="40% - Акцент4 7 3 3 2 2" xfId="23929" xr:uid="{00000000-0005-0000-0000-000009320000}"/>
    <cellStyle name="40% - Акцент4 7 3 3 2 2 2" xfId="41929" xr:uid="{00000000-0005-0000-0000-00000A320000}"/>
    <cellStyle name="40% - Акцент4 7 3 3 2 3" xfId="33584" xr:uid="{00000000-0005-0000-0000-00000B320000}"/>
    <cellStyle name="40% - Акцент4 7 3 3 3" xfId="20894" xr:uid="{00000000-0005-0000-0000-00000C320000}"/>
    <cellStyle name="40% - Акцент4 7 3 3 3 2" xfId="39046" xr:uid="{00000000-0005-0000-0000-00000D320000}"/>
    <cellStyle name="40% - Акцент4 7 3 3 4" xfId="30730" xr:uid="{00000000-0005-0000-0000-00000E320000}"/>
    <cellStyle name="40% - Акцент4 7 3 4" xfId="14745" xr:uid="{00000000-0005-0000-0000-00000F320000}"/>
    <cellStyle name="40% - Акцент4 7 3 4 2" xfId="23927" xr:uid="{00000000-0005-0000-0000-000010320000}"/>
    <cellStyle name="40% - Акцент4 7 3 4 2 2" xfId="41927" xr:uid="{00000000-0005-0000-0000-000011320000}"/>
    <cellStyle name="40% - Акцент4 7 3 4 3" xfId="33582" xr:uid="{00000000-0005-0000-0000-000012320000}"/>
    <cellStyle name="40% - Акцент4 7 3 5" xfId="19229" xr:uid="{00000000-0005-0000-0000-000013320000}"/>
    <cellStyle name="40% - Акцент4 7 3 5 2" xfId="37405" xr:uid="{00000000-0005-0000-0000-000014320000}"/>
    <cellStyle name="40% - Акцент4 7 3 6" xfId="29116" xr:uid="{00000000-0005-0000-0000-000015320000}"/>
    <cellStyle name="40% - Акцент4 7 4" xfId="10748" xr:uid="{00000000-0005-0000-0000-000016320000}"/>
    <cellStyle name="40% - Акцент4 7 4 2" xfId="14748" xr:uid="{00000000-0005-0000-0000-000017320000}"/>
    <cellStyle name="40% - Акцент4 7 4 2 2" xfId="23930" xr:uid="{00000000-0005-0000-0000-000018320000}"/>
    <cellStyle name="40% - Акцент4 7 4 2 2 2" xfId="41930" xr:uid="{00000000-0005-0000-0000-000019320000}"/>
    <cellStyle name="40% - Акцент4 7 4 2 3" xfId="33585" xr:uid="{00000000-0005-0000-0000-00001A320000}"/>
    <cellStyle name="40% - Акцент4 7 4 3" xfId="20603" xr:uid="{00000000-0005-0000-0000-00001B320000}"/>
    <cellStyle name="40% - Акцент4 7 4 3 2" xfId="38755" xr:uid="{00000000-0005-0000-0000-00001C320000}"/>
    <cellStyle name="40% - Акцент4 7 4 4" xfId="30439" xr:uid="{00000000-0005-0000-0000-00001D320000}"/>
    <cellStyle name="40% - Акцент4 7 5" xfId="7266" xr:uid="{00000000-0005-0000-0000-00001E320000}"/>
    <cellStyle name="40% - Акцент4 8" xfId="952" xr:uid="{00000000-0005-0000-0000-00001F320000}"/>
    <cellStyle name="40% - Акцент4 8 2" xfId="7285" xr:uid="{00000000-0005-0000-0000-000020320000}"/>
    <cellStyle name="40% - Акцент4 9" xfId="953" xr:uid="{00000000-0005-0000-0000-000021320000}"/>
    <cellStyle name="40% - Акцент4 9 2" xfId="8879" xr:uid="{00000000-0005-0000-0000-000022320000}"/>
    <cellStyle name="40% - Акцент4 9 2 2" xfId="14749" xr:uid="{00000000-0005-0000-0000-000023320000}"/>
    <cellStyle name="40% - Акцент4 9 2 2 2" xfId="23931" xr:uid="{00000000-0005-0000-0000-000024320000}"/>
    <cellStyle name="40% - Акцент4 9 2 2 2 2" xfId="41931" xr:uid="{00000000-0005-0000-0000-000025320000}"/>
    <cellStyle name="40% - Акцент4 9 2 2 3" xfId="33586" xr:uid="{00000000-0005-0000-0000-000026320000}"/>
    <cellStyle name="40% - Акцент4 9 2 3" xfId="19451" xr:uid="{00000000-0005-0000-0000-000027320000}"/>
    <cellStyle name="40% - Акцент4 9 2 3 2" xfId="37621" xr:uid="{00000000-0005-0000-0000-000028320000}"/>
    <cellStyle name="40% - Акцент4 9 2 4" xfId="29326" xr:uid="{00000000-0005-0000-0000-000029320000}"/>
    <cellStyle name="40% - Акцент4 9 3" xfId="10627" xr:uid="{00000000-0005-0000-0000-00002A320000}"/>
    <cellStyle name="40% - Акцент4 9 3 2" xfId="14750" xr:uid="{00000000-0005-0000-0000-00002B320000}"/>
    <cellStyle name="40% - Акцент4 9 3 2 2" xfId="23932" xr:uid="{00000000-0005-0000-0000-00002C320000}"/>
    <cellStyle name="40% - Акцент4 9 3 2 2 2" xfId="41932" xr:uid="{00000000-0005-0000-0000-00002D320000}"/>
    <cellStyle name="40% - Акцент4 9 3 2 3" xfId="33587" xr:uid="{00000000-0005-0000-0000-00002E320000}"/>
    <cellStyle name="40% - Акцент4 9 3 3" xfId="20496" xr:uid="{00000000-0005-0000-0000-00002F320000}"/>
    <cellStyle name="40% - Акцент4 9 3 3 2" xfId="38648" xr:uid="{00000000-0005-0000-0000-000030320000}"/>
    <cellStyle name="40% - Акцент4 9 3 4" xfId="30334" xr:uid="{00000000-0005-0000-0000-000031320000}"/>
    <cellStyle name="40% - Акцент4 9 4" xfId="11042" xr:uid="{00000000-0005-0000-0000-000032320000}"/>
    <cellStyle name="40% - Акцент4 9 4 2" xfId="14751" xr:uid="{00000000-0005-0000-0000-000033320000}"/>
    <cellStyle name="40% - Акцент4 9 4 2 2" xfId="23933" xr:uid="{00000000-0005-0000-0000-000034320000}"/>
    <cellStyle name="40% - Акцент4 9 4 2 2 2" xfId="41933" xr:uid="{00000000-0005-0000-0000-000035320000}"/>
    <cellStyle name="40% - Акцент4 9 4 2 3" xfId="33588" xr:uid="{00000000-0005-0000-0000-000036320000}"/>
    <cellStyle name="40% - Акцент4 9 4 3" xfId="20895" xr:uid="{00000000-0005-0000-0000-000037320000}"/>
    <cellStyle name="40% - Акцент4 9 4 3 2" xfId="39047" xr:uid="{00000000-0005-0000-0000-000038320000}"/>
    <cellStyle name="40% - Акцент4 9 4 4" xfId="30731" xr:uid="{00000000-0005-0000-0000-000039320000}"/>
    <cellStyle name="40% - Акцент4 9 5" xfId="11471" xr:uid="{00000000-0005-0000-0000-00003A320000}"/>
    <cellStyle name="40% - Акцент4 9 5 2" xfId="21316" xr:uid="{00000000-0005-0000-0000-00003B320000}"/>
    <cellStyle name="40% - Акцент4 9 5 2 2" xfId="39468" xr:uid="{00000000-0005-0000-0000-00003C320000}"/>
    <cellStyle name="40% - Акцент4 9 5 3" xfId="31152" xr:uid="{00000000-0005-0000-0000-00003D320000}"/>
    <cellStyle name="40% - Акцент4 9 6" xfId="7356" xr:uid="{00000000-0005-0000-0000-00003E320000}"/>
    <cellStyle name="40% - Акцент4 9 6 2" xfId="18822" xr:uid="{00000000-0005-0000-0000-00003F320000}"/>
    <cellStyle name="40% - Акцент4 9 6 2 2" xfId="37042" xr:uid="{00000000-0005-0000-0000-000040320000}"/>
    <cellStyle name="40% - Акцент4 9 6 3" xfId="28791" xr:uid="{00000000-0005-0000-0000-000041320000}"/>
    <cellStyle name="40% - Акцент5 10" xfId="954" xr:uid="{00000000-0005-0000-0000-000042320000}"/>
    <cellStyle name="40% - Акцент5 10 2" xfId="9209" xr:uid="{00000000-0005-0000-0000-000043320000}"/>
    <cellStyle name="40% - Акцент5 10 2 2" xfId="14752" xr:uid="{00000000-0005-0000-0000-000044320000}"/>
    <cellStyle name="40% - Акцент5 10 2 2 2" xfId="23934" xr:uid="{00000000-0005-0000-0000-000045320000}"/>
    <cellStyle name="40% - Акцент5 10 2 2 2 2" xfId="41934" xr:uid="{00000000-0005-0000-0000-000046320000}"/>
    <cellStyle name="40% - Акцент5 10 2 2 3" xfId="33589" xr:uid="{00000000-0005-0000-0000-000047320000}"/>
    <cellStyle name="40% - Акцент5 10 2 3" xfId="19719" xr:uid="{00000000-0005-0000-0000-000048320000}"/>
    <cellStyle name="40% - Акцент5 10 2 3 2" xfId="37885" xr:uid="{00000000-0005-0000-0000-000049320000}"/>
    <cellStyle name="40% - Акцент5 10 2 4" xfId="29589" xr:uid="{00000000-0005-0000-0000-00004A320000}"/>
    <cellStyle name="40% - Акцент5 10 3" xfId="10628" xr:uid="{00000000-0005-0000-0000-00004B320000}"/>
    <cellStyle name="40% - Акцент5 10 3 2" xfId="14753" xr:uid="{00000000-0005-0000-0000-00004C320000}"/>
    <cellStyle name="40% - Акцент5 10 3 2 2" xfId="23935" xr:uid="{00000000-0005-0000-0000-00004D320000}"/>
    <cellStyle name="40% - Акцент5 10 3 2 2 2" xfId="41935" xr:uid="{00000000-0005-0000-0000-00004E320000}"/>
    <cellStyle name="40% - Акцент5 10 3 2 3" xfId="33590" xr:uid="{00000000-0005-0000-0000-00004F320000}"/>
    <cellStyle name="40% - Акцент5 10 3 3" xfId="20497" xr:uid="{00000000-0005-0000-0000-000050320000}"/>
    <cellStyle name="40% - Акцент5 10 3 3 2" xfId="38649" xr:uid="{00000000-0005-0000-0000-000051320000}"/>
    <cellStyle name="40% - Акцент5 10 3 4" xfId="30335" xr:uid="{00000000-0005-0000-0000-000052320000}"/>
    <cellStyle name="40% - Акцент5 10 4" xfId="11043" xr:uid="{00000000-0005-0000-0000-000053320000}"/>
    <cellStyle name="40% - Акцент5 10 4 2" xfId="14754" xr:uid="{00000000-0005-0000-0000-000054320000}"/>
    <cellStyle name="40% - Акцент5 10 4 2 2" xfId="23936" xr:uid="{00000000-0005-0000-0000-000055320000}"/>
    <cellStyle name="40% - Акцент5 10 4 2 2 2" xfId="41936" xr:uid="{00000000-0005-0000-0000-000056320000}"/>
    <cellStyle name="40% - Акцент5 10 4 2 3" xfId="33591" xr:uid="{00000000-0005-0000-0000-000057320000}"/>
    <cellStyle name="40% - Акцент5 10 4 3" xfId="20896" xr:uid="{00000000-0005-0000-0000-000058320000}"/>
    <cellStyle name="40% - Акцент5 10 4 3 2" xfId="39048" xr:uid="{00000000-0005-0000-0000-000059320000}"/>
    <cellStyle name="40% - Акцент5 10 4 4" xfId="30732" xr:uid="{00000000-0005-0000-0000-00005A320000}"/>
    <cellStyle name="40% - Акцент5 10 5" xfId="11726" xr:uid="{00000000-0005-0000-0000-00005B320000}"/>
    <cellStyle name="40% - Акцент5 10 5 2" xfId="21571" xr:uid="{00000000-0005-0000-0000-00005C320000}"/>
    <cellStyle name="40% - Акцент5 10 5 2 2" xfId="39723" xr:uid="{00000000-0005-0000-0000-00005D320000}"/>
    <cellStyle name="40% - Акцент5 10 5 3" xfId="31407" xr:uid="{00000000-0005-0000-0000-00005E320000}"/>
    <cellStyle name="40% - Акцент5 10 6" xfId="8059" xr:uid="{00000000-0005-0000-0000-00005F320000}"/>
    <cellStyle name="40% - Акцент5 10 6 2" xfId="19128" xr:uid="{00000000-0005-0000-0000-000060320000}"/>
    <cellStyle name="40% - Акцент5 10 6 2 2" xfId="37330" xr:uid="{00000000-0005-0000-0000-000061320000}"/>
    <cellStyle name="40% - Акцент5 10 6 3" xfId="29058" xr:uid="{00000000-0005-0000-0000-000062320000}"/>
    <cellStyle name="40% - Акцент5 11" xfId="955" xr:uid="{00000000-0005-0000-0000-000063320000}"/>
    <cellStyle name="40% - Акцент5 11 2" xfId="9235" xr:uid="{00000000-0005-0000-0000-000064320000}"/>
    <cellStyle name="40% - Акцент5 12" xfId="956" xr:uid="{00000000-0005-0000-0000-000065320000}"/>
    <cellStyle name="40% - Акцент5 13" xfId="957" xr:uid="{00000000-0005-0000-0000-000066320000}"/>
    <cellStyle name="40% - Акцент5 14" xfId="958" xr:uid="{00000000-0005-0000-0000-000067320000}"/>
    <cellStyle name="40% - Акцент5 15" xfId="959" xr:uid="{00000000-0005-0000-0000-000068320000}"/>
    <cellStyle name="40% - Акцент5 16" xfId="960" xr:uid="{00000000-0005-0000-0000-000069320000}"/>
    <cellStyle name="40% - Акцент5 17" xfId="961" xr:uid="{00000000-0005-0000-0000-00006A320000}"/>
    <cellStyle name="40% - Акцент5 18" xfId="962" xr:uid="{00000000-0005-0000-0000-00006B320000}"/>
    <cellStyle name="40% - Акцент5 19" xfId="963" xr:uid="{00000000-0005-0000-0000-00006C320000}"/>
    <cellStyle name="40% - Акцент5 2" xfId="964" xr:uid="{00000000-0005-0000-0000-00006D320000}"/>
    <cellStyle name="40% — акцент5 2" xfId="12112" xr:uid="{00000000-0005-0000-0000-00006E320000}"/>
    <cellStyle name="40% — акцент5 2 10" xfId="25905" xr:uid="{00000000-0005-0000-0000-00006F320000}"/>
    <cellStyle name="40% — акцент5 2 10 2" xfId="43852" xr:uid="{00000000-0005-0000-0000-000070320000}"/>
    <cellStyle name="40% — акцент5 2 11" xfId="27106" xr:uid="{00000000-0005-0000-0000-000071320000}"/>
    <cellStyle name="40% — акцент5 2 12" xfId="31615" xr:uid="{00000000-0005-0000-0000-000072320000}"/>
    <cellStyle name="40% - Акцент5 2 2" xfId="965" xr:uid="{00000000-0005-0000-0000-000073320000}"/>
    <cellStyle name="40% — акцент5 2 2" xfId="16954" xr:uid="{00000000-0005-0000-0000-000074320000}"/>
    <cellStyle name="40% - Акцент5 2 2 2" xfId="966" xr:uid="{00000000-0005-0000-0000-000075320000}"/>
    <cellStyle name="40% - Акцент5 2 2 2 10" xfId="16148" xr:uid="{00000000-0005-0000-0000-000076320000}"/>
    <cellStyle name="40% - Акцент5 2 2 2 10 2" xfId="25102" xr:uid="{00000000-0005-0000-0000-000077320000}"/>
    <cellStyle name="40% - Акцент5 2 2 2 10 2 2" xfId="43099" xr:uid="{00000000-0005-0000-0000-000078320000}"/>
    <cellStyle name="40% - Акцент5 2 2 2 10 3" xfId="34746" xr:uid="{00000000-0005-0000-0000-000079320000}"/>
    <cellStyle name="40% - Акцент5 2 2 2 11" xfId="17059" xr:uid="{00000000-0005-0000-0000-00007A320000}"/>
    <cellStyle name="40% - Акцент5 2 2 2 11 2" xfId="35419" xr:uid="{00000000-0005-0000-0000-00007B320000}"/>
    <cellStyle name="40% - Акцент5 2 2 2 12" xfId="26449" xr:uid="{00000000-0005-0000-0000-00007C320000}"/>
    <cellStyle name="40% - Акцент5 2 2 2 12 2" xfId="44371" xr:uid="{00000000-0005-0000-0000-00007D320000}"/>
    <cellStyle name="40% - Акцент5 2 2 2 13" xfId="27363" xr:uid="{00000000-0005-0000-0000-00007E320000}"/>
    <cellStyle name="40% - Акцент5 2 2 2 14" xfId="45425" xr:uid="{00000000-0005-0000-0000-00007F320000}"/>
    <cellStyle name="40% - Акцент5 2 2 2 15" xfId="46519" xr:uid="{00000000-0005-0000-0000-000080320000}"/>
    <cellStyle name="40% - Акцент5 2 2 2 2" xfId="5932" xr:uid="{00000000-0005-0000-0000-000081320000}"/>
    <cellStyle name="40% - Акцент5 2 2 2 2 10" xfId="26958" xr:uid="{00000000-0005-0000-0000-000082320000}"/>
    <cellStyle name="40% - Акцент5 2 2 2 2 10 2" xfId="44873" xr:uid="{00000000-0005-0000-0000-000083320000}"/>
    <cellStyle name="40% - Акцент5 2 2 2 2 11" xfId="27978" xr:uid="{00000000-0005-0000-0000-000084320000}"/>
    <cellStyle name="40% - Акцент5 2 2 2 2 12" xfId="45920" xr:uid="{00000000-0005-0000-0000-000085320000}"/>
    <cellStyle name="40% - Акцент5 2 2 2 2 13" xfId="47109" xr:uid="{00000000-0005-0000-0000-000086320000}"/>
    <cellStyle name="40% - Акцент5 2 2 2 2 2" xfId="8978" xr:uid="{00000000-0005-0000-0000-000087320000}"/>
    <cellStyle name="40% - Акцент5 2 2 2 2 2 2" xfId="14055" xr:uid="{00000000-0005-0000-0000-000088320000}"/>
    <cellStyle name="40% - Акцент5 2 2 2 2 2 2 2" xfId="23248" xr:uid="{00000000-0005-0000-0000-000089320000}"/>
    <cellStyle name="40% - Акцент5 2 2 2 2 2 2 2 2" xfId="41248" xr:uid="{00000000-0005-0000-0000-00008A320000}"/>
    <cellStyle name="40% - Акцент5 2 2 2 2 2 2 3" xfId="32905" xr:uid="{00000000-0005-0000-0000-00008B320000}"/>
    <cellStyle name="40% - Акцент5 2 2 2 2 2 3" xfId="19544" xr:uid="{00000000-0005-0000-0000-00008C320000}"/>
    <cellStyle name="40% - Акцент5 2 2 2 2 2 3 2" xfId="37714" xr:uid="{00000000-0005-0000-0000-00008D320000}"/>
    <cellStyle name="40% - Акцент5 2 2 2 2 2 4" xfId="29419" xr:uid="{00000000-0005-0000-0000-00008E320000}"/>
    <cellStyle name="40% - Акцент5 2 2 2 2 3" xfId="9818" xr:uid="{00000000-0005-0000-0000-00008F320000}"/>
    <cellStyle name="40% - Акцент5 2 2 2 2 3 2" xfId="14755" xr:uid="{00000000-0005-0000-0000-000090320000}"/>
    <cellStyle name="40% - Акцент5 2 2 2 2 3 2 2" xfId="23937" xr:uid="{00000000-0005-0000-0000-000091320000}"/>
    <cellStyle name="40% - Акцент5 2 2 2 2 3 2 2 2" xfId="41937" xr:uid="{00000000-0005-0000-0000-000092320000}"/>
    <cellStyle name="40% - Акцент5 2 2 2 2 3 2 3" xfId="33592" xr:uid="{00000000-0005-0000-0000-000093320000}"/>
    <cellStyle name="40% - Акцент5 2 2 2 2 3 3" xfId="20139" xr:uid="{00000000-0005-0000-0000-000094320000}"/>
    <cellStyle name="40% - Акцент5 2 2 2 2 3 3 2" xfId="38304" xr:uid="{00000000-0005-0000-0000-000095320000}"/>
    <cellStyle name="40% - Акцент5 2 2 2 2 3 4" xfId="30001" xr:uid="{00000000-0005-0000-0000-000096320000}"/>
    <cellStyle name="40% - Акцент5 2 2 2 2 4" xfId="11044" xr:uid="{00000000-0005-0000-0000-000097320000}"/>
    <cellStyle name="40% - Акцент5 2 2 2 2 4 2" xfId="14756" xr:uid="{00000000-0005-0000-0000-000098320000}"/>
    <cellStyle name="40% - Акцент5 2 2 2 2 4 2 2" xfId="23938" xr:uid="{00000000-0005-0000-0000-000099320000}"/>
    <cellStyle name="40% - Акцент5 2 2 2 2 4 2 2 2" xfId="41938" xr:uid="{00000000-0005-0000-0000-00009A320000}"/>
    <cellStyle name="40% - Акцент5 2 2 2 2 4 2 3" xfId="33593" xr:uid="{00000000-0005-0000-0000-00009B320000}"/>
    <cellStyle name="40% - Акцент5 2 2 2 2 4 3" xfId="20897" xr:uid="{00000000-0005-0000-0000-00009C320000}"/>
    <cellStyle name="40% - Акцент5 2 2 2 2 4 3 2" xfId="39049" xr:uid="{00000000-0005-0000-0000-00009D320000}"/>
    <cellStyle name="40% - Акцент5 2 2 2 2 4 4" xfId="30733" xr:uid="{00000000-0005-0000-0000-00009E320000}"/>
    <cellStyle name="40% - Акцент5 2 2 2 2 5" xfId="11563" xr:uid="{00000000-0005-0000-0000-00009F320000}"/>
    <cellStyle name="40% - Акцент5 2 2 2 2 5 2" xfId="21408" xr:uid="{00000000-0005-0000-0000-0000A0320000}"/>
    <cellStyle name="40% - Акцент5 2 2 2 2 5 2 2" xfId="39560" xr:uid="{00000000-0005-0000-0000-0000A1320000}"/>
    <cellStyle name="40% - Акцент5 2 2 2 2 5 3" xfId="31244" xr:uid="{00000000-0005-0000-0000-0000A2320000}"/>
    <cellStyle name="40% - Акцент5 2 2 2 2 6" xfId="7516" xr:uid="{00000000-0005-0000-0000-0000A3320000}"/>
    <cellStyle name="40% - Акцент5 2 2 2 2 6 2" xfId="18918" xr:uid="{00000000-0005-0000-0000-0000A4320000}"/>
    <cellStyle name="40% - Акцент5 2 2 2 2 6 2 2" xfId="37138" xr:uid="{00000000-0005-0000-0000-0000A5320000}"/>
    <cellStyle name="40% - Акцент5 2 2 2 2 6 3" xfId="28885" xr:uid="{00000000-0005-0000-0000-0000A6320000}"/>
    <cellStyle name="40% - Акцент5 2 2 2 2 7" xfId="13086" xr:uid="{00000000-0005-0000-0000-0000A7320000}"/>
    <cellStyle name="40% - Акцент5 2 2 2 2 7 2" xfId="22490" xr:uid="{00000000-0005-0000-0000-0000A8320000}"/>
    <cellStyle name="40% - Акцент5 2 2 2 2 7 2 2" xfId="40510" xr:uid="{00000000-0005-0000-0000-0000A9320000}"/>
    <cellStyle name="40% - Акцент5 2 2 2 2 7 3" xfId="32172" xr:uid="{00000000-0005-0000-0000-0000AA320000}"/>
    <cellStyle name="40% - Акцент5 2 2 2 2 8" xfId="16770" xr:uid="{00000000-0005-0000-0000-0000AB320000}"/>
    <cellStyle name="40% - Акцент5 2 2 2 2 8 2" xfId="25535" xr:uid="{00000000-0005-0000-0000-0000AC320000}"/>
    <cellStyle name="40% - Акцент5 2 2 2 2 8 2 2" xfId="43499" xr:uid="{00000000-0005-0000-0000-0000AD320000}"/>
    <cellStyle name="40% - Акцент5 2 2 2 2 8 3" xfId="35191" xr:uid="{00000000-0005-0000-0000-0000AE320000}"/>
    <cellStyle name="40% - Акцент5 2 2 2 2 9" xfId="17885" xr:uid="{00000000-0005-0000-0000-0000AF320000}"/>
    <cellStyle name="40% - Акцент5 2 2 2 2 9 2" xfId="36195" xr:uid="{00000000-0005-0000-0000-0000B0320000}"/>
    <cellStyle name="40% - Акцент5 2 2 2 3" xfId="8692" xr:uid="{00000000-0005-0000-0000-0000B1320000}"/>
    <cellStyle name="40% - Акцент5 2 2 2 3 2" xfId="9819" xr:uid="{00000000-0005-0000-0000-0000B2320000}"/>
    <cellStyle name="40% - Акцент5 2 2 2 3 2 2" xfId="14757" xr:uid="{00000000-0005-0000-0000-0000B3320000}"/>
    <cellStyle name="40% - Акцент5 2 2 2 3 2 2 2" xfId="23939" xr:uid="{00000000-0005-0000-0000-0000B4320000}"/>
    <cellStyle name="40% - Акцент5 2 2 2 3 2 2 2 2" xfId="41939" xr:uid="{00000000-0005-0000-0000-0000B5320000}"/>
    <cellStyle name="40% - Акцент5 2 2 2 3 2 2 3" xfId="33594" xr:uid="{00000000-0005-0000-0000-0000B6320000}"/>
    <cellStyle name="40% - Акцент5 2 2 2 3 2 3" xfId="20140" xr:uid="{00000000-0005-0000-0000-0000B7320000}"/>
    <cellStyle name="40% - Акцент5 2 2 2 3 2 3 2" xfId="38305" xr:uid="{00000000-0005-0000-0000-0000B8320000}"/>
    <cellStyle name="40% - Акцент5 2 2 2 3 2 4" xfId="30002" xr:uid="{00000000-0005-0000-0000-0000B9320000}"/>
    <cellStyle name="40% - Акцент5 2 2 2 3 3" xfId="13580" xr:uid="{00000000-0005-0000-0000-0000BA320000}"/>
    <cellStyle name="40% - Акцент5 2 2 2 3 3 2" xfId="22815" xr:uid="{00000000-0005-0000-0000-0000BB320000}"/>
    <cellStyle name="40% - Акцент5 2 2 2 3 3 2 2" xfId="40816" xr:uid="{00000000-0005-0000-0000-0000BC320000}"/>
    <cellStyle name="40% - Акцент5 2 2 2 3 3 3" xfId="32467" xr:uid="{00000000-0005-0000-0000-0000BD320000}"/>
    <cellStyle name="40% - Акцент5 2 2 2 3 4" xfId="19363" xr:uid="{00000000-0005-0000-0000-0000BE320000}"/>
    <cellStyle name="40% - Акцент5 2 2 2 3 4 2" xfId="37533" xr:uid="{00000000-0005-0000-0000-0000BF320000}"/>
    <cellStyle name="40% - Акцент5 2 2 2 3 5" xfId="29243" xr:uid="{00000000-0005-0000-0000-0000C0320000}"/>
    <cellStyle name="40% - Акцент5 2 2 2 4" xfId="9330" xr:uid="{00000000-0005-0000-0000-0000C1320000}"/>
    <cellStyle name="40% - Акцент5 2 2 2 4 2" xfId="14758" xr:uid="{00000000-0005-0000-0000-0000C2320000}"/>
    <cellStyle name="40% - Акцент5 2 2 2 4 2 2" xfId="23940" xr:uid="{00000000-0005-0000-0000-0000C3320000}"/>
    <cellStyle name="40% - Акцент5 2 2 2 4 2 2 2" xfId="41940" xr:uid="{00000000-0005-0000-0000-0000C4320000}"/>
    <cellStyle name="40% - Акцент5 2 2 2 4 2 3" xfId="33595" xr:uid="{00000000-0005-0000-0000-0000C5320000}"/>
    <cellStyle name="40% - Акцент5 2 2 2 4 3" xfId="19808" xr:uid="{00000000-0005-0000-0000-0000C6320000}"/>
    <cellStyle name="40% - Акцент5 2 2 2 4 3 2" xfId="37974" xr:uid="{00000000-0005-0000-0000-0000C7320000}"/>
    <cellStyle name="40% - Акцент5 2 2 2 4 4" xfId="29677" xr:uid="{00000000-0005-0000-0000-0000C8320000}"/>
    <cellStyle name="40% - Акцент5 2 2 2 5" xfId="10749" xr:uid="{00000000-0005-0000-0000-0000C9320000}"/>
    <cellStyle name="40% - Акцент5 2 2 2 5 2" xfId="14759" xr:uid="{00000000-0005-0000-0000-0000CA320000}"/>
    <cellStyle name="40% - Акцент5 2 2 2 5 2 2" xfId="23941" xr:uid="{00000000-0005-0000-0000-0000CB320000}"/>
    <cellStyle name="40% - Акцент5 2 2 2 5 2 2 2" xfId="41941" xr:uid="{00000000-0005-0000-0000-0000CC320000}"/>
    <cellStyle name="40% - Акцент5 2 2 2 5 2 3" xfId="33596" xr:uid="{00000000-0005-0000-0000-0000CD320000}"/>
    <cellStyle name="40% - Акцент5 2 2 2 5 3" xfId="20604" xr:uid="{00000000-0005-0000-0000-0000CE320000}"/>
    <cellStyle name="40% - Акцент5 2 2 2 5 3 2" xfId="38756" xr:uid="{00000000-0005-0000-0000-0000CF320000}"/>
    <cellStyle name="40% - Акцент5 2 2 2 5 4" xfId="30440" xr:uid="{00000000-0005-0000-0000-0000D0320000}"/>
    <cellStyle name="40% - Акцент5 2 2 2 6" xfId="11400" xr:uid="{00000000-0005-0000-0000-0000D1320000}"/>
    <cellStyle name="40% - Акцент5 2 2 2 6 2" xfId="21245" xr:uid="{00000000-0005-0000-0000-0000D2320000}"/>
    <cellStyle name="40% - Акцент5 2 2 2 6 2 2" xfId="39397" xr:uid="{00000000-0005-0000-0000-0000D3320000}"/>
    <cellStyle name="40% - Акцент5 2 2 2 6 3" xfId="31081" xr:uid="{00000000-0005-0000-0000-0000D4320000}"/>
    <cellStyle name="40% - Акцент5 2 2 2 7" xfId="11978" xr:uid="{00000000-0005-0000-0000-0000D5320000}"/>
    <cellStyle name="40% - Акцент5 2 2 2 7 2" xfId="21721" xr:uid="{00000000-0005-0000-0000-0000D6320000}"/>
    <cellStyle name="40% - Акцент5 2 2 2 7 2 2" xfId="39870" xr:uid="{00000000-0005-0000-0000-0000D7320000}"/>
    <cellStyle name="40% - Акцент5 2 2 2 7 3" xfId="31549" xr:uid="{00000000-0005-0000-0000-0000D8320000}"/>
    <cellStyle name="40% - Акцент5 2 2 2 8" xfId="7085" xr:uid="{00000000-0005-0000-0000-0000D9320000}"/>
    <cellStyle name="40% - Акцент5 2 2 2 8 2" xfId="18726" xr:uid="{00000000-0005-0000-0000-0000DA320000}"/>
    <cellStyle name="40% - Акцент5 2 2 2 8 2 2" xfId="36959" xr:uid="{00000000-0005-0000-0000-0000DB320000}"/>
    <cellStyle name="40% - Акцент5 2 2 2 8 3" xfId="28718" xr:uid="{00000000-0005-0000-0000-0000DC320000}"/>
    <cellStyle name="40% - Акцент5 2 2 2 9" xfId="12504" xr:uid="{00000000-0005-0000-0000-0000DD320000}"/>
    <cellStyle name="40% - Акцент5 2 2 2 9 2" xfId="21950" xr:uid="{00000000-0005-0000-0000-0000DE320000}"/>
    <cellStyle name="40% - Акцент5 2 2 2 9 2 2" xfId="40072" xr:uid="{00000000-0005-0000-0000-0000DF320000}"/>
    <cellStyle name="40% - Акцент5 2 2 2 9 3" xfId="31737" xr:uid="{00000000-0005-0000-0000-0000E0320000}"/>
    <cellStyle name="40% - Акцент5 2 2 3" xfId="9820" xr:uid="{00000000-0005-0000-0000-0000E1320000}"/>
    <cellStyle name="40% - Акцент5 2 2_Reconcilation" xfId="9205" xr:uid="{00000000-0005-0000-0000-0000E2320000}"/>
    <cellStyle name="40% - Акцент5 2 3" xfId="967" xr:uid="{00000000-0005-0000-0000-0000E3320000}"/>
    <cellStyle name="40% — акцент5 2 3" xfId="21790" xr:uid="{00000000-0005-0000-0000-0000E4320000}"/>
    <cellStyle name="40% - Акцент5 2 3 2" xfId="9821" xr:uid="{00000000-0005-0000-0000-0000E5320000}"/>
    <cellStyle name="40% — акцент5 2 3 2" xfId="39938" xr:uid="{00000000-0005-0000-0000-0000E6320000}"/>
    <cellStyle name="40% - Акцент5 2 4" xfId="968" xr:uid="{00000000-0005-0000-0000-0000E7320000}"/>
    <cellStyle name="40% — акцент5 2 4" xfId="25802" xr:uid="{00000000-0005-0000-0000-0000E8320000}"/>
    <cellStyle name="40% - Акцент5 2 4 10" xfId="16149" xr:uid="{00000000-0005-0000-0000-0000E9320000}"/>
    <cellStyle name="40% - Акцент5 2 4 10 2" xfId="25103" xr:uid="{00000000-0005-0000-0000-0000EA320000}"/>
    <cellStyle name="40% - Акцент5 2 4 10 2 2" xfId="43100" xr:uid="{00000000-0005-0000-0000-0000EB320000}"/>
    <cellStyle name="40% - Акцент5 2 4 10 3" xfId="34747" xr:uid="{00000000-0005-0000-0000-0000EC320000}"/>
    <cellStyle name="40% - Акцент5 2 4 11" xfId="17060" xr:uid="{00000000-0005-0000-0000-0000ED320000}"/>
    <cellStyle name="40% - Акцент5 2 4 11 2" xfId="35420" xr:uid="{00000000-0005-0000-0000-0000EE320000}"/>
    <cellStyle name="40% - Акцент5 2 4 12" xfId="18480" xr:uid="{00000000-0005-0000-0000-0000EF320000}"/>
    <cellStyle name="40% - Акцент5 2 4 12 2" xfId="36780" xr:uid="{00000000-0005-0000-0000-0000F0320000}"/>
    <cellStyle name="40% - Акцент5 2 4 13" xfId="25838" xr:uid="{00000000-0005-0000-0000-0000F1320000}"/>
    <cellStyle name="40% - Акцент5 2 4 13 2" xfId="43790" xr:uid="{00000000-0005-0000-0000-0000F2320000}"/>
    <cellStyle name="40% - Акцент5 2 4 14" xfId="25910" xr:uid="{00000000-0005-0000-0000-0000F3320000}"/>
    <cellStyle name="40% - Акцент5 2 4 14 2" xfId="43857" xr:uid="{00000000-0005-0000-0000-0000F4320000}"/>
    <cellStyle name="40% - Акцент5 2 4 15" xfId="17503" xr:uid="{00000000-0005-0000-0000-0000F5320000}"/>
    <cellStyle name="40% - Акцент5 2 4 15 2" xfId="35856" xr:uid="{00000000-0005-0000-0000-0000F6320000}"/>
    <cellStyle name="40% - Акцент5 2 4 16" xfId="19085" xr:uid="{00000000-0005-0000-0000-0000F7320000}"/>
    <cellStyle name="40% - Акцент5 2 4 16 2" xfId="37304" xr:uid="{00000000-0005-0000-0000-0000F8320000}"/>
    <cellStyle name="40% - Акцент5 2 4 17" xfId="17152" xr:uid="{00000000-0005-0000-0000-0000F9320000}"/>
    <cellStyle name="40% - Акцент5 2 4 17 2" xfId="35508" xr:uid="{00000000-0005-0000-0000-0000FA320000}"/>
    <cellStyle name="40% - Акцент5 2 4 18" xfId="25753" xr:uid="{00000000-0005-0000-0000-0000FB320000}"/>
    <cellStyle name="40% - Акцент5 2 4 18 2" xfId="43709" xr:uid="{00000000-0005-0000-0000-0000FC320000}"/>
    <cellStyle name="40% - Акцент5 2 4 19" xfId="17112" xr:uid="{00000000-0005-0000-0000-0000FD320000}"/>
    <cellStyle name="40% - Акцент5 2 4 19 2" xfId="35471" xr:uid="{00000000-0005-0000-0000-0000FE320000}"/>
    <cellStyle name="40% - Акцент5 2 4 2" xfId="5933" xr:uid="{00000000-0005-0000-0000-0000FF320000}"/>
    <cellStyle name="40% — акцент5 2 4 2" xfId="43756" xr:uid="{00000000-0005-0000-0000-000000330000}"/>
    <cellStyle name="40% - Акцент5 2 4 2 10" xfId="26959" xr:uid="{00000000-0005-0000-0000-000001330000}"/>
    <cellStyle name="40% - Акцент5 2 4 2 10 2" xfId="44874" xr:uid="{00000000-0005-0000-0000-000002330000}"/>
    <cellStyle name="40% - Акцент5 2 4 2 11" xfId="27979" xr:uid="{00000000-0005-0000-0000-000003330000}"/>
    <cellStyle name="40% - Акцент5 2 4 2 12" xfId="45921" xr:uid="{00000000-0005-0000-0000-000004330000}"/>
    <cellStyle name="40% - Акцент5 2 4 2 13" xfId="47110" xr:uid="{00000000-0005-0000-0000-000005330000}"/>
    <cellStyle name="40% - Акцент5 2 4 2 2" xfId="8979" xr:uid="{00000000-0005-0000-0000-000006330000}"/>
    <cellStyle name="40% - Акцент5 2 4 2 2 2" xfId="14056" xr:uid="{00000000-0005-0000-0000-000007330000}"/>
    <cellStyle name="40% - Акцент5 2 4 2 2 2 2" xfId="23249" xr:uid="{00000000-0005-0000-0000-000008330000}"/>
    <cellStyle name="40% - Акцент5 2 4 2 2 2 2 2" xfId="41249" xr:uid="{00000000-0005-0000-0000-000009330000}"/>
    <cellStyle name="40% - Акцент5 2 4 2 2 2 3" xfId="32906" xr:uid="{00000000-0005-0000-0000-00000A330000}"/>
    <cellStyle name="40% - Акцент5 2 4 2 2 3" xfId="19545" xr:uid="{00000000-0005-0000-0000-00000B330000}"/>
    <cellStyle name="40% - Акцент5 2 4 2 2 3 2" xfId="37715" xr:uid="{00000000-0005-0000-0000-00000C330000}"/>
    <cellStyle name="40% - Акцент5 2 4 2 2 4" xfId="29420" xr:uid="{00000000-0005-0000-0000-00000D330000}"/>
    <cellStyle name="40% - Акцент5 2 4 2 3" xfId="9822" xr:uid="{00000000-0005-0000-0000-00000E330000}"/>
    <cellStyle name="40% - Акцент5 2 4 2 3 2" xfId="14760" xr:uid="{00000000-0005-0000-0000-00000F330000}"/>
    <cellStyle name="40% - Акцент5 2 4 2 3 2 2" xfId="23942" xr:uid="{00000000-0005-0000-0000-000010330000}"/>
    <cellStyle name="40% - Акцент5 2 4 2 3 2 2 2" xfId="41942" xr:uid="{00000000-0005-0000-0000-000011330000}"/>
    <cellStyle name="40% - Акцент5 2 4 2 3 2 3" xfId="33597" xr:uid="{00000000-0005-0000-0000-000012330000}"/>
    <cellStyle name="40% - Акцент5 2 4 2 3 3" xfId="20141" xr:uid="{00000000-0005-0000-0000-000013330000}"/>
    <cellStyle name="40% - Акцент5 2 4 2 3 3 2" xfId="38306" xr:uid="{00000000-0005-0000-0000-000014330000}"/>
    <cellStyle name="40% - Акцент5 2 4 2 3 4" xfId="30003" xr:uid="{00000000-0005-0000-0000-000015330000}"/>
    <cellStyle name="40% - Акцент5 2 4 2 4" xfId="11045" xr:uid="{00000000-0005-0000-0000-000016330000}"/>
    <cellStyle name="40% - Акцент5 2 4 2 4 2" xfId="14761" xr:uid="{00000000-0005-0000-0000-000017330000}"/>
    <cellStyle name="40% - Акцент5 2 4 2 4 2 2" xfId="23943" xr:uid="{00000000-0005-0000-0000-000018330000}"/>
    <cellStyle name="40% - Акцент5 2 4 2 4 2 2 2" xfId="41943" xr:uid="{00000000-0005-0000-0000-000019330000}"/>
    <cellStyle name="40% - Акцент5 2 4 2 4 2 3" xfId="33598" xr:uid="{00000000-0005-0000-0000-00001A330000}"/>
    <cellStyle name="40% - Акцент5 2 4 2 4 3" xfId="20898" xr:uid="{00000000-0005-0000-0000-00001B330000}"/>
    <cellStyle name="40% - Акцент5 2 4 2 4 3 2" xfId="39050" xr:uid="{00000000-0005-0000-0000-00001C330000}"/>
    <cellStyle name="40% - Акцент5 2 4 2 4 4" xfId="30734" xr:uid="{00000000-0005-0000-0000-00001D330000}"/>
    <cellStyle name="40% - Акцент5 2 4 2 5" xfId="11564" xr:uid="{00000000-0005-0000-0000-00001E330000}"/>
    <cellStyle name="40% - Акцент5 2 4 2 5 2" xfId="21409" xr:uid="{00000000-0005-0000-0000-00001F330000}"/>
    <cellStyle name="40% - Акцент5 2 4 2 5 2 2" xfId="39561" xr:uid="{00000000-0005-0000-0000-000020330000}"/>
    <cellStyle name="40% - Акцент5 2 4 2 5 3" xfId="31245" xr:uid="{00000000-0005-0000-0000-000021330000}"/>
    <cellStyle name="40% - Акцент5 2 4 2 6" xfId="7517" xr:uid="{00000000-0005-0000-0000-000022330000}"/>
    <cellStyle name="40% - Акцент5 2 4 2 6 2" xfId="18919" xr:uid="{00000000-0005-0000-0000-000023330000}"/>
    <cellStyle name="40% - Акцент5 2 4 2 6 2 2" xfId="37139" xr:uid="{00000000-0005-0000-0000-000024330000}"/>
    <cellStyle name="40% - Акцент5 2 4 2 6 3" xfId="28886" xr:uid="{00000000-0005-0000-0000-000025330000}"/>
    <cellStyle name="40% - Акцент5 2 4 2 7" xfId="13087" xr:uid="{00000000-0005-0000-0000-000026330000}"/>
    <cellStyle name="40% - Акцент5 2 4 2 7 2" xfId="22491" xr:uid="{00000000-0005-0000-0000-000027330000}"/>
    <cellStyle name="40% - Акцент5 2 4 2 7 2 2" xfId="40511" xr:uid="{00000000-0005-0000-0000-000028330000}"/>
    <cellStyle name="40% - Акцент5 2 4 2 7 3" xfId="32173" xr:uid="{00000000-0005-0000-0000-000029330000}"/>
    <cellStyle name="40% - Акцент5 2 4 2 8" xfId="16771" xr:uid="{00000000-0005-0000-0000-00002A330000}"/>
    <cellStyle name="40% - Акцент5 2 4 2 8 2" xfId="25536" xr:uid="{00000000-0005-0000-0000-00002B330000}"/>
    <cellStyle name="40% - Акцент5 2 4 2 8 2 2" xfId="43500" xr:uid="{00000000-0005-0000-0000-00002C330000}"/>
    <cellStyle name="40% - Акцент5 2 4 2 8 3" xfId="35192" xr:uid="{00000000-0005-0000-0000-00002D330000}"/>
    <cellStyle name="40% - Акцент5 2 4 2 9" xfId="17886" xr:uid="{00000000-0005-0000-0000-00002E330000}"/>
    <cellStyle name="40% - Акцент5 2 4 2 9 2" xfId="36196" xr:uid="{00000000-0005-0000-0000-00002F330000}"/>
    <cellStyle name="40% - Акцент5 2 4 20" xfId="25769" xr:uid="{00000000-0005-0000-0000-000030330000}"/>
    <cellStyle name="40% - Акцент5 2 4 20 2" xfId="43725" xr:uid="{00000000-0005-0000-0000-000031330000}"/>
    <cellStyle name="40% - Акцент5 2 4 21" xfId="25994" xr:uid="{00000000-0005-0000-0000-000032330000}"/>
    <cellStyle name="40% - Акцент5 2 4 21 2" xfId="43937" xr:uid="{00000000-0005-0000-0000-000033330000}"/>
    <cellStyle name="40% - Акцент5 2 4 22" xfId="20075" xr:uid="{00000000-0005-0000-0000-000034330000}"/>
    <cellStyle name="40% - Акцент5 2 4 22 2" xfId="38240" xr:uid="{00000000-0005-0000-0000-000035330000}"/>
    <cellStyle name="40% - Акцент5 2 4 23" xfId="19224" xr:uid="{00000000-0005-0000-0000-000036330000}"/>
    <cellStyle name="40% - Акцент5 2 4 23 2" xfId="37403" xr:uid="{00000000-0005-0000-0000-000037330000}"/>
    <cellStyle name="40% - Акцент5 2 4 24" xfId="25701" xr:uid="{00000000-0005-0000-0000-000038330000}"/>
    <cellStyle name="40% - Акцент5 2 4 24 2" xfId="43662" xr:uid="{00000000-0005-0000-0000-000039330000}"/>
    <cellStyle name="40% - Акцент5 2 4 25" xfId="25815" xr:uid="{00000000-0005-0000-0000-00003A330000}"/>
    <cellStyle name="40% - Акцент5 2 4 25 2" xfId="43768" xr:uid="{00000000-0005-0000-0000-00003B330000}"/>
    <cellStyle name="40% - Акцент5 2 4 26" xfId="25681" xr:uid="{00000000-0005-0000-0000-00003C330000}"/>
    <cellStyle name="40% - Акцент5 2 4 26 2" xfId="43642" xr:uid="{00000000-0005-0000-0000-00003D330000}"/>
    <cellStyle name="40% - Акцент5 2 4 27" xfId="25808" xr:uid="{00000000-0005-0000-0000-00003E330000}"/>
    <cellStyle name="40% - Акцент5 2 4 27 2" xfId="43762" xr:uid="{00000000-0005-0000-0000-00003F330000}"/>
    <cellStyle name="40% - Акцент5 2 4 28" xfId="19165" xr:uid="{00000000-0005-0000-0000-000040330000}"/>
    <cellStyle name="40% - Акцент5 2 4 28 2" xfId="37344" xr:uid="{00000000-0005-0000-0000-000041330000}"/>
    <cellStyle name="40% - Акцент5 2 4 29" xfId="26450" xr:uid="{00000000-0005-0000-0000-000042330000}"/>
    <cellStyle name="40% - Акцент5 2 4 29 2" xfId="44372" xr:uid="{00000000-0005-0000-0000-000043330000}"/>
    <cellStyle name="40% - Акцент5 2 4 3" xfId="8483" xr:uid="{00000000-0005-0000-0000-000044330000}"/>
    <cellStyle name="40% - Акцент5 2 4 3 2" xfId="9823" xr:uid="{00000000-0005-0000-0000-000045330000}"/>
    <cellStyle name="40% - Акцент5 2 4 3 2 2" xfId="14762" xr:uid="{00000000-0005-0000-0000-000046330000}"/>
    <cellStyle name="40% - Акцент5 2 4 3 2 2 2" xfId="23944" xr:uid="{00000000-0005-0000-0000-000047330000}"/>
    <cellStyle name="40% - Акцент5 2 4 3 2 2 2 2" xfId="41944" xr:uid="{00000000-0005-0000-0000-000048330000}"/>
    <cellStyle name="40% - Акцент5 2 4 3 2 2 3" xfId="33599" xr:uid="{00000000-0005-0000-0000-000049330000}"/>
    <cellStyle name="40% - Акцент5 2 4 3 2 3" xfId="20142" xr:uid="{00000000-0005-0000-0000-00004A330000}"/>
    <cellStyle name="40% - Акцент5 2 4 3 2 3 2" xfId="38307" xr:uid="{00000000-0005-0000-0000-00004B330000}"/>
    <cellStyle name="40% - Акцент5 2 4 3 2 4" xfId="30004" xr:uid="{00000000-0005-0000-0000-00004C330000}"/>
    <cellStyle name="40% - Акцент5 2 4 3 3" xfId="13581" xr:uid="{00000000-0005-0000-0000-00004D330000}"/>
    <cellStyle name="40% - Акцент5 2 4 3 3 2" xfId="22816" xr:uid="{00000000-0005-0000-0000-00004E330000}"/>
    <cellStyle name="40% - Акцент5 2 4 3 3 2 2" xfId="40817" xr:uid="{00000000-0005-0000-0000-00004F330000}"/>
    <cellStyle name="40% - Акцент5 2 4 3 3 3" xfId="32468" xr:uid="{00000000-0005-0000-0000-000050330000}"/>
    <cellStyle name="40% - Акцент5 2 4 3 4" xfId="19241" xr:uid="{00000000-0005-0000-0000-000051330000}"/>
    <cellStyle name="40% - Акцент5 2 4 3 4 2" xfId="37415" xr:uid="{00000000-0005-0000-0000-000052330000}"/>
    <cellStyle name="40% - Акцент5 2 4 3 5" xfId="29126" xr:uid="{00000000-0005-0000-0000-000053330000}"/>
    <cellStyle name="40% - Акцент5 2 4 30" xfId="26459" xr:uid="{00000000-0005-0000-0000-000054330000}"/>
    <cellStyle name="40% - Акцент5 2 4 30 2" xfId="44381" xr:uid="{00000000-0005-0000-0000-000055330000}"/>
    <cellStyle name="40% - Акцент5 2 4 31" xfId="27364" xr:uid="{00000000-0005-0000-0000-000056330000}"/>
    <cellStyle name="40% - Акцент5 2 4 32" xfId="45426" xr:uid="{00000000-0005-0000-0000-000057330000}"/>
    <cellStyle name="40% - Акцент5 2 4 33" xfId="46520" xr:uid="{00000000-0005-0000-0000-000058330000}"/>
    <cellStyle name="40% - Акцент5 2 4 4" xfId="9331" xr:uid="{00000000-0005-0000-0000-000059330000}"/>
    <cellStyle name="40% - Акцент5 2 4 4 2" xfId="14763" xr:uid="{00000000-0005-0000-0000-00005A330000}"/>
    <cellStyle name="40% - Акцент5 2 4 4 2 2" xfId="23945" xr:uid="{00000000-0005-0000-0000-00005B330000}"/>
    <cellStyle name="40% - Акцент5 2 4 4 2 2 2" xfId="41945" xr:uid="{00000000-0005-0000-0000-00005C330000}"/>
    <cellStyle name="40% - Акцент5 2 4 4 2 3" xfId="33600" xr:uid="{00000000-0005-0000-0000-00005D330000}"/>
    <cellStyle name="40% - Акцент5 2 4 4 3" xfId="19809" xr:uid="{00000000-0005-0000-0000-00005E330000}"/>
    <cellStyle name="40% - Акцент5 2 4 4 3 2" xfId="37975" xr:uid="{00000000-0005-0000-0000-00005F330000}"/>
    <cellStyle name="40% - Акцент5 2 4 4 4" xfId="29678" xr:uid="{00000000-0005-0000-0000-000060330000}"/>
    <cellStyle name="40% - Акцент5 2 4 5" xfId="10750" xr:uid="{00000000-0005-0000-0000-000061330000}"/>
    <cellStyle name="40% - Акцент5 2 4 5 2" xfId="14764" xr:uid="{00000000-0005-0000-0000-000062330000}"/>
    <cellStyle name="40% - Акцент5 2 4 5 2 2" xfId="23946" xr:uid="{00000000-0005-0000-0000-000063330000}"/>
    <cellStyle name="40% - Акцент5 2 4 5 2 2 2" xfId="41946" xr:uid="{00000000-0005-0000-0000-000064330000}"/>
    <cellStyle name="40% - Акцент5 2 4 5 2 3" xfId="33601" xr:uid="{00000000-0005-0000-0000-000065330000}"/>
    <cellStyle name="40% - Акцент5 2 4 5 3" xfId="20605" xr:uid="{00000000-0005-0000-0000-000066330000}"/>
    <cellStyle name="40% - Акцент5 2 4 5 3 2" xfId="38757" xr:uid="{00000000-0005-0000-0000-000067330000}"/>
    <cellStyle name="40% - Акцент5 2 4 5 4" xfId="30441" xr:uid="{00000000-0005-0000-0000-000068330000}"/>
    <cellStyle name="40% - Акцент5 2 4 6" xfId="11289" xr:uid="{00000000-0005-0000-0000-000069330000}"/>
    <cellStyle name="40% - Акцент5 2 4 6 2" xfId="21134" xr:uid="{00000000-0005-0000-0000-00006A330000}"/>
    <cellStyle name="40% - Акцент5 2 4 6 2 2" xfId="39286" xr:uid="{00000000-0005-0000-0000-00006B330000}"/>
    <cellStyle name="40% - Акцент5 2 4 6 3" xfId="30970" xr:uid="{00000000-0005-0000-0000-00006C330000}"/>
    <cellStyle name="40% - Акцент5 2 4 7" xfId="11979" xr:uid="{00000000-0005-0000-0000-00006D330000}"/>
    <cellStyle name="40% - Акцент5 2 4 7 2" xfId="21722" xr:uid="{00000000-0005-0000-0000-00006E330000}"/>
    <cellStyle name="40% - Акцент5 2 4 7 2 2" xfId="39871" xr:uid="{00000000-0005-0000-0000-00006F330000}"/>
    <cellStyle name="40% - Акцент5 2 4 7 3" xfId="31550" xr:uid="{00000000-0005-0000-0000-000070330000}"/>
    <cellStyle name="40% - Акцент5 2 4 8" xfId="6767" xr:uid="{00000000-0005-0000-0000-000071330000}"/>
    <cellStyle name="40% - Акцент5 2 4 8 2" xfId="18571" xr:uid="{00000000-0005-0000-0000-000072330000}"/>
    <cellStyle name="40% - Акцент5 2 4 8 2 2" xfId="36837" xr:uid="{00000000-0005-0000-0000-000073330000}"/>
    <cellStyle name="40% - Акцент5 2 4 8 3" xfId="28607" xr:uid="{00000000-0005-0000-0000-000074330000}"/>
    <cellStyle name="40% - Акцент5 2 4 9" xfId="12505" xr:uid="{00000000-0005-0000-0000-000075330000}"/>
    <cellStyle name="40% - Акцент5 2 4 9 2" xfId="21951" xr:uid="{00000000-0005-0000-0000-000076330000}"/>
    <cellStyle name="40% - Акцент5 2 4 9 2 2" xfId="40073" xr:uid="{00000000-0005-0000-0000-000077330000}"/>
    <cellStyle name="40% - Акцент5 2 4 9 3" xfId="31738" xr:uid="{00000000-0005-0000-0000-000078330000}"/>
    <cellStyle name="40% - Акцент5 2 5" xfId="7405" xr:uid="{00000000-0005-0000-0000-000079330000}"/>
    <cellStyle name="40% — акцент5 2 5" xfId="17480" xr:uid="{00000000-0005-0000-0000-00007A330000}"/>
    <cellStyle name="40% - Акцент5 2 5 2" xfId="9824" xr:uid="{00000000-0005-0000-0000-00007B330000}"/>
    <cellStyle name="40% — акцент5 2 5 2" xfId="35834" xr:uid="{00000000-0005-0000-0000-00007C330000}"/>
    <cellStyle name="40% - Акцент5 2 5 2 2" xfId="14057" xr:uid="{00000000-0005-0000-0000-00007D330000}"/>
    <cellStyle name="40% - Акцент5 2 6" xfId="8704" xr:uid="{00000000-0005-0000-0000-00007E330000}"/>
    <cellStyle name="40% — акцент5 2 6" xfId="17080" xr:uid="{00000000-0005-0000-0000-00007F330000}"/>
    <cellStyle name="40% — акцент5 2 6 2" xfId="35440" xr:uid="{00000000-0005-0000-0000-000080330000}"/>
    <cellStyle name="40% - Акцент5 2 7" xfId="11749" xr:uid="{00000000-0005-0000-0000-000081330000}"/>
    <cellStyle name="40% — акцент5 2 7" xfId="25724" xr:uid="{00000000-0005-0000-0000-000082330000}"/>
    <cellStyle name="40% - Акцент5 2 7 10" xfId="17339" xr:uid="{00000000-0005-0000-0000-000083330000}"/>
    <cellStyle name="40% - Акцент5 2 7 10 2" xfId="35694" xr:uid="{00000000-0005-0000-0000-000084330000}"/>
    <cellStyle name="40% - Акцент5 2 7 11" xfId="17786" xr:uid="{00000000-0005-0000-0000-000085330000}"/>
    <cellStyle name="40% - Акцент5 2 7 11 2" xfId="36108" xr:uid="{00000000-0005-0000-0000-000086330000}"/>
    <cellStyle name="40% - Акцент5 2 7 12" xfId="23257" xr:uid="{00000000-0005-0000-0000-000087330000}"/>
    <cellStyle name="40% - Акцент5 2 7 12 2" xfId="41257" xr:uid="{00000000-0005-0000-0000-000088330000}"/>
    <cellStyle name="40% - Акцент5 2 7 13" xfId="17794" xr:uid="{00000000-0005-0000-0000-000089330000}"/>
    <cellStyle name="40% - Акцент5 2 7 13 2" xfId="36116" xr:uid="{00000000-0005-0000-0000-00008A330000}"/>
    <cellStyle name="40% - Акцент5 2 7 14" xfId="25972" xr:uid="{00000000-0005-0000-0000-00008B330000}"/>
    <cellStyle name="40% - Акцент5 2 7 14 2" xfId="43916" xr:uid="{00000000-0005-0000-0000-00008C330000}"/>
    <cellStyle name="40% - Акцент5 2 7 15" xfId="17496" xr:uid="{00000000-0005-0000-0000-00008D330000}"/>
    <cellStyle name="40% - Акцент5 2 7 15 2" xfId="35849" xr:uid="{00000000-0005-0000-0000-00008E330000}"/>
    <cellStyle name="40% - Акцент5 2 7 16" xfId="25944" xr:uid="{00000000-0005-0000-0000-00008F330000}"/>
    <cellStyle name="40% - Акцент5 2 7 16 2" xfId="43888" xr:uid="{00000000-0005-0000-0000-000090330000}"/>
    <cellStyle name="40% - Акцент5 2 7 17" xfId="31430" xr:uid="{00000000-0005-0000-0000-000091330000}"/>
    <cellStyle name="40% - Акцент5 2 7 2" xfId="21594" xr:uid="{00000000-0005-0000-0000-000092330000}"/>
    <cellStyle name="40% — акцент5 2 7 2" xfId="43685" xr:uid="{00000000-0005-0000-0000-000093330000}"/>
    <cellStyle name="40% - Акцент5 2 7 2 2" xfId="39746" xr:uid="{00000000-0005-0000-0000-000094330000}"/>
    <cellStyle name="40% - Акцент5 2 7 3" xfId="25675" xr:uid="{00000000-0005-0000-0000-000095330000}"/>
    <cellStyle name="40% - Акцент5 2 7 3 2" xfId="43636" xr:uid="{00000000-0005-0000-0000-000096330000}"/>
    <cellStyle name="40% - Акцент5 2 7 4" xfId="25705" xr:uid="{00000000-0005-0000-0000-000097330000}"/>
    <cellStyle name="40% - Акцент5 2 7 4 2" xfId="43666" xr:uid="{00000000-0005-0000-0000-000098330000}"/>
    <cellStyle name="40% - Акцент5 2 7 5" xfId="25777" xr:uid="{00000000-0005-0000-0000-000099330000}"/>
    <cellStyle name="40% - Акцент5 2 7 5 2" xfId="43732" xr:uid="{00000000-0005-0000-0000-00009A330000}"/>
    <cellStyle name="40% - Акцент5 2 7 6" xfId="17029" xr:uid="{00000000-0005-0000-0000-00009B330000}"/>
    <cellStyle name="40% - Акцент5 2 7 6 2" xfId="35389" xr:uid="{00000000-0005-0000-0000-00009C330000}"/>
    <cellStyle name="40% - Акцент5 2 7 7" xfId="19081" xr:uid="{00000000-0005-0000-0000-00009D330000}"/>
    <cellStyle name="40% - Акцент5 2 7 7 2" xfId="37301" xr:uid="{00000000-0005-0000-0000-00009E330000}"/>
    <cellStyle name="40% - Акцент5 2 7 8" xfId="25780" xr:uid="{00000000-0005-0000-0000-00009F330000}"/>
    <cellStyle name="40% - Акцент5 2 7 8 2" xfId="43734" xr:uid="{00000000-0005-0000-0000-0000A0330000}"/>
    <cellStyle name="40% - Акцент5 2 7 9" xfId="25695" xr:uid="{00000000-0005-0000-0000-0000A1330000}"/>
    <cellStyle name="40% - Акцент5 2 7 9 2" xfId="43656" xr:uid="{00000000-0005-0000-0000-0000A2330000}"/>
    <cellStyle name="40% — акцент5 2 8" xfId="24734" xr:uid="{00000000-0005-0000-0000-0000A3330000}"/>
    <cellStyle name="40% — акцент5 2 8 2" xfId="42733" xr:uid="{00000000-0005-0000-0000-0000A4330000}"/>
    <cellStyle name="40% — акцент5 2 9" xfId="25854" xr:uid="{00000000-0005-0000-0000-0000A5330000}"/>
    <cellStyle name="40% — акцент5 2 9 2" xfId="43806" xr:uid="{00000000-0005-0000-0000-0000A6330000}"/>
    <cellStyle name="40% - Акцент5 2_(DELOITTE) январь 2011" xfId="5313" xr:uid="{00000000-0005-0000-0000-0000A7330000}"/>
    <cellStyle name="40% - Акцент5 20" xfId="969" xr:uid="{00000000-0005-0000-0000-0000A8330000}"/>
    <cellStyle name="40% - Акцент5 21" xfId="970" xr:uid="{00000000-0005-0000-0000-0000A9330000}"/>
    <cellStyle name="40% - Акцент5 22" xfId="971" xr:uid="{00000000-0005-0000-0000-0000AA330000}"/>
    <cellStyle name="40% - Акцент5 23" xfId="972" xr:uid="{00000000-0005-0000-0000-0000AB330000}"/>
    <cellStyle name="40% - Акцент5 3" xfId="973" xr:uid="{00000000-0005-0000-0000-0000AC330000}"/>
    <cellStyle name="40% - Акцент5 3 10" xfId="11750" xr:uid="{00000000-0005-0000-0000-0000AD330000}"/>
    <cellStyle name="40% - Акцент5 3 10 2" xfId="21595" xr:uid="{00000000-0005-0000-0000-0000AE330000}"/>
    <cellStyle name="40% - Акцент5 3 10 2 2" xfId="39747" xr:uid="{00000000-0005-0000-0000-0000AF330000}"/>
    <cellStyle name="40% - Акцент5 3 10 3" xfId="31431" xr:uid="{00000000-0005-0000-0000-0000B0330000}"/>
    <cellStyle name="40% - Акцент5 3 11" xfId="6559" xr:uid="{00000000-0005-0000-0000-0000B1330000}"/>
    <cellStyle name="40% - Акцент5 3 11 2" xfId="18478" xr:uid="{00000000-0005-0000-0000-0000B2330000}"/>
    <cellStyle name="40% - Акцент5 3 11 2 2" xfId="36778" xr:uid="{00000000-0005-0000-0000-0000B3330000}"/>
    <cellStyle name="40% - Акцент5 3 11 3" xfId="28558" xr:uid="{00000000-0005-0000-0000-0000B4330000}"/>
    <cellStyle name="40% - Акцент5 3 12" xfId="12506" xr:uid="{00000000-0005-0000-0000-0000B5330000}"/>
    <cellStyle name="40% - Акцент5 3 12 2" xfId="21952" xr:uid="{00000000-0005-0000-0000-0000B6330000}"/>
    <cellStyle name="40% - Акцент5 3 12 2 2" xfId="40074" xr:uid="{00000000-0005-0000-0000-0000B7330000}"/>
    <cellStyle name="40% - Акцент5 3 12 3" xfId="31739" xr:uid="{00000000-0005-0000-0000-0000B8330000}"/>
    <cellStyle name="40% - Акцент5 3 2" xfId="974" xr:uid="{00000000-0005-0000-0000-0000B9330000}"/>
    <cellStyle name="40% - Акцент5 3 2 10" xfId="12507" xr:uid="{00000000-0005-0000-0000-0000BA330000}"/>
    <cellStyle name="40% - Акцент5 3 2 10 2" xfId="21953" xr:uid="{00000000-0005-0000-0000-0000BB330000}"/>
    <cellStyle name="40% - Акцент5 3 2 10 2 2" xfId="40075" xr:uid="{00000000-0005-0000-0000-0000BC330000}"/>
    <cellStyle name="40% - Акцент5 3 2 10 3" xfId="31740" xr:uid="{00000000-0005-0000-0000-0000BD330000}"/>
    <cellStyle name="40% - Акцент5 3 2 11" xfId="16150" xr:uid="{00000000-0005-0000-0000-0000BE330000}"/>
    <cellStyle name="40% - Акцент5 3 2 11 2" xfId="25104" xr:uid="{00000000-0005-0000-0000-0000BF330000}"/>
    <cellStyle name="40% - Акцент5 3 2 11 2 2" xfId="43101" xr:uid="{00000000-0005-0000-0000-0000C0330000}"/>
    <cellStyle name="40% - Акцент5 3 2 11 3" xfId="34748" xr:uid="{00000000-0005-0000-0000-0000C1330000}"/>
    <cellStyle name="40% - Акцент5 3 2 12" xfId="17061" xr:uid="{00000000-0005-0000-0000-0000C2330000}"/>
    <cellStyle name="40% - Акцент5 3 2 12 2" xfId="35421" xr:uid="{00000000-0005-0000-0000-0000C3330000}"/>
    <cellStyle name="40% - Акцент5 3 2 13" xfId="26451" xr:uid="{00000000-0005-0000-0000-0000C4330000}"/>
    <cellStyle name="40% - Акцент5 3 2 13 2" xfId="44373" xr:uid="{00000000-0005-0000-0000-0000C5330000}"/>
    <cellStyle name="40% - Акцент5 3 2 14" xfId="27365" xr:uid="{00000000-0005-0000-0000-0000C6330000}"/>
    <cellStyle name="40% - Акцент5 3 2 15" xfId="45427" xr:uid="{00000000-0005-0000-0000-0000C7330000}"/>
    <cellStyle name="40% - Акцент5 3 2 16" xfId="46521" xr:uid="{00000000-0005-0000-0000-0000C8330000}"/>
    <cellStyle name="40% - Акцент5 3 2 2" xfId="975" xr:uid="{00000000-0005-0000-0000-0000C9330000}"/>
    <cellStyle name="40% - Акцент5 3 2 2 2" xfId="9825" xr:uid="{00000000-0005-0000-0000-0000CA330000}"/>
    <cellStyle name="40% - Акцент5 3 2 3" xfId="5934" xr:uid="{00000000-0005-0000-0000-0000CB330000}"/>
    <cellStyle name="40% - Акцент5 3 2 3 10" xfId="26960" xr:uid="{00000000-0005-0000-0000-0000CC330000}"/>
    <cellStyle name="40% - Акцент5 3 2 3 10 2" xfId="44875" xr:uid="{00000000-0005-0000-0000-0000CD330000}"/>
    <cellStyle name="40% - Акцент5 3 2 3 11" xfId="27980" xr:uid="{00000000-0005-0000-0000-0000CE330000}"/>
    <cellStyle name="40% - Акцент5 3 2 3 12" xfId="45922" xr:uid="{00000000-0005-0000-0000-0000CF330000}"/>
    <cellStyle name="40% - Акцент5 3 2 3 13" xfId="47111" xr:uid="{00000000-0005-0000-0000-0000D0330000}"/>
    <cellStyle name="40% - Акцент5 3 2 3 2" xfId="8981" xr:uid="{00000000-0005-0000-0000-0000D1330000}"/>
    <cellStyle name="40% - Акцент5 3 2 3 2 2" xfId="14058" xr:uid="{00000000-0005-0000-0000-0000D2330000}"/>
    <cellStyle name="40% - Акцент5 3 2 3 2 2 2" xfId="23250" xr:uid="{00000000-0005-0000-0000-0000D3330000}"/>
    <cellStyle name="40% - Акцент5 3 2 3 2 2 2 2" xfId="41250" xr:uid="{00000000-0005-0000-0000-0000D4330000}"/>
    <cellStyle name="40% - Акцент5 3 2 3 2 2 3" xfId="32907" xr:uid="{00000000-0005-0000-0000-0000D5330000}"/>
    <cellStyle name="40% - Акцент5 3 2 3 2 3" xfId="19547" xr:uid="{00000000-0005-0000-0000-0000D6330000}"/>
    <cellStyle name="40% - Акцент5 3 2 3 2 3 2" xfId="37717" xr:uid="{00000000-0005-0000-0000-0000D7330000}"/>
    <cellStyle name="40% - Акцент5 3 2 3 2 4" xfId="29422" xr:uid="{00000000-0005-0000-0000-0000D8330000}"/>
    <cellStyle name="40% - Акцент5 3 2 3 3" xfId="9826" xr:uid="{00000000-0005-0000-0000-0000D9330000}"/>
    <cellStyle name="40% - Акцент5 3 2 3 3 2" xfId="14765" xr:uid="{00000000-0005-0000-0000-0000DA330000}"/>
    <cellStyle name="40% - Акцент5 3 2 3 3 2 2" xfId="23947" xr:uid="{00000000-0005-0000-0000-0000DB330000}"/>
    <cellStyle name="40% - Акцент5 3 2 3 3 2 2 2" xfId="41947" xr:uid="{00000000-0005-0000-0000-0000DC330000}"/>
    <cellStyle name="40% - Акцент5 3 2 3 3 2 3" xfId="33602" xr:uid="{00000000-0005-0000-0000-0000DD330000}"/>
    <cellStyle name="40% - Акцент5 3 2 3 3 3" xfId="20143" xr:uid="{00000000-0005-0000-0000-0000DE330000}"/>
    <cellStyle name="40% - Акцент5 3 2 3 3 3 2" xfId="38308" xr:uid="{00000000-0005-0000-0000-0000DF330000}"/>
    <cellStyle name="40% - Акцент5 3 2 3 3 4" xfId="30005" xr:uid="{00000000-0005-0000-0000-0000E0330000}"/>
    <cellStyle name="40% - Акцент5 3 2 3 4" xfId="11046" xr:uid="{00000000-0005-0000-0000-0000E1330000}"/>
    <cellStyle name="40% - Акцент5 3 2 3 4 2" xfId="14766" xr:uid="{00000000-0005-0000-0000-0000E2330000}"/>
    <cellStyle name="40% - Акцент5 3 2 3 4 2 2" xfId="23948" xr:uid="{00000000-0005-0000-0000-0000E3330000}"/>
    <cellStyle name="40% - Акцент5 3 2 3 4 2 2 2" xfId="41948" xr:uid="{00000000-0005-0000-0000-0000E4330000}"/>
    <cellStyle name="40% - Акцент5 3 2 3 4 2 3" xfId="33603" xr:uid="{00000000-0005-0000-0000-0000E5330000}"/>
    <cellStyle name="40% - Акцент5 3 2 3 4 3" xfId="20899" xr:uid="{00000000-0005-0000-0000-0000E6330000}"/>
    <cellStyle name="40% - Акцент5 3 2 3 4 3 2" xfId="39051" xr:uid="{00000000-0005-0000-0000-0000E7330000}"/>
    <cellStyle name="40% - Акцент5 3 2 3 4 4" xfId="30735" xr:uid="{00000000-0005-0000-0000-0000E8330000}"/>
    <cellStyle name="40% - Акцент5 3 2 3 5" xfId="11566" xr:uid="{00000000-0005-0000-0000-0000E9330000}"/>
    <cellStyle name="40% - Акцент5 3 2 3 5 2" xfId="21411" xr:uid="{00000000-0005-0000-0000-0000EA330000}"/>
    <cellStyle name="40% - Акцент5 3 2 3 5 2 2" xfId="39563" xr:uid="{00000000-0005-0000-0000-0000EB330000}"/>
    <cellStyle name="40% - Акцент5 3 2 3 5 3" xfId="31247" xr:uid="{00000000-0005-0000-0000-0000EC330000}"/>
    <cellStyle name="40% - Акцент5 3 2 3 6" xfId="7519" xr:uid="{00000000-0005-0000-0000-0000ED330000}"/>
    <cellStyle name="40% - Акцент5 3 2 3 6 2" xfId="18921" xr:uid="{00000000-0005-0000-0000-0000EE330000}"/>
    <cellStyle name="40% - Акцент5 3 2 3 6 2 2" xfId="37141" xr:uid="{00000000-0005-0000-0000-0000EF330000}"/>
    <cellStyle name="40% - Акцент5 3 2 3 6 3" xfId="28888" xr:uid="{00000000-0005-0000-0000-0000F0330000}"/>
    <cellStyle name="40% - Акцент5 3 2 3 7" xfId="13089" xr:uid="{00000000-0005-0000-0000-0000F1330000}"/>
    <cellStyle name="40% - Акцент5 3 2 3 7 2" xfId="22492" xr:uid="{00000000-0005-0000-0000-0000F2330000}"/>
    <cellStyle name="40% - Акцент5 3 2 3 7 2 2" xfId="40512" xr:uid="{00000000-0005-0000-0000-0000F3330000}"/>
    <cellStyle name="40% - Акцент5 3 2 3 7 3" xfId="32174" xr:uid="{00000000-0005-0000-0000-0000F4330000}"/>
    <cellStyle name="40% - Акцент5 3 2 3 8" xfId="16772" xr:uid="{00000000-0005-0000-0000-0000F5330000}"/>
    <cellStyle name="40% - Акцент5 3 2 3 8 2" xfId="25537" xr:uid="{00000000-0005-0000-0000-0000F6330000}"/>
    <cellStyle name="40% - Акцент5 3 2 3 8 2 2" xfId="43501" xr:uid="{00000000-0005-0000-0000-0000F7330000}"/>
    <cellStyle name="40% - Акцент5 3 2 3 8 3" xfId="35193" xr:uid="{00000000-0005-0000-0000-0000F8330000}"/>
    <cellStyle name="40% - Акцент5 3 2 3 9" xfId="17887" xr:uid="{00000000-0005-0000-0000-0000F9330000}"/>
    <cellStyle name="40% - Акцент5 3 2 3 9 2" xfId="36197" xr:uid="{00000000-0005-0000-0000-0000FA330000}"/>
    <cellStyle name="40% - Акцент5 3 2 4" xfId="8495" xr:uid="{00000000-0005-0000-0000-0000FB330000}"/>
    <cellStyle name="40% - Акцент5 3 2 4 2" xfId="9827" xr:uid="{00000000-0005-0000-0000-0000FC330000}"/>
    <cellStyle name="40% - Акцент5 3 2 4 2 2" xfId="14767" xr:uid="{00000000-0005-0000-0000-0000FD330000}"/>
    <cellStyle name="40% - Акцент5 3 2 4 2 2 2" xfId="23949" xr:uid="{00000000-0005-0000-0000-0000FE330000}"/>
    <cellStyle name="40% - Акцент5 3 2 4 2 2 2 2" xfId="41949" xr:uid="{00000000-0005-0000-0000-0000FF330000}"/>
    <cellStyle name="40% - Акцент5 3 2 4 2 2 3" xfId="33604" xr:uid="{00000000-0005-0000-0000-000000340000}"/>
    <cellStyle name="40% - Акцент5 3 2 4 2 3" xfId="20144" xr:uid="{00000000-0005-0000-0000-000001340000}"/>
    <cellStyle name="40% - Акцент5 3 2 4 2 3 2" xfId="38309" xr:uid="{00000000-0005-0000-0000-000002340000}"/>
    <cellStyle name="40% - Акцент5 3 2 4 2 4" xfId="30006" xr:uid="{00000000-0005-0000-0000-000003340000}"/>
    <cellStyle name="40% - Акцент5 3 2 4 3" xfId="13583" xr:uid="{00000000-0005-0000-0000-000004340000}"/>
    <cellStyle name="40% - Акцент5 3 2 4 3 2" xfId="22818" xr:uid="{00000000-0005-0000-0000-000005340000}"/>
    <cellStyle name="40% - Акцент5 3 2 4 3 2 2" xfId="40819" xr:uid="{00000000-0005-0000-0000-000006340000}"/>
    <cellStyle name="40% - Акцент5 3 2 4 3 3" xfId="32470" xr:uid="{00000000-0005-0000-0000-000007340000}"/>
    <cellStyle name="40% - Акцент5 3 2 4 4" xfId="19253" xr:uid="{00000000-0005-0000-0000-000008340000}"/>
    <cellStyle name="40% - Акцент5 3 2 4 4 2" xfId="37427" xr:uid="{00000000-0005-0000-0000-000009340000}"/>
    <cellStyle name="40% - Акцент5 3 2 4 5" xfId="29138" xr:uid="{00000000-0005-0000-0000-00000A340000}"/>
    <cellStyle name="40% - Акцент5 3 2 5" xfId="9333" xr:uid="{00000000-0005-0000-0000-00000B340000}"/>
    <cellStyle name="40% - Акцент5 3 2 5 2" xfId="14768" xr:uid="{00000000-0005-0000-0000-00000C340000}"/>
    <cellStyle name="40% - Акцент5 3 2 5 2 2" xfId="23950" xr:uid="{00000000-0005-0000-0000-00000D340000}"/>
    <cellStyle name="40% - Акцент5 3 2 5 2 2 2" xfId="41950" xr:uid="{00000000-0005-0000-0000-00000E340000}"/>
    <cellStyle name="40% - Акцент5 3 2 5 2 3" xfId="33605" xr:uid="{00000000-0005-0000-0000-00000F340000}"/>
    <cellStyle name="40% - Акцент5 3 2 5 3" xfId="19811" xr:uid="{00000000-0005-0000-0000-000010340000}"/>
    <cellStyle name="40% - Акцент5 3 2 5 3 2" xfId="37977" xr:uid="{00000000-0005-0000-0000-000011340000}"/>
    <cellStyle name="40% - Акцент5 3 2 5 4" xfId="29680" xr:uid="{00000000-0005-0000-0000-000012340000}"/>
    <cellStyle name="40% - Акцент5 3 2 6" xfId="10752" xr:uid="{00000000-0005-0000-0000-000013340000}"/>
    <cellStyle name="40% - Акцент5 3 2 6 2" xfId="14769" xr:uid="{00000000-0005-0000-0000-000014340000}"/>
    <cellStyle name="40% - Акцент5 3 2 6 2 2" xfId="23951" xr:uid="{00000000-0005-0000-0000-000015340000}"/>
    <cellStyle name="40% - Акцент5 3 2 6 2 2 2" xfId="41951" xr:uid="{00000000-0005-0000-0000-000016340000}"/>
    <cellStyle name="40% - Акцент5 3 2 6 2 3" xfId="33606" xr:uid="{00000000-0005-0000-0000-000017340000}"/>
    <cellStyle name="40% - Акцент5 3 2 6 3" xfId="20607" xr:uid="{00000000-0005-0000-0000-000018340000}"/>
    <cellStyle name="40% - Акцент5 3 2 6 3 2" xfId="38759" xr:uid="{00000000-0005-0000-0000-000019340000}"/>
    <cellStyle name="40% - Акцент5 3 2 6 4" xfId="30443" xr:uid="{00000000-0005-0000-0000-00001A340000}"/>
    <cellStyle name="40% - Акцент5 3 2 7" xfId="11301" xr:uid="{00000000-0005-0000-0000-00001B340000}"/>
    <cellStyle name="40% - Акцент5 3 2 7 2" xfId="21146" xr:uid="{00000000-0005-0000-0000-00001C340000}"/>
    <cellStyle name="40% - Акцент5 3 2 7 2 2" xfId="39298" xr:uid="{00000000-0005-0000-0000-00001D340000}"/>
    <cellStyle name="40% - Акцент5 3 2 7 3" xfId="30982" xr:uid="{00000000-0005-0000-0000-00001E340000}"/>
    <cellStyle name="40% - Акцент5 3 2 8" xfId="11867" xr:uid="{00000000-0005-0000-0000-00001F340000}"/>
    <cellStyle name="40% - Акцент5 3 2 8 2" xfId="21618" xr:uid="{00000000-0005-0000-0000-000020340000}"/>
    <cellStyle name="40% - Акцент5 3 2 8 2 2" xfId="39767" xr:uid="{00000000-0005-0000-0000-000021340000}"/>
    <cellStyle name="40% - Акцент5 3 2 8 3" xfId="31446" xr:uid="{00000000-0005-0000-0000-000022340000}"/>
    <cellStyle name="40% - Акцент5 3 2 9" xfId="6780" xr:uid="{00000000-0005-0000-0000-000023340000}"/>
    <cellStyle name="40% - Акцент5 3 2 9 2" xfId="18584" xr:uid="{00000000-0005-0000-0000-000024340000}"/>
    <cellStyle name="40% - Акцент5 3 2 9 2 2" xfId="36850" xr:uid="{00000000-0005-0000-0000-000025340000}"/>
    <cellStyle name="40% - Акцент5 3 2 9 3" xfId="28619" xr:uid="{00000000-0005-0000-0000-000026340000}"/>
    <cellStyle name="40% - Акцент5 3 3" xfId="976" xr:uid="{00000000-0005-0000-0000-000027340000}"/>
    <cellStyle name="40% - Акцент5 3 3 2" xfId="9828" xr:uid="{00000000-0005-0000-0000-000028340000}"/>
    <cellStyle name="40% - Акцент5 3 4" xfId="977" xr:uid="{00000000-0005-0000-0000-000029340000}"/>
    <cellStyle name="40% - Акцент5 3 4 10" xfId="16151" xr:uid="{00000000-0005-0000-0000-00002A340000}"/>
    <cellStyle name="40% - Акцент5 3 4 10 2" xfId="25105" xr:uid="{00000000-0005-0000-0000-00002B340000}"/>
    <cellStyle name="40% - Акцент5 3 4 10 2 2" xfId="43102" xr:uid="{00000000-0005-0000-0000-00002C340000}"/>
    <cellStyle name="40% - Акцент5 3 4 10 3" xfId="34749" xr:uid="{00000000-0005-0000-0000-00002D340000}"/>
    <cellStyle name="40% - Акцент5 3 4 11" xfId="17062" xr:uid="{00000000-0005-0000-0000-00002E340000}"/>
    <cellStyle name="40% - Акцент5 3 4 11 2" xfId="35422" xr:uid="{00000000-0005-0000-0000-00002F340000}"/>
    <cellStyle name="40% - Акцент5 3 4 12" xfId="26452" xr:uid="{00000000-0005-0000-0000-000030340000}"/>
    <cellStyle name="40% - Акцент5 3 4 12 2" xfId="44374" xr:uid="{00000000-0005-0000-0000-000031340000}"/>
    <cellStyle name="40% - Акцент5 3 4 13" xfId="27366" xr:uid="{00000000-0005-0000-0000-000032340000}"/>
    <cellStyle name="40% - Акцент5 3 4 14" xfId="45428" xr:uid="{00000000-0005-0000-0000-000033340000}"/>
    <cellStyle name="40% - Акцент5 3 4 15" xfId="46522" xr:uid="{00000000-0005-0000-0000-000034340000}"/>
    <cellStyle name="40% - Акцент5 3 4 2" xfId="5935" xr:uid="{00000000-0005-0000-0000-000035340000}"/>
    <cellStyle name="40% - Акцент5 3 4 2 10" xfId="26961" xr:uid="{00000000-0005-0000-0000-000036340000}"/>
    <cellStyle name="40% - Акцент5 3 4 2 10 2" xfId="44876" xr:uid="{00000000-0005-0000-0000-000037340000}"/>
    <cellStyle name="40% - Акцент5 3 4 2 11" xfId="27981" xr:uid="{00000000-0005-0000-0000-000038340000}"/>
    <cellStyle name="40% - Акцент5 3 4 2 12" xfId="45923" xr:uid="{00000000-0005-0000-0000-000039340000}"/>
    <cellStyle name="40% - Акцент5 3 4 2 13" xfId="47112" xr:uid="{00000000-0005-0000-0000-00003A340000}"/>
    <cellStyle name="40% - Акцент5 3 4 2 2" xfId="8982" xr:uid="{00000000-0005-0000-0000-00003B340000}"/>
    <cellStyle name="40% - Акцент5 3 4 2 2 2" xfId="14059" xr:uid="{00000000-0005-0000-0000-00003C340000}"/>
    <cellStyle name="40% - Акцент5 3 4 2 2 2 2" xfId="23251" xr:uid="{00000000-0005-0000-0000-00003D340000}"/>
    <cellStyle name="40% - Акцент5 3 4 2 2 2 2 2" xfId="41251" xr:uid="{00000000-0005-0000-0000-00003E340000}"/>
    <cellStyle name="40% - Акцент5 3 4 2 2 2 3" xfId="32908" xr:uid="{00000000-0005-0000-0000-00003F340000}"/>
    <cellStyle name="40% - Акцент5 3 4 2 2 3" xfId="19548" xr:uid="{00000000-0005-0000-0000-000040340000}"/>
    <cellStyle name="40% - Акцент5 3 4 2 2 3 2" xfId="37718" xr:uid="{00000000-0005-0000-0000-000041340000}"/>
    <cellStyle name="40% - Акцент5 3 4 2 2 4" xfId="29423" xr:uid="{00000000-0005-0000-0000-000042340000}"/>
    <cellStyle name="40% - Акцент5 3 4 2 3" xfId="9829" xr:uid="{00000000-0005-0000-0000-000043340000}"/>
    <cellStyle name="40% - Акцент5 3 4 2 3 2" xfId="14770" xr:uid="{00000000-0005-0000-0000-000044340000}"/>
    <cellStyle name="40% - Акцент5 3 4 2 3 2 2" xfId="23952" xr:uid="{00000000-0005-0000-0000-000045340000}"/>
    <cellStyle name="40% - Акцент5 3 4 2 3 2 2 2" xfId="41952" xr:uid="{00000000-0005-0000-0000-000046340000}"/>
    <cellStyle name="40% - Акцент5 3 4 2 3 2 3" xfId="33607" xr:uid="{00000000-0005-0000-0000-000047340000}"/>
    <cellStyle name="40% - Акцент5 3 4 2 3 3" xfId="20146" xr:uid="{00000000-0005-0000-0000-000048340000}"/>
    <cellStyle name="40% - Акцент5 3 4 2 3 3 2" xfId="38311" xr:uid="{00000000-0005-0000-0000-000049340000}"/>
    <cellStyle name="40% - Акцент5 3 4 2 3 4" xfId="30007" xr:uid="{00000000-0005-0000-0000-00004A340000}"/>
    <cellStyle name="40% - Акцент5 3 4 2 4" xfId="11047" xr:uid="{00000000-0005-0000-0000-00004B340000}"/>
    <cellStyle name="40% - Акцент5 3 4 2 4 2" xfId="14771" xr:uid="{00000000-0005-0000-0000-00004C340000}"/>
    <cellStyle name="40% - Акцент5 3 4 2 4 2 2" xfId="23953" xr:uid="{00000000-0005-0000-0000-00004D340000}"/>
    <cellStyle name="40% - Акцент5 3 4 2 4 2 2 2" xfId="41953" xr:uid="{00000000-0005-0000-0000-00004E340000}"/>
    <cellStyle name="40% - Акцент5 3 4 2 4 2 3" xfId="33608" xr:uid="{00000000-0005-0000-0000-00004F340000}"/>
    <cellStyle name="40% - Акцент5 3 4 2 4 3" xfId="20900" xr:uid="{00000000-0005-0000-0000-000050340000}"/>
    <cellStyle name="40% - Акцент5 3 4 2 4 3 2" xfId="39052" xr:uid="{00000000-0005-0000-0000-000051340000}"/>
    <cellStyle name="40% - Акцент5 3 4 2 4 4" xfId="30736" xr:uid="{00000000-0005-0000-0000-000052340000}"/>
    <cellStyle name="40% - Акцент5 3 4 2 5" xfId="11567" xr:uid="{00000000-0005-0000-0000-000053340000}"/>
    <cellStyle name="40% - Акцент5 3 4 2 5 2" xfId="21412" xr:uid="{00000000-0005-0000-0000-000054340000}"/>
    <cellStyle name="40% - Акцент5 3 4 2 5 2 2" xfId="39564" xr:uid="{00000000-0005-0000-0000-000055340000}"/>
    <cellStyle name="40% - Акцент5 3 4 2 5 3" xfId="31248" xr:uid="{00000000-0005-0000-0000-000056340000}"/>
    <cellStyle name="40% - Акцент5 3 4 2 6" xfId="7520" xr:uid="{00000000-0005-0000-0000-000057340000}"/>
    <cellStyle name="40% - Акцент5 3 4 2 6 2" xfId="18922" xr:uid="{00000000-0005-0000-0000-000058340000}"/>
    <cellStyle name="40% - Акцент5 3 4 2 6 2 2" xfId="37142" xr:uid="{00000000-0005-0000-0000-000059340000}"/>
    <cellStyle name="40% - Акцент5 3 4 2 6 3" xfId="28889" xr:uid="{00000000-0005-0000-0000-00005A340000}"/>
    <cellStyle name="40% - Акцент5 3 4 2 7" xfId="13090" xr:uid="{00000000-0005-0000-0000-00005B340000}"/>
    <cellStyle name="40% - Акцент5 3 4 2 7 2" xfId="22493" xr:uid="{00000000-0005-0000-0000-00005C340000}"/>
    <cellStyle name="40% - Акцент5 3 4 2 7 2 2" xfId="40513" xr:uid="{00000000-0005-0000-0000-00005D340000}"/>
    <cellStyle name="40% - Акцент5 3 4 2 7 3" xfId="32175" xr:uid="{00000000-0005-0000-0000-00005E340000}"/>
    <cellStyle name="40% - Акцент5 3 4 2 8" xfId="16773" xr:uid="{00000000-0005-0000-0000-00005F340000}"/>
    <cellStyle name="40% - Акцент5 3 4 2 8 2" xfId="25538" xr:uid="{00000000-0005-0000-0000-000060340000}"/>
    <cellStyle name="40% - Акцент5 3 4 2 8 2 2" xfId="43502" xr:uid="{00000000-0005-0000-0000-000061340000}"/>
    <cellStyle name="40% - Акцент5 3 4 2 8 3" xfId="35194" xr:uid="{00000000-0005-0000-0000-000062340000}"/>
    <cellStyle name="40% - Акцент5 3 4 2 9" xfId="17888" xr:uid="{00000000-0005-0000-0000-000063340000}"/>
    <cellStyle name="40% - Акцент5 3 4 2 9 2" xfId="36198" xr:uid="{00000000-0005-0000-0000-000064340000}"/>
    <cellStyle name="40% - Акцент5 3 4 3" xfId="8766" xr:uid="{00000000-0005-0000-0000-000065340000}"/>
    <cellStyle name="40% - Акцент5 3 4 3 2" xfId="9830" xr:uid="{00000000-0005-0000-0000-000066340000}"/>
    <cellStyle name="40% - Акцент5 3 4 3 2 2" xfId="14772" xr:uid="{00000000-0005-0000-0000-000067340000}"/>
    <cellStyle name="40% - Акцент5 3 4 3 2 2 2" xfId="23954" xr:uid="{00000000-0005-0000-0000-000068340000}"/>
    <cellStyle name="40% - Акцент5 3 4 3 2 2 2 2" xfId="41954" xr:uid="{00000000-0005-0000-0000-000069340000}"/>
    <cellStyle name="40% - Акцент5 3 4 3 2 2 3" xfId="33609" xr:uid="{00000000-0005-0000-0000-00006A340000}"/>
    <cellStyle name="40% - Акцент5 3 4 3 2 3" xfId="20147" xr:uid="{00000000-0005-0000-0000-00006B340000}"/>
    <cellStyle name="40% - Акцент5 3 4 3 2 3 2" xfId="38312" xr:uid="{00000000-0005-0000-0000-00006C340000}"/>
    <cellStyle name="40% - Акцент5 3 4 3 2 4" xfId="30008" xr:uid="{00000000-0005-0000-0000-00006D340000}"/>
    <cellStyle name="40% - Акцент5 3 4 3 3" xfId="13584" xr:uid="{00000000-0005-0000-0000-00006E340000}"/>
    <cellStyle name="40% - Акцент5 3 4 3 3 2" xfId="22819" xr:uid="{00000000-0005-0000-0000-00006F340000}"/>
    <cellStyle name="40% - Акцент5 3 4 3 3 2 2" xfId="40820" xr:uid="{00000000-0005-0000-0000-000070340000}"/>
    <cellStyle name="40% - Акцент5 3 4 3 3 3" xfId="32471" xr:uid="{00000000-0005-0000-0000-000071340000}"/>
    <cellStyle name="40% - Акцент5 3 4 3 4" xfId="19402" xr:uid="{00000000-0005-0000-0000-000072340000}"/>
    <cellStyle name="40% - Акцент5 3 4 3 4 2" xfId="37572" xr:uid="{00000000-0005-0000-0000-000073340000}"/>
    <cellStyle name="40% - Акцент5 3 4 3 5" xfId="29282" xr:uid="{00000000-0005-0000-0000-000074340000}"/>
    <cellStyle name="40% - Акцент5 3 4 4" xfId="9334" xr:uid="{00000000-0005-0000-0000-000075340000}"/>
    <cellStyle name="40% - Акцент5 3 4 4 2" xfId="14773" xr:uid="{00000000-0005-0000-0000-000076340000}"/>
    <cellStyle name="40% - Акцент5 3 4 4 2 2" xfId="23955" xr:uid="{00000000-0005-0000-0000-000077340000}"/>
    <cellStyle name="40% - Акцент5 3 4 4 2 2 2" xfId="41955" xr:uid="{00000000-0005-0000-0000-000078340000}"/>
    <cellStyle name="40% - Акцент5 3 4 4 2 3" xfId="33610" xr:uid="{00000000-0005-0000-0000-000079340000}"/>
    <cellStyle name="40% - Акцент5 3 4 4 3" xfId="19812" xr:uid="{00000000-0005-0000-0000-00007A340000}"/>
    <cellStyle name="40% - Акцент5 3 4 4 3 2" xfId="37978" xr:uid="{00000000-0005-0000-0000-00007B340000}"/>
    <cellStyle name="40% - Акцент5 3 4 4 4" xfId="29681" xr:uid="{00000000-0005-0000-0000-00007C340000}"/>
    <cellStyle name="40% - Акцент5 3 4 5" xfId="10753" xr:uid="{00000000-0005-0000-0000-00007D340000}"/>
    <cellStyle name="40% - Акцент5 3 4 5 2" xfId="14774" xr:uid="{00000000-0005-0000-0000-00007E340000}"/>
    <cellStyle name="40% - Акцент5 3 4 5 2 2" xfId="23956" xr:uid="{00000000-0005-0000-0000-00007F340000}"/>
    <cellStyle name="40% - Акцент5 3 4 5 2 2 2" xfId="41956" xr:uid="{00000000-0005-0000-0000-000080340000}"/>
    <cellStyle name="40% - Акцент5 3 4 5 2 3" xfId="33611" xr:uid="{00000000-0005-0000-0000-000081340000}"/>
    <cellStyle name="40% - Акцент5 3 4 5 3" xfId="20608" xr:uid="{00000000-0005-0000-0000-000082340000}"/>
    <cellStyle name="40% - Акцент5 3 4 5 3 2" xfId="38760" xr:uid="{00000000-0005-0000-0000-000083340000}"/>
    <cellStyle name="40% - Акцент5 3 4 5 4" xfId="30444" xr:uid="{00000000-0005-0000-0000-000084340000}"/>
    <cellStyle name="40% - Акцент5 3 4 6" xfId="11434" xr:uid="{00000000-0005-0000-0000-000085340000}"/>
    <cellStyle name="40% - Акцент5 3 4 6 2" xfId="21279" xr:uid="{00000000-0005-0000-0000-000086340000}"/>
    <cellStyle name="40% - Акцент5 3 4 6 2 2" xfId="39431" xr:uid="{00000000-0005-0000-0000-000087340000}"/>
    <cellStyle name="40% - Акцент5 3 4 6 3" xfId="31115" xr:uid="{00000000-0005-0000-0000-000088340000}"/>
    <cellStyle name="40% - Акцент5 3 4 7" xfId="11980" xr:uid="{00000000-0005-0000-0000-000089340000}"/>
    <cellStyle name="40% - Акцент5 3 4 7 2" xfId="21723" xr:uid="{00000000-0005-0000-0000-00008A340000}"/>
    <cellStyle name="40% - Акцент5 3 4 7 2 2" xfId="39872" xr:uid="{00000000-0005-0000-0000-00008B340000}"/>
    <cellStyle name="40% - Акцент5 3 4 7 3" xfId="31551" xr:uid="{00000000-0005-0000-0000-00008C340000}"/>
    <cellStyle name="40% - Акцент5 3 4 8" xfId="7189" xr:uid="{00000000-0005-0000-0000-00008D340000}"/>
    <cellStyle name="40% - Акцент5 3 4 8 2" xfId="18781" xr:uid="{00000000-0005-0000-0000-00008E340000}"/>
    <cellStyle name="40% - Акцент5 3 4 8 2 2" xfId="37001" xr:uid="{00000000-0005-0000-0000-00008F340000}"/>
    <cellStyle name="40% - Акцент5 3 4 8 3" xfId="28753" xr:uid="{00000000-0005-0000-0000-000090340000}"/>
    <cellStyle name="40% - Акцент5 3 4 9" xfId="12508" xr:uid="{00000000-0005-0000-0000-000091340000}"/>
    <cellStyle name="40% - Акцент5 3 4 9 2" xfId="21954" xr:uid="{00000000-0005-0000-0000-000092340000}"/>
    <cellStyle name="40% - Акцент5 3 4 9 2 2" xfId="40076" xr:uid="{00000000-0005-0000-0000-000093340000}"/>
    <cellStyle name="40% - Акцент5 3 4 9 3" xfId="31741" xr:uid="{00000000-0005-0000-0000-000094340000}"/>
    <cellStyle name="40% - Акцент5 3 5" xfId="7518" xr:uid="{00000000-0005-0000-0000-000095340000}"/>
    <cellStyle name="40% - Акцент5 3 5 2" xfId="8980" xr:uid="{00000000-0005-0000-0000-000096340000}"/>
    <cellStyle name="40% - Акцент5 3 5 2 2" xfId="14060" xr:uid="{00000000-0005-0000-0000-000097340000}"/>
    <cellStyle name="40% - Акцент5 3 5 2 2 2" xfId="23252" xr:uid="{00000000-0005-0000-0000-000098340000}"/>
    <cellStyle name="40% - Акцент5 3 5 2 2 2 2" xfId="41252" xr:uid="{00000000-0005-0000-0000-000099340000}"/>
    <cellStyle name="40% - Акцент5 3 5 2 2 3" xfId="32909" xr:uid="{00000000-0005-0000-0000-00009A340000}"/>
    <cellStyle name="40% - Акцент5 3 5 2 3" xfId="19546" xr:uid="{00000000-0005-0000-0000-00009B340000}"/>
    <cellStyle name="40% - Акцент5 3 5 2 3 2" xfId="37716" xr:uid="{00000000-0005-0000-0000-00009C340000}"/>
    <cellStyle name="40% - Акцент5 3 5 2 4" xfId="29421" xr:uid="{00000000-0005-0000-0000-00009D340000}"/>
    <cellStyle name="40% - Акцент5 3 5 3" xfId="9831" xr:uid="{00000000-0005-0000-0000-00009E340000}"/>
    <cellStyle name="40% - Акцент5 3 5 3 2" xfId="14775" xr:uid="{00000000-0005-0000-0000-00009F340000}"/>
    <cellStyle name="40% - Акцент5 3 5 3 2 2" xfId="23957" xr:uid="{00000000-0005-0000-0000-0000A0340000}"/>
    <cellStyle name="40% - Акцент5 3 5 3 2 2 2" xfId="41957" xr:uid="{00000000-0005-0000-0000-0000A1340000}"/>
    <cellStyle name="40% - Акцент5 3 5 3 2 3" xfId="33612" xr:uid="{00000000-0005-0000-0000-0000A2340000}"/>
    <cellStyle name="40% - Акцент5 3 5 3 3" xfId="20148" xr:uid="{00000000-0005-0000-0000-0000A3340000}"/>
    <cellStyle name="40% - Акцент5 3 5 3 3 2" xfId="38313" xr:uid="{00000000-0005-0000-0000-0000A4340000}"/>
    <cellStyle name="40% - Акцент5 3 5 3 4" xfId="30009" xr:uid="{00000000-0005-0000-0000-0000A5340000}"/>
    <cellStyle name="40% - Акцент5 3 5 4" xfId="11048" xr:uid="{00000000-0005-0000-0000-0000A6340000}"/>
    <cellStyle name="40% - Акцент5 3 5 4 2" xfId="14776" xr:uid="{00000000-0005-0000-0000-0000A7340000}"/>
    <cellStyle name="40% - Акцент5 3 5 4 2 2" xfId="23958" xr:uid="{00000000-0005-0000-0000-0000A8340000}"/>
    <cellStyle name="40% - Акцент5 3 5 4 2 2 2" xfId="41958" xr:uid="{00000000-0005-0000-0000-0000A9340000}"/>
    <cellStyle name="40% - Акцент5 3 5 4 2 3" xfId="33613" xr:uid="{00000000-0005-0000-0000-0000AA340000}"/>
    <cellStyle name="40% - Акцент5 3 5 4 3" xfId="20901" xr:uid="{00000000-0005-0000-0000-0000AB340000}"/>
    <cellStyle name="40% - Акцент5 3 5 4 3 2" xfId="39053" xr:uid="{00000000-0005-0000-0000-0000AC340000}"/>
    <cellStyle name="40% - Акцент5 3 5 4 4" xfId="30737" xr:uid="{00000000-0005-0000-0000-0000AD340000}"/>
    <cellStyle name="40% - Акцент5 3 5 5" xfId="11565" xr:uid="{00000000-0005-0000-0000-0000AE340000}"/>
    <cellStyle name="40% - Акцент5 3 5 5 2" xfId="21410" xr:uid="{00000000-0005-0000-0000-0000AF340000}"/>
    <cellStyle name="40% - Акцент5 3 5 5 2 2" xfId="39562" xr:uid="{00000000-0005-0000-0000-0000B0340000}"/>
    <cellStyle name="40% - Акцент5 3 5 5 3" xfId="31246" xr:uid="{00000000-0005-0000-0000-0000B1340000}"/>
    <cellStyle name="40% - Акцент5 3 5 6" xfId="13091" xr:uid="{00000000-0005-0000-0000-0000B2340000}"/>
    <cellStyle name="40% - Акцент5 3 5 6 2" xfId="22494" xr:uid="{00000000-0005-0000-0000-0000B3340000}"/>
    <cellStyle name="40% - Акцент5 3 5 6 2 2" xfId="40514" xr:uid="{00000000-0005-0000-0000-0000B4340000}"/>
    <cellStyle name="40% - Акцент5 3 5 6 3" xfId="32176" xr:uid="{00000000-0005-0000-0000-0000B5340000}"/>
    <cellStyle name="40% - Акцент5 3 5 7" xfId="18920" xr:uid="{00000000-0005-0000-0000-0000B6340000}"/>
    <cellStyle name="40% - Акцент5 3 5 7 2" xfId="37140" xr:uid="{00000000-0005-0000-0000-0000B7340000}"/>
    <cellStyle name="40% - Акцент5 3 5 8" xfId="28887" xr:uid="{00000000-0005-0000-0000-0000B8340000}"/>
    <cellStyle name="40% - Акцент5 3 6" xfId="8311" xr:uid="{00000000-0005-0000-0000-0000B9340000}"/>
    <cellStyle name="40% - Акцент5 3 6 2" xfId="9832" xr:uid="{00000000-0005-0000-0000-0000BA340000}"/>
    <cellStyle name="40% - Акцент5 3 6 2 2" xfId="14777" xr:uid="{00000000-0005-0000-0000-0000BB340000}"/>
    <cellStyle name="40% - Акцент5 3 6 2 2 2" xfId="23959" xr:uid="{00000000-0005-0000-0000-0000BC340000}"/>
    <cellStyle name="40% - Акцент5 3 6 2 2 2 2" xfId="41959" xr:uid="{00000000-0005-0000-0000-0000BD340000}"/>
    <cellStyle name="40% - Акцент5 3 6 2 2 3" xfId="33614" xr:uid="{00000000-0005-0000-0000-0000BE340000}"/>
    <cellStyle name="40% - Акцент5 3 6 2 3" xfId="20149" xr:uid="{00000000-0005-0000-0000-0000BF340000}"/>
    <cellStyle name="40% - Акцент5 3 6 2 3 2" xfId="38314" xr:uid="{00000000-0005-0000-0000-0000C0340000}"/>
    <cellStyle name="40% - Акцент5 3 6 2 4" xfId="30010" xr:uid="{00000000-0005-0000-0000-0000C1340000}"/>
    <cellStyle name="40% - Акцент5 3 6 3" xfId="13582" xr:uid="{00000000-0005-0000-0000-0000C2340000}"/>
    <cellStyle name="40% - Акцент5 3 6 3 2" xfId="22817" xr:uid="{00000000-0005-0000-0000-0000C3340000}"/>
    <cellStyle name="40% - Акцент5 3 6 3 2 2" xfId="40818" xr:uid="{00000000-0005-0000-0000-0000C4340000}"/>
    <cellStyle name="40% - Акцент5 3 6 3 3" xfId="32469" xr:uid="{00000000-0005-0000-0000-0000C5340000}"/>
    <cellStyle name="40% - Акцент5 3 6 4" xfId="19185" xr:uid="{00000000-0005-0000-0000-0000C6340000}"/>
    <cellStyle name="40% - Акцент5 3 6 4 2" xfId="37364" xr:uid="{00000000-0005-0000-0000-0000C7340000}"/>
    <cellStyle name="40% - Акцент5 3 6 5" xfId="29077" xr:uid="{00000000-0005-0000-0000-0000C8340000}"/>
    <cellStyle name="40% - Акцент5 3 7" xfId="9332" xr:uid="{00000000-0005-0000-0000-0000C9340000}"/>
    <cellStyle name="40% - Акцент5 3 7 2" xfId="14778" xr:uid="{00000000-0005-0000-0000-0000CA340000}"/>
    <cellStyle name="40% - Акцент5 3 7 2 2" xfId="23960" xr:uid="{00000000-0005-0000-0000-0000CB340000}"/>
    <cellStyle name="40% - Акцент5 3 7 2 2 2" xfId="41960" xr:uid="{00000000-0005-0000-0000-0000CC340000}"/>
    <cellStyle name="40% - Акцент5 3 7 2 3" xfId="33615" xr:uid="{00000000-0005-0000-0000-0000CD340000}"/>
    <cellStyle name="40% - Акцент5 3 7 3" xfId="19810" xr:uid="{00000000-0005-0000-0000-0000CE340000}"/>
    <cellStyle name="40% - Акцент5 3 7 3 2" xfId="37976" xr:uid="{00000000-0005-0000-0000-0000CF340000}"/>
    <cellStyle name="40% - Акцент5 3 7 4" xfId="29679" xr:uid="{00000000-0005-0000-0000-0000D0340000}"/>
    <cellStyle name="40% - Акцент5 3 8" xfId="10751" xr:uid="{00000000-0005-0000-0000-0000D1340000}"/>
    <cellStyle name="40% - Акцент5 3 8 2" xfId="14779" xr:uid="{00000000-0005-0000-0000-0000D2340000}"/>
    <cellStyle name="40% - Акцент5 3 8 2 2" xfId="23961" xr:uid="{00000000-0005-0000-0000-0000D3340000}"/>
    <cellStyle name="40% - Акцент5 3 8 2 2 2" xfId="41961" xr:uid="{00000000-0005-0000-0000-0000D4340000}"/>
    <cellStyle name="40% - Акцент5 3 8 2 3" xfId="33616" xr:uid="{00000000-0005-0000-0000-0000D5340000}"/>
    <cellStyle name="40% - Акцент5 3 8 3" xfId="20606" xr:uid="{00000000-0005-0000-0000-0000D6340000}"/>
    <cellStyle name="40% - Акцент5 3 8 3 2" xfId="38758" xr:uid="{00000000-0005-0000-0000-0000D7340000}"/>
    <cellStyle name="40% - Акцент5 3 8 4" xfId="30442" xr:uid="{00000000-0005-0000-0000-0000D8340000}"/>
    <cellStyle name="40% - Акцент5 3 9" xfId="11243" xr:uid="{00000000-0005-0000-0000-0000D9340000}"/>
    <cellStyle name="40% - Акцент5 3 9 2" xfId="21088" xr:uid="{00000000-0005-0000-0000-0000DA340000}"/>
    <cellStyle name="40% - Акцент5 3 9 2 2" xfId="39240" xr:uid="{00000000-0005-0000-0000-0000DB340000}"/>
    <cellStyle name="40% - Акцент5 3 9 3" xfId="30924" xr:uid="{00000000-0005-0000-0000-0000DC340000}"/>
    <cellStyle name="40% - Акцент5 3_Data_Resourses &amp; Reserves_Audit12_mod2011_f0112" xfId="978" xr:uid="{00000000-0005-0000-0000-0000DD340000}"/>
    <cellStyle name="40% - Акцент5 4" xfId="979" xr:uid="{00000000-0005-0000-0000-0000DE340000}"/>
    <cellStyle name="40% - Акцент5 4 2" xfId="980" xr:uid="{00000000-0005-0000-0000-0000DF340000}"/>
    <cellStyle name="40% - Акцент5 4 2 10" xfId="16152" xr:uid="{00000000-0005-0000-0000-0000E0340000}"/>
    <cellStyle name="40% - Акцент5 4 2 10 2" xfId="25106" xr:uid="{00000000-0005-0000-0000-0000E1340000}"/>
    <cellStyle name="40% - Акцент5 4 2 10 2 2" xfId="43103" xr:uid="{00000000-0005-0000-0000-0000E2340000}"/>
    <cellStyle name="40% - Акцент5 4 2 10 3" xfId="34750" xr:uid="{00000000-0005-0000-0000-0000E3340000}"/>
    <cellStyle name="40% - Акцент5 4 2 11" xfId="17063" xr:uid="{00000000-0005-0000-0000-0000E4340000}"/>
    <cellStyle name="40% - Акцент5 4 2 11 2" xfId="35423" xr:uid="{00000000-0005-0000-0000-0000E5340000}"/>
    <cellStyle name="40% - Акцент5 4 2 12" xfId="26453" xr:uid="{00000000-0005-0000-0000-0000E6340000}"/>
    <cellStyle name="40% - Акцент5 4 2 12 2" xfId="44375" xr:uid="{00000000-0005-0000-0000-0000E7340000}"/>
    <cellStyle name="40% - Акцент5 4 2 13" xfId="27367" xr:uid="{00000000-0005-0000-0000-0000E8340000}"/>
    <cellStyle name="40% - Акцент5 4 2 14" xfId="45429" xr:uid="{00000000-0005-0000-0000-0000E9340000}"/>
    <cellStyle name="40% - Акцент5 4 2 15" xfId="46523" xr:uid="{00000000-0005-0000-0000-0000EA340000}"/>
    <cellStyle name="40% - Акцент5 4 2 2" xfId="5936" xr:uid="{00000000-0005-0000-0000-0000EB340000}"/>
    <cellStyle name="40% - Акцент5 4 2 2 10" xfId="26962" xr:uid="{00000000-0005-0000-0000-0000EC340000}"/>
    <cellStyle name="40% - Акцент5 4 2 2 10 2" xfId="44877" xr:uid="{00000000-0005-0000-0000-0000ED340000}"/>
    <cellStyle name="40% - Акцент5 4 2 2 11" xfId="27982" xr:uid="{00000000-0005-0000-0000-0000EE340000}"/>
    <cellStyle name="40% - Акцент5 4 2 2 12" xfId="45924" xr:uid="{00000000-0005-0000-0000-0000EF340000}"/>
    <cellStyle name="40% - Акцент5 4 2 2 13" xfId="47113" xr:uid="{00000000-0005-0000-0000-0000F0340000}"/>
    <cellStyle name="40% - Акцент5 4 2 2 2" xfId="8983" xr:uid="{00000000-0005-0000-0000-0000F1340000}"/>
    <cellStyle name="40% - Акцент5 4 2 2 2 2" xfId="14061" xr:uid="{00000000-0005-0000-0000-0000F2340000}"/>
    <cellStyle name="40% - Акцент5 4 2 2 2 2 2" xfId="23253" xr:uid="{00000000-0005-0000-0000-0000F3340000}"/>
    <cellStyle name="40% - Акцент5 4 2 2 2 2 2 2" xfId="41253" xr:uid="{00000000-0005-0000-0000-0000F4340000}"/>
    <cellStyle name="40% - Акцент5 4 2 2 2 2 3" xfId="32910" xr:uid="{00000000-0005-0000-0000-0000F5340000}"/>
    <cellStyle name="40% - Акцент5 4 2 2 2 3" xfId="19549" xr:uid="{00000000-0005-0000-0000-0000F6340000}"/>
    <cellStyle name="40% - Акцент5 4 2 2 2 3 2" xfId="37719" xr:uid="{00000000-0005-0000-0000-0000F7340000}"/>
    <cellStyle name="40% - Акцент5 4 2 2 2 4" xfId="29424" xr:uid="{00000000-0005-0000-0000-0000F8340000}"/>
    <cellStyle name="40% - Акцент5 4 2 2 3" xfId="9833" xr:uid="{00000000-0005-0000-0000-0000F9340000}"/>
    <cellStyle name="40% - Акцент5 4 2 2 3 2" xfId="14780" xr:uid="{00000000-0005-0000-0000-0000FA340000}"/>
    <cellStyle name="40% - Акцент5 4 2 2 3 2 2" xfId="23962" xr:uid="{00000000-0005-0000-0000-0000FB340000}"/>
    <cellStyle name="40% - Акцент5 4 2 2 3 2 2 2" xfId="41962" xr:uid="{00000000-0005-0000-0000-0000FC340000}"/>
    <cellStyle name="40% - Акцент5 4 2 2 3 2 3" xfId="33617" xr:uid="{00000000-0005-0000-0000-0000FD340000}"/>
    <cellStyle name="40% - Акцент5 4 2 2 3 3" xfId="20150" xr:uid="{00000000-0005-0000-0000-0000FE340000}"/>
    <cellStyle name="40% - Акцент5 4 2 2 3 3 2" xfId="38315" xr:uid="{00000000-0005-0000-0000-0000FF340000}"/>
    <cellStyle name="40% - Акцент5 4 2 2 3 4" xfId="30011" xr:uid="{00000000-0005-0000-0000-000000350000}"/>
    <cellStyle name="40% - Акцент5 4 2 2 4" xfId="11049" xr:uid="{00000000-0005-0000-0000-000001350000}"/>
    <cellStyle name="40% - Акцент5 4 2 2 4 2" xfId="14781" xr:uid="{00000000-0005-0000-0000-000002350000}"/>
    <cellStyle name="40% - Акцент5 4 2 2 4 2 2" xfId="23963" xr:uid="{00000000-0005-0000-0000-000003350000}"/>
    <cellStyle name="40% - Акцент5 4 2 2 4 2 2 2" xfId="41963" xr:uid="{00000000-0005-0000-0000-000004350000}"/>
    <cellStyle name="40% - Акцент5 4 2 2 4 2 3" xfId="33618" xr:uid="{00000000-0005-0000-0000-000005350000}"/>
    <cellStyle name="40% - Акцент5 4 2 2 4 3" xfId="20902" xr:uid="{00000000-0005-0000-0000-000006350000}"/>
    <cellStyle name="40% - Акцент5 4 2 2 4 3 2" xfId="39054" xr:uid="{00000000-0005-0000-0000-000007350000}"/>
    <cellStyle name="40% - Акцент5 4 2 2 4 4" xfId="30738" xr:uid="{00000000-0005-0000-0000-000008350000}"/>
    <cellStyle name="40% - Акцент5 4 2 2 5" xfId="11568" xr:uid="{00000000-0005-0000-0000-000009350000}"/>
    <cellStyle name="40% - Акцент5 4 2 2 5 2" xfId="21413" xr:uid="{00000000-0005-0000-0000-00000A350000}"/>
    <cellStyle name="40% - Акцент5 4 2 2 5 2 2" xfId="39565" xr:uid="{00000000-0005-0000-0000-00000B350000}"/>
    <cellStyle name="40% - Акцент5 4 2 2 5 3" xfId="31249" xr:uid="{00000000-0005-0000-0000-00000C350000}"/>
    <cellStyle name="40% - Акцент5 4 2 2 6" xfId="7521" xr:uid="{00000000-0005-0000-0000-00000D350000}"/>
    <cellStyle name="40% - Акцент5 4 2 2 6 2" xfId="18923" xr:uid="{00000000-0005-0000-0000-00000E350000}"/>
    <cellStyle name="40% - Акцент5 4 2 2 6 2 2" xfId="37143" xr:uid="{00000000-0005-0000-0000-00000F350000}"/>
    <cellStyle name="40% - Акцент5 4 2 2 6 3" xfId="28890" xr:uid="{00000000-0005-0000-0000-000010350000}"/>
    <cellStyle name="40% - Акцент5 4 2 2 7" xfId="13092" xr:uid="{00000000-0005-0000-0000-000011350000}"/>
    <cellStyle name="40% - Акцент5 4 2 2 7 2" xfId="22495" xr:uid="{00000000-0005-0000-0000-000012350000}"/>
    <cellStyle name="40% - Акцент5 4 2 2 7 2 2" xfId="40515" xr:uid="{00000000-0005-0000-0000-000013350000}"/>
    <cellStyle name="40% - Акцент5 4 2 2 7 3" xfId="32177" xr:uid="{00000000-0005-0000-0000-000014350000}"/>
    <cellStyle name="40% - Акцент5 4 2 2 8" xfId="16774" xr:uid="{00000000-0005-0000-0000-000015350000}"/>
    <cellStyle name="40% - Акцент5 4 2 2 8 2" xfId="25539" xr:uid="{00000000-0005-0000-0000-000016350000}"/>
    <cellStyle name="40% - Акцент5 4 2 2 8 2 2" xfId="43503" xr:uid="{00000000-0005-0000-0000-000017350000}"/>
    <cellStyle name="40% - Акцент5 4 2 2 8 3" xfId="35195" xr:uid="{00000000-0005-0000-0000-000018350000}"/>
    <cellStyle name="40% - Акцент5 4 2 2 9" xfId="17889" xr:uid="{00000000-0005-0000-0000-000019350000}"/>
    <cellStyle name="40% - Акцент5 4 2 2 9 2" xfId="36199" xr:uid="{00000000-0005-0000-0000-00001A350000}"/>
    <cellStyle name="40% - Акцент5 4 2 3" xfId="8691" xr:uid="{00000000-0005-0000-0000-00001B350000}"/>
    <cellStyle name="40% - Акцент5 4 2 3 2" xfId="9834" xr:uid="{00000000-0005-0000-0000-00001C350000}"/>
    <cellStyle name="40% - Акцент5 4 2 3 2 2" xfId="14782" xr:uid="{00000000-0005-0000-0000-00001D350000}"/>
    <cellStyle name="40% - Акцент5 4 2 3 2 2 2" xfId="23964" xr:uid="{00000000-0005-0000-0000-00001E350000}"/>
    <cellStyle name="40% - Акцент5 4 2 3 2 2 2 2" xfId="41964" xr:uid="{00000000-0005-0000-0000-00001F350000}"/>
    <cellStyle name="40% - Акцент5 4 2 3 2 2 3" xfId="33619" xr:uid="{00000000-0005-0000-0000-000020350000}"/>
    <cellStyle name="40% - Акцент5 4 2 3 2 3" xfId="20151" xr:uid="{00000000-0005-0000-0000-000021350000}"/>
    <cellStyle name="40% - Акцент5 4 2 3 2 3 2" xfId="38316" xr:uid="{00000000-0005-0000-0000-000022350000}"/>
    <cellStyle name="40% - Акцент5 4 2 3 2 4" xfId="30012" xr:uid="{00000000-0005-0000-0000-000023350000}"/>
    <cellStyle name="40% - Акцент5 4 2 3 3" xfId="13585" xr:uid="{00000000-0005-0000-0000-000024350000}"/>
    <cellStyle name="40% - Акцент5 4 2 3 3 2" xfId="22820" xr:uid="{00000000-0005-0000-0000-000025350000}"/>
    <cellStyle name="40% - Акцент5 4 2 3 3 2 2" xfId="40821" xr:uid="{00000000-0005-0000-0000-000026350000}"/>
    <cellStyle name="40% - Акцент5 4 2 3 3 3" xfId="32472" xr:uid="{00000000-0005-0000-0000-000027350000}"/>
    <cellStyle name="40% - Акцент5 4 2 3 4" xfId="19362" xr:uid="{00000000-0005-0000-0000-000028350000}"/>
    <cellStyle name="40% - Акцент5 4 2 3 4 2" xfId="37532" xr:uid="{00000000-0005-0000-0000-000029350000}"/>
    <cellStyle name="40% - Акцент5 4 2 3 5" xfId="29242" xr:uid="{00000000-0005-0000-0000-00002A350000}"/>
    <cellStyle name="40% - Акцент5 4 2 4" xfId="9335" xr:uid="{00000000-0005-0000-0000-00002B350000}"/>
    <cellStyle name="40% - Акцент5 4 2 4 2" xfId="14783" xr:uid="{00000000-0005-0000-0000-00002C350000}"/>
    <cellStyle name="40% - Акцент5 4 2 4 2 2" xfId="23965" xr:uid="{00000000-0005-0000-0000-00002D350000}"/>
    <cellStyle name="40% - Акцент5 4 2 4 2 2 2" xfId="41965" xr:uid="{00000000-0005-0000-0000-00002E350000}"/>
    <cellStyle name="40% - Акцент5 4 2 4 2 3" xfId="33620" xr:uid="{00000000-0005-0000-0000-00002F350000}"/>
    <cellStyle name="40% - Акцент5 4 2 4 3" xfId="19813" xr:uid="{00000000-0005-0000-0000-000030350000}"/>
    <cellStyle name="40% - Акцент5 4 2 4 3 2" xfId="37979" xr:uid="{00000000-0005-0000-0000-000031350000}"/>
    <cellStyle name="40% - Акцент5 4 2 4 4" xfId="29682" xr:uid="{00000000-0005-0000-0000-000032350000}"/>
    <cellStyle name="40% - Акцент5 4 2 5" xfId="10754" xr:uid="{00000000-0005-0000-0000-000033350000}"/>
    <cellStyle name="40% - Акцент5 4 2 5 2" xfId="14784" xr:uid="{00000000-0005-0000-0000-000034350000}"/>
    <cellStyle name="40% - Акцент5 4 2 5 2 2" xfId="23966" xr:uid="{00000000-0005-0000-0000-000035350000}"/>
    <cellStyle name="40% - Акцент5 4 2 5 2 2 2" xfId="41966" xr:uid="{00000000-0005-0000-0000-000036350000}"/>
    <cellStyle name="40% - Акцент5 4 2 5 2 3" xfId="33621" xr:uid="{00000000-0005-0000-0000-000037350000}"/>
    <cellStyle name="40% - Акцент5 4 2 5 3" xfId="20609" xr:uid="{00000000-0005-0000-0000-000038350000}"/>
    <cellStyle name="40% - Акцент5 4 2 5 3 2" xfId="38761" xr:uid="{00000000-0005-0000-0000-000039350000}"/>
    <cellStyle name="40% - Акцент5 4 2 5 4" xfId="30445" xr:uid="{00000000-0005-0000-0000-00003A350000}"/>
    <cellStyle name="40% - Акцент5 4 2 6" xfId="11399" xr:uid="{00000000-0005-0000-0000-00003B350000}"/>
    <cellStyle name="40% - Акцент5 4 2 6 2" xfId="21244" xr:uid="{00000000-0005-0000-0000-00003C350000}"/>
    <cellStyle name="40% - Акцент5 4 2 6 2 2" xfId="39396" xr:uid="{00000000-0005-0000-0000-00003D350000}"/>
    <cellStyle name="40% - Акцент5 4 2 6 3" xfId="31080" xr:uid="{00000000-0005-0000-0000-00003E350000}"/>
    <cellStyle name="40% - Акцент5 4 2 7" xfId="11981" xr:uid="{00000000-0005-0000-0000-00003F350000}"/>
    <cellStyle name="40% - Акцент5 4 2 7 2" xfId="21724" xr:uid="{00000000-0005-0000-0000-000040350000}"/>
    <cellStyle name="40% - Акцент5 4 2 7 2 2" xfId="39873" xr:uid="{00000000-0005-0000-0000-000041350000}"/>
    <cellStyle name="40% - Акцент5 4 2 7 3" xfId="31552" xr:uid="{00000000-0005-0000-0000-000042350000}"/>
    <cellStyle name="40% - Акцент5 4 2 8" xfId="7084" xr:uid="{00000000-0005-0000-0000-000043350000}"/>
    <cellStyle name="40% - Акцент5 4 2 8 2" xfId="18725" xr:uid="{00000000-0005-0000-0000-000044350000}"/>
    <cellStyle name="40% - Акцент5 4 2 8 2 2" xfId="36958" xr:uid="{00000000-0005-0000-0000-000045350000}"/>
    <cellStyle name="40% - Акцент5 4 2 8 3" xfId="28717" xr:uid="{00000000-0005-0000-0000-000046350000}"/>
    <cellStyle name="40% - Акцент5 4 2 9" xfId="12509" xr:uid="{00000000-0005-0000-0000-000047350000}"/>
    <cellStyle name="40% - Акцент5 4 2 9 2" xfId="21955" xr:uid="{00000000-0005-0000-0000-000048350000}"/>
    <cellStyle name="40% - Акцент5 4 2 9 2 2" xfId="40077" xr:uid="{00000000-0005-0000-0000-000049350000}"/>
    <cellStyle name="40% - Акцент5 4 2 9 3" xfId="31742" xr:uid="{00000000-0005-0000-0000-00004A350000}"/>
    <cellStyle name="40% - Акцент5 4 3" xfId="8436" xr:uid="{00000000-0005-0000-0000-00004B350000}"/>
    <cellStyle name="40% - Акцент5 4_Reconcilation" xfId="8607" xr:uid="{00000000-0005-0000-0000-00004C350000}"/>
    <cellStyle name="40% - Акцент5 5" xfId="981" xr:uid="{00000000-0005-0000-0000-00004D350000}"/>
    <cellStyle name="40% - Акцент5 5 2" xfId="7522" xr:uid="{00000000-0005-0000-0000-00004E350000}"/>
    <cellStyle name="40% - Акцент5 5 2 2" xfId="8984" xr:uid="{00000000-0005-0000-0000-00004F350000}"/>
    <cellStyle name="40% - Акцент5 5 2 2 2" xfId="14062" xr:uid="{00000000-0005-0000-0000-000050350000}"/>
    <cellStyle name="40% - Акцент5 5 2 2 2 2" xfId="23254" xr:uid="{00000000-0005-0000-0000-000051350000}"/>
    <cellStyle name="40% - Акцент5 5 2 2 2 2 2" xfId="41254" xr:uid="{00000000-0005-0000-0000-000052350000}"/>
    <cellStyle name="40% - Акцент5 5 2 2 2 3" xfId="32911" xr:uid="{00000000-0005-0000-0000-000053350000}"/>
    <cellStyle name="40% - Акцент5 5 2 2 3" xfId="19550" xr:uid="{00000000-0005-0000-0000-000054350000}"/>
    <cellStyle name="40% - Акцент5 5 2 2 3 2" xfId="37720" xr:uid="{00000000-0005-0000-0000-000055350000}"/>
    <cellStyle name="40% - Акцент5 5 2 2 4" xfId="29425" xr:uid="{00000000-0005-0000-0000-000056350000}"/>
    <cellStyle name="40% - Акцент5 5 2 3" xfId="9835" xr:uid="{00000000-0005-0000-0000-000057350000}"/>
    <cellStyle name="40% - Акцент5 5 2 3 2" xfId="14785" xr:uid="{00000000-0005-0000-0000-000058350000}"/>
    <cellStyle name="40% - Акцент5 5 2 3 2 2" xfId="23967" xr:uid="{00000000-0005-0000-0000-000059350000}"/>
    <cellStyle name="40% - Акцент5 5 2 3 2 2 2" xfId="41967" xr:uid="{00000000-0005-0000-0000-00005A350000}"/>
    <cellStyle name="40% - Акцент5 5 2 3 2 3" xfId="33622" xr:uid="{00000000-0005-0000-0000-00005B350000}"/>
    <cellStyle name="40% - Акцент5 5 2 3 3" xfId="20152" xr:uid="{00000000-0005-0000-0000-00005C350000}"/>
    <cellStyle name="40% - Акцент5 5 2 3 3 2" xfId="38317" xr:uid="{00000000-0005-0000-0000-00005D350000}"/>
    <cellStyle name="40% - Акцент5 5 2 3 4" xfId="30013" xr:uid="{00000000-0005-0000-0000-00005E350000}"/>
    <cellStyle name="40% - Акцент5 5 2 4" xfId="11050" xr:uid="{00000000-0005-0000-0000-00005F350000}"/>
    <cellStyle name="40% - Акцент5 5 2 4 2" xfId="14786" xr:uid="{00000000-0005-0000-0000-000060350000}"/>
    <cellStyle name="40% - Акцент5 5 2 4 2 2" xfId="23968" xr:uid="{00000000-0005-0000-0000-000061350000}"/>
    <cellStyle name="40% - Акцент5 5 2 4 2 2 2" xfId="41968" xr:uid="{00000000-0005-0000-0000-000062350000}"/>
    <cellStyle name="40% - Акцент5 5 2 4 2 3" xfId="33623" xr:uid="{00000000-0005-0000-0000-000063350000}"/>
    <cellStyle name="40% - Акцент5 5 2 4 3" xfId="20903" xr:uid="{00000000-0005-0000-0000-000064350000}"/>
    <cellStyle name="40% - Акцент5 5 2 4 3 2" xfId="39055" xr:uid="{00000000-0005-0000-0000-000065350000}"/>
    <cellStyle name="40% - Акцент5 5 2 4 4" xfId="30739" xr:uid="{00000000-0005-0000-0000-000066350000}"/>
    <cellStyle name="40% - Акцент5 5 2 5" xfId="11569" xr:uid="{00000000-0005-0000-0000-000067350000}"/>
    <cellStyle name="40% - Акцент5 5 2 5 2" xfId="21414" xr:uid="{00000000-0005-0000-0000-000068350000}"/>
    <cellStyle name="40% - Акцент5 5 2 5 2 2" xfId="39566" xr:uid="{00000000-0005-0000-0000-000069350000}"/>
    <cellStyle name="40% - Акцент5 5 2 5 3" xfId="31250" xr:uid="{00000000-0005-0000-0000-00006A350000}"/>
    <cellStyle name="40% - Акцент5 5 2 6" xfId="13093" xr:uid="{00000000-0005-0000-0000-00006B350000}"/>
    <cellStyle name="40% - Акцент5 5 2 6 2" xfId="22496" xr:uid="{00000000-0005-0000-0000-00006C350000}"/>
    <cellStyle name="40% - Акцент5 5 2 6 2 2" xfId="40516" xr:uid="{00000000-0005-0000-0000-00006D350000}"/>
    <cellStyle name="40% - Акцент5 5 2 6 3" xfId="32178" xr:uid="{00000000-0005-0000-0000-00006E350000}"/>
    <cellStyle name="40% - Акцент5 5 2 7" xfId="18924" xr:uid="{00000000-0005-0000-0000-00006F350000}"/>
    <cellStyle name="40% - Акцент5 5 2 7 2" xfId="37144" xr:uid="{00000000-0005-0000-0000-000070350000}"/>
    <cellStyle name="40% - Акцент5 5 2 8" xfId="28891" xr:uid="{00000000-0005-0000-0000-000071350000}"/>
    <cellStyle name="40% - Акцент5 5 3" xfId="8837" xr:uid="{00000000-0005-0000-0000-000072350000}"/>
    <cellStyle name="40% - Акцент5 5 3 2" xfId="9836" xr:uid="{00000000-0005-0000-0000-000073350000}"/>
    <cellStyle name="40% - Акцент5 5 3 2 2" xfId="14787" xr:uid="{00000000-0005-0000-0000-000074350000}"/>
    <cellStyle name="40% - Акцент5 5 3 2 2 2" xfId="23969" xr:uid="{00000000-0005-0000-0000-000075350000}"/>
    <cellStyle name="40% - Акцент5 5 3 2 2 2 2" xfId="41969" xr:uid="{00000000-0005-0000-0000-000076350000}"/>
    <cellStyle name="40% - Акцент5 5 3 2 2 3" xfId="33624" xr:uid="{00000000-0005-0000-0000-000077350000}"/>
    <cellStyle name="40% - Акцент5 5 3 2 3" xfId="20153" xr:uid="{00000000-0005-0000-0000-000078350000}"/>
    <cellStyle name="40% - Акцент5 5 3 2 3 2" xfId="38318" xr:uid="{00000000-0005-0000-0000-000079350000}"/>
    <cellStyle name="40% - Акцент5 5 3 2 4" xfId="30014" xr:uid="{00000000-0005-0000-0000-00007A350000}"/>
    <cellStyle name="40% - Акцент5 5 3 3" xfId="13586" xr:uid="{00000000-0005-0000-0000-00007B350000}"/>
    <cellStyle name="40% - Акцент5 5 3 3 2" xfId="22821" xr:uid="{00000000-0005-0000-0000-00007C350000}"/>
    <cellStyle name="40% - Акцент5 5 3 3 2 2" xfId="40822" xr:uid="{00000000-0005-0000-0000-00007D350000}"/>
    <cellStyle name="40% - Акцент5 5 3 3 3" xfId="32473" xr:uid="{00000000-0005-0000-0000-00007E350000}"/>
    <cellStyle name="40% - Акцент5 5 3 4" xfId="19434" xr:uid="{00000000-0005-0000-0000-00007F350000}"/>
    <cellStyle name="40% - Акцент5 5 3 4 2" xfId="37604" xr:uid="{00000000-0005-0000-0000-000080350000}"/>
    <cellStyle name="40% - Акцент5 5 3 5" xfId="29312" xr:uid="{00000000-0005-0000-0000-000081350000}"/>
    <cellStyle name="40% - Акцент5 5 4" xfId="9336" xr:uid="{00000000-0005-0000-0000-000082350000}"/>
    <cellStyle name="40% - Акцент5 5 4 2" xfId="14788" xr:uid="{00000000-0005-0000-0000-000083350000}"/>
    <cellStyle name="40% - Акцент5 5 4 2 2" xfId="23970" xr:uid="{00000000-0005-0000-0000-000084350000}"/>
    <cellStyle name="40% - Акцент5 5 4 2 2 2" xfId="41970" xr:uid="{00000000-0005-0000-0000-000085350000}"/>
    <cellStyle name="40% - Акцент5 5 4 2 3" xfId="33625" xr:uid="{00000000-0005-0000-0000-000086350000}"/>
    <cellStyle name="40% - Акцент5 5 4 3" xfId="19814" xr:uid="{00000000-0005-0000-0000-000087350000}"/>
    <cellStyle name="40% - Акцент5 5 4 3 2" xfId="37980" xr:uid="{00000000-0005-0000-0000-000088350000}"/>
    <cellStyle name="40% - Акцент5 5 4 4" xfId="29683" xr:uid="{00000000-0005-0000-0000-000089350000}"/>
    <cellStyle name="40% - Акцент5 5 5" xfId="10755" xr:uid="{00000000-0005-0000-0000-00008A350000}"/>
    <cellStyle name="40% - Акцент5 5 5 2" xfId="14789" xr:uid="{00000000-0005-0000-0000-00008B350000}"/>
    <cellStyle name="40% - Акцент5 5 5 2 2" xfId="23971" xr:uid="{00000000-0005-0000-0000-00008C350000}"/>
    <cellStyle name="40% - Акцент5 5 5 2 2 2" xfId="41971" xr:uid="{00000000-0005-0000-0000-00008D350000}"/>
    <cellStyle name="40% - Акцент5 5 5 2 3" xfId="33626" xr:uid="{00000000-0005-0000-0000-00008E350000}"/>
    <cellStyle name="40% - Акцент5 5 5 3" xfId="20610" xr:uid="{00000000-0005-0000-0000-00008F350000}"/>
    <cellStyle name="40% - Акцент5 5 5 3 2" xfId="38762" xr:uid="{00000000-0005-0000-0000-000090350000}"/>
    <cellStyle name="40% - Акцент5 5 5 4" xfId="30446" xr:uid="{00000000-0005-0000-0000-000091350000}"/>
    <cellStyle name="40% - Акцент5 5 6" xfId="11459" xr:uid="{00000000-0005-0000-0000-000092350000}"/>
    <cellStyle name="40% - Акцент5 5 6 2" xfId="21304" xr:uid="{00000000-0005-0000-0000-000093350000}"/>
    <cellStyle name="40% - Акцент5 5 6 2 2" xfId="39456" xr:uid="{00000000-0005-0000-0000-000094350000}"/>
    <cellStyle name="40% - Акцент5 5 6 3" xfId="31140" xr:uid="{00000000-0005-0000-0000-000095350000}"/>
    <cellStyle name="40% - Акцент5 5 7" xfId="11982" xr:uid="{00000000-0005-0000-0000-000096350000}"/>
    <cellStyle name="40% - Акцент5 5 7 2" xfId="21725" xr:uid="{00000000-0005-0000-0000-000097350000}"/>
    <cellStyle name="40% - Акцент5 5 7 2 2" xfId="39874" xr:uid="{00000000-0005-0000-0000-000098350000}"/>
    <cellStyle name="40% - Акцент5 5 7 3" xfId="31553" xr:uid="{00000000-0005-0000-0000-000099350000}"/>
    <cellStyle name="40% - Акцент5 5 8" xfId="7231" xr:uid="{00000000-0005-0000-0000-00009A350000}"/>
    <cellStyle name="40% - Акцент5 5 8 2" xfId="18809" xr:uid="{00000000-0005-0000-0000-00009B350000}"/>
    <cellStyle name="40% - Акцент5 5 8 2 2" xfId="37029" xr:uid="{00000000-0005-0000-0000-00009C350000}"/>
    <cellStyle name="40% - Акцент5 5 8 3" xfId="28779" xr:uid="{00000000-0005-0000-0000-00009D350000}"/>
    <cellStyle name="40% - Акцент5 5 9" xfId="12510" xr:uid="{00000000-0005-0000-0000-00009E350000}"/>
    <cellStyle name="40% - Акцент5 5 9 2" xfId="21956" xr:uid="{00000000-0005-0000-0000-00009F350000}"/>
    <cellStyle name="40% - Акцент5 5 9 2 2" xfId="40078" xr:uid="{00000000-0005-0000-0000-0000A0350000}"/>
    <cellStyle name="40% - Акцент5 5 9 3" xfId="31743" xr:uid="{00000000-0005-0000-0000-0000A1350000}"/>
    <cellStyle name="40% - Акцент5 6" xfId="982" xr:uid="{00000000-0005-0000-0000-0000A2350000}"/>
    <cellStyle name="40% - Акцент5 6 2" xfId="7270" xr:uid="{00000000-0005-0000-0000-0000A3350000}"/>
    <cellStyle name="40% - Акцент5 7" xfId="983" xr:uid="{00000000-0005-0000-0000-0000A4350000}"/>
    <cellStyle name="40% - Акцент5 7 2" xfId="7288" xr:uid="{00000000-0005-0000-0000-0000A5350000}"/>
    <cellStyle name="40% - Акцент5 8" xfId="984" xr:uid="{00000000-0005-0000-0000-0000A6350000}"/>
    <cellStyle name="40% - Акцент5 8 2" xfId="8881" xr:uid="{00000000-0005-0000-0000-0000A7350000}"/>
    <cellStyle name="40% - Акцент5 8 2 2" xfId="14790" xr:uid="{00000000-0005-0000-0000-0000A8350000}"/>
    <cellStyle name="40% - Акцент5 8 2 2 2" xfId="23972" xr:uid="{00000000-0005-0000-0000-0000A9350000}"/>
    <cellStyle name="40% - Акцент5 8 2 2 2 2" xfId="41972" xr:uid="{00000000-0005-0000-0000-0000AA350000}"/>
    <cellStyle name="40% - Акцент5 8 2 2 3" xfId="33627" xr:uid="{00000000-0005-0000-0000-0000AB350000}"/>
    <cellStyle name="40% - Акцент5 8 2 3" xfId="19453" xr:uid="{00000000-0005-0000-0000-0000AC350000}"/>
    <cellStyle name="40% - Акцент5 8 2 3 2" xfId="37623" xr:uid="{00000000-0005-0000-0000-0000AD350000}"/>
    <cellStyle name="40% - Акцент5 8 2 4" xfId="29328" xr:uid="{00000000-0005-0000-0000-0000AE350000}"/>
    <cellStyle name="40% - Акцент5 8 3" xfId="10629" xr:uid="{00000000-0005-0000-0000-0000AF350000}"/>
    <cellStyle name="40% - Акцент5 8 3 2" xfId="14791" xr:uid="{00000000-0005-0000-0000-0000B0350000}"/>
    <cellStyle name="40% - Акцент5 8 3 2 2" xfId="23973" xr:uid="{00000000-0005-0000-0000-0000B1350000}"/>
    <cellStyle name="40% - Акцент5 8 3 2 2 2" xfId="41973" xr:uid="{00000000-0005-0000-0000-0000B2350000}"/>
    <cellStyle name="40% - Акцент5 8 3 2 3" xfId="33628" xr:uid="{00000000-0005-0000-0000-0000B3350000}"/>
    <cellStyle name="40% - Акцент5 8 3 3" xfId="20498" xr:uid="{00000000-0005-0000-0000-0000B4350000}"/>
    <cellStyle name="40% - Акцент5 8 3 3 2" xfId="38650" xr:uid="{00000000-0005-0000-0000-0000B5350000}"/>
    <cellStyle name="40% - Акцент5 8 3 4" xfId="30336" xr:uid="{00000000-0005-0000-0000-0000B6350000}"/>
    <cellStyle name="40% - Акцент5 8 4" xfId="11051" xr:uid="{00000000-0005-0000-0000-0000B7350000}"/>
    <cellStyle name="40% - Акцент5 8 4 2" xfId="14792" xr:uid="{00000000-0005-0000-0000-0000B8350000}"/>
    <cellStyle name="40% - Акцент5 8 4 2 2" xfId="23974" xr:uid="{00000000-0005-0000-0000-0000B9350000}"/>
    <cellStyle name="40% - Акцент5 8 4 2 2 2" xfId="41974" xr:uid="{00000000-0005-0000-0000-0000BA350000}"/>
    <cellStyle name="40% - Акцент5 8 4 2 3" xfId="33629" xr:uid="{00000000-0005-0000-0000-0000BB350000}"/>
    <cellStyle name="40% - Акцент5 8 4 3" xfId="20904" xr:uid="{00000000-0005-0000-0000-0000BC350000}"/>
    <cellStyle name="40% - Акцент5 8 4 3 2" xfId="39056" xr:uid="{00000000-0005-0000-0000-0000BD350000}"/>
    <cellStyle name="40% - Акцент5 8 4 4" xfId="30740" xr:uid="{00000000-0005-0000-0000-0000BE350000}"/>
    <cellStyle name="40% - Акцент5 8 5" xfId="11473" xr:uid="{00000000-0005-0000-0000-0000BF350000}"/>
    <cellStyle name="40% - Акцент5 8 5 2" xfId="21318" xr:uid="{00000000-0005-0000-0000-0000C0350000}"/>
    <cellStyle name="40% - Акцент5 8 5 2 2" xfId="39470" xr:uid="{00000000-0005-0000-0000-0000C1350000}"/>
    <cellStyle name="40% - Акцент5 8 5 3" xfId="31154" xr:uid="{00000000-0005-0000-0000-0000C2350000}"/>
    <cellStyle name="40% - Акцент5 8 6" xfId="7358" xr:uid="{00000000-0005-0000-0000-0000C3350000}"/>
    <cellStyle name="40% - Акцент5 8 6 2" xfId="18824" xr:uid="{00000000-0005-0000-0000-0000C4350000}"/>
    <cellStyle name="40% - Акцент5 8 6 2 2" xfId="37044" xr:uid="{00000000-0005-0000-0000-0000C5350000}"/>
    <cellStyle name="40% - Акцент5 8 6 3" xfId="28793" xr:uid="{00000000-0005-0000-0000-0000C6350000}"/>
    <cellStyle name="40% - Акцент5 9" xfId="985" xr:uid="{00000000-0005-0000-0000-0000C7350000}"/>
    <cellStyle name="40% - Акцент5 9 2" xfId="9152" xr:uid="{00000000-0005-0000-0000-0000C8350000}"/>
    <cellStyle name="40% - Акцент5 9 2 2" xfId="14793" xr:uid="{00000000-0005-0000-0000-0000C9350000}"/>
    <cellStyle name="40% - Акцент5 9 2 2 2" xfId="23975" xr:uid="{00000000-0005-0000-0000-0000CA350000}"/>
    <cellStyle name="40% - Акцент5 9 2 2 2 2" xfId="41975" xr:uid="{00000000-0005-0000-0000-0000CB350000}"/>
    <cellStyle name="40% - Акцент5 9 2 2 3" xfId="33630" xr:uid="{00000000-0005-0000-0000-0000CC350000}"/>
    <cellStyle name="40% - Акцент5 9 2 3" xfId="19695" xr:uid="{00000000-0005-0000-0000-0000CD350000}"/>
    <cellStyle name="40% - Акцент5 9 2 3 2" xfId="37864" xr:uid="{00000000-0005-0000-0000-0000CE350000}"/>
    <cellStyle name="40% - Акцент5 9 2 4" xfId="29569" xr:uid="{00000000-0005-0000-0000-0000CF350000}"/>
    <cellStyle name="40% - Акцент5 9 3" xfId="10630" xr:uid="{00000000-0005-0000-0000-0000D0350000}"/>
    <cellStyle name="40% - Акцент5 9 3 2" xfId="14794" xr:uid="{00000000-0005-0000-0000-0000D1350000}"/>
    <cellStyle name="40% - Акцент5 9 3 2 2" xfId="23976" xr:uid="{00000000-0005-0000-0000-0000D2350000}"/>
    <cellStyle name="40% - Акцент5 9 3 2 2 2" xfId="41976" xr:uid="{00000000-0005-0000-0000-0000D3350000}"/>
    <cellStyle name="40% - Акцент5 9 3 2 3" xfId="33631" xr:uid="{00000000-0005-0000-0000-0000D4350000}"/>
    <cellStyle name="40% - Акцент5 9 3 3" xfId="20499" xr:uid="{00000000-0005-0000-0000-0000D5350000}"/>
    <cellStyle name="40% - Акцент5 9 3 3 2" xfId="38651" xr:uid="{00000000-0005-0000-0000-0000D6350000}"/>
    <cellStyle name="40% - Акцент5 9 3 4" xfId="30337" xr:uid="{00000000-0005-0000-0000-0000D7350000}"/>
    <cellStyle name="40% - Акцент5 9 4" xfId="11052" xr:uid="{00000000-0005-0000-0000-0000D8350000}"/>
    <cellStyle name="40% - Акцент5 9 4 2" xfId="14795" xr:uid="{00000000-0005-0000-0000-0000D9350000}"/>
    <cellStyle name="40% - Акцент5 9 4 2 2" xfId="23977" xr:uid="{00000000-0005-0000-0000-0000DA350000}"/>
    <cellStyle name="40% - Акцент5 9 4 2 2 2" xfId="41977" xr:uid="{00000000-0005-0000-0000-0000DB350000}"/>
    <cellStyle name="40% - Акцент5 9 4 2 3" xfId="33632" xr:uid="{00000000-0005-0000-0000-0000DC350000}"/>
    <cellStyle name="40% - Акцент5 9 4 3" xfId="20905" xr:uid="{00000000-0005-0000-0000-0000DD350000}"/>
    <cellStyle name="40% - Акцент5 9 4 3 2" xfId="39057" xr:uid="{00000000-0005-0000-0000-0000DE350000}"/>
    <cellStyle name="40% - Акцент5 9 4 4" xfId="30741" xr:uid="{00000000-0005-0000-0000-0000DF350000}"/>
    <cellStyle name="40% - Акцент5 9 5" xfId="11709" xr:uid="{00000000-0005-0000-0000-0000E0350000}"/>
    <cellStyle name="40% - Акцент5 9 5 2" xfId="21554" xr:uid="{00000000-0005-0000-0000-0000E1350000}"/>
    <cellStyle name="40% - Акцент5 9 5 2 2" xfId="39706" xr:uid="{00000000-0005-0000-0000-0000E2350000}"/>
    <cellStyle name="40% - Акцент5 9 5 3" xfId="31390" xr:uid="{00000000-0005-0000-0000-0000E3350000}"/>
    <cellStyle name="40% - Акцент5 9 6" xfId="7718" xr:uid="{00000000-0005-0000-0000-0000E4350000}"/>
    <cellStyle name="40% - Акцент5 9 6 2" xfId="19068" xr:uid="{00000000-0005-0000-0000-0000E5350000}"/>
    <cellStyle name="40% - Акцент5 9 6 2 2" xfId="37288" xr:uid="{00000000-0005-0000-0000-0000E6350000}"/>
    <cellStyle name="40% - Акцент5 9 6 3" xfId="29033" xr:uid="{00000000-0005-0000-0000-0000E7350000}"/>
    <cellStyle name="40% - Акцент6 10" xfId="986" xr:uid="{00000000-0005-0000-0000-0000E8350000}"/>
    <cellStyle name="40% - Акцент6 10 2" xfId="9150" xr:uid="{00000000-0005-0000-0000-0000E9350000}"/>
    <cellStyle name="40% - Акцент6 10 2 2" xfId="14796" xr:uid="{00000000-0005-0000-0000-0000EA350000}"/>
    <cellStyle name="40% - Акцент6 10 2 2 2" xfId="23978" xr:uid="{00000000-0005-0000-0000-0000EB350000}"/>
    <cellStyle name="40% - Акцент6 10 2 2 2 2" xfId="41978" xr:uid="{00000000-0005-0000-0000-0000EC350000}"/>
    <cellStyle name="40% - Акцент6 10 2 2 3" xfId="33633" xr:uid="{00000000-0005-0000-0000-0000ED350000}"/>
    <cellStyle name="40% - Акцент6 10 2 3" xfId="19693" xr:uid="{00000000-0005-0000-0000-0000EE350000}"/>
    <cellStyle name="40% - Акцент6 10 2 3 2" xfId="37862" xr:uid="{00000000-0005-0000-0000-0000EF350000}"/>
    <cellStyle name="40% - Акцент6 10 2 4" xfId="29567" xr:uid="{00000000-0005-0000-0000-0000F0350000}"/>
    <cellStyle name="40% - Акцент6 10 3" xfId="10631" xr:uid="{00000000-0005-0000-0000-0000F1350000}"/>
    <cellStyle name="40% - Акцент6 10 3 2" xfId="14797" xr:uid="{00000000-0005-0000-0000-0000F2350000}"/>
    <cellStyle name="40% - Акцент6 10 3 2 2" xfId="23979" xr:uid="{00000000-0005-0000-0000-0000F3350000}"/>
    <cellStyle name="40% - Акцент6 10 3 2 2 2" xfId="41979" xr:uid="{00000000-0005-0000-0000-0000F4350000}"/>
    <cellStyle name="40% - Акцент6 10 3 2 3" xfId="33634" xr:uid="{00000000-0005-0000-0000-0000F5350000}"/>
    <cellStyle name="40% - Акцент6 10 3 3" xfId="20500" xr:uid="{00000000-0005-0000-0000-0000F6350000}"/>
    <cellStyle name="40% - Акцент6 10 3 3 2" xfId="38652" xr:uid="{00000000-0005-0000-0000-0000F7350000}"/>
    <cellStyle name="40% - Акцент6 10 3 4" xfId="30338" xr:uid="{00000000-0005-0000-0000-0000F8350000}"/>
    <cellStyle name="40% - Акцент6 10 4" xfId="11053" xr:uid="{00000000-0005-0000-0000-0000F9350000}"/>
    <cellStyle name="40% - Акцент6 10 4 2" xfId="14798" xr:uid="{00000000-0005-0000-0000-0000FA350000}"/>
    <cellStyle name="40% - Акцент6 10 4 2 2" xfId="23980" xr:uid="{00000000-0005-0000-0000-0000FB350000}"/>
    <cellStyle name="40% - Акцент6 10 4 2 2 2" xfId="41980" xr:uid="{00000000-0005-0000-0000-0000FC350000}"/>
    <cellStyle name="40% - Акцент6 10 4 2 3" xfId="33635" xr:uid="{00000000-0005-0000-0000-0000FD350000}"/>
    <cellStyle name="40% - Акцент6 10 4 3" xfId="20906" xr:uid="{00000000-0005-0000-0000-0000FE350000}"/>
    <cellStyle name="40% - Акцент6 10 4 3 2" xfId="39058" xr:uid="{00000000-0005-0000-0000-0000FF350000}"/>
    <cellStyle name="40% - Акцент6 10 4 4" xfId="30742" xr:uid="{00000000-0005-0000-0000-000000360000}"/>
    <cellStyle name="40% - Акцент6 10 5" xfId="11707" xr:uid="{00000000-0005-0000-0000-000001360000}"/>
    <cellStyle name="40% - Акцент6 10 5 2" xfId="21552" xr:uid="{00000000-0005-0000-0000-000002360000}"/>
    <cellStyle name="40% - Акцент6 10 5 2 2" xfId="39704" xr:uid="{00000000-0005-0000-0000-000003360000}"/>
    <cellStyle name="40% - Акцент6 10 5 3" xfId="31388" xr:uid="{00000000-0005-0000-0000-000004360000}"/>
    <cellStyle name="40% - Акцент6 10 6" xfId="7714" xr:uid="{00000000-0005-0000-0000-000005360000}"/>
    <cellStyle name="40% - Акцент6 10 6 2" xfId="19066" xr:uid="{00000000-0005-0000-0000-000006360000}"/>
    <cellStyle name="40% - Акцент6 10 6 2 2" xfId="37286" xr:uid="{00000000-0005-0000-0000-000007360000}"/>
    <cellStyle name="40% - Акцент6 10 6 3" xfId="29031" xr:uid="{00000000-0005-0000-0000-000008360000}"/>
    <cellStyle name="40% - Акцент6 11" xfId="987" xr:uid="{00000000-0005-0000-0000-000009360000}"/>
    <cellStyle name="40% - Акцент6 11 2" xfId="9237" xr:uid="{00000000-0005-0000-0000-00000A360000}"/>
    <cellStyle name="40% - Акцент6 12" xfId="988" xr:uid="{00000000-0005-0000-0000-00000B360000}"/>
    <cellStyle name="40% - Акцент6 13" xfId="989" xr:uid="{00000000-0005-0000-0000-00000C360000}"/>
    <cellStyle name="40% - Акцент6 14" xfId="990" xr:uid="{00000000-0005-0000-0000-00000D360000}"/>
    <cellStyle name="40% - Акцент6 15" xfId="991" xr:uid="{00000000-0005-0000-0000-00000E360000}"/>
    <cellStyle name="40% - Акцент6 16" xfId="992" xr:uid="{00000000-0005-0000-0000-00000F360000}"/>
    <cellStyle name="40% - Акцент6 17" xfId="993" xr:uid="{00000000-0005-0000-0000-000010360000}"/>
    <cellStyle name="40% - Акцент6 18" xfId="994" xr:uid="{00000000-0005-0000-0000-000011360000}"/>
    <cellStyle name="40% - Акцент6 19" xfId="995" xr:uid="{00000000-0005-0000-0000-000012360000}"/>
    <cellStyle name="40% - Акцент6 2" xfId="996" xr:uid="{00000000-0005-0000-0000-000013360000}"/>
    <cellStyle name="40% — акцент6 2" xfId="12113" xr:uid="{00000000-0005-0000-0000-000014360000}"/>
    <cellStyle name="40% - Акцент6 2 10" xfId="6582" xr:uid="{00000000-0005-0000-0000-000015360000}"/>
    <cellStyle name="40% — акцент6 2 10" xfId="21821" xr:uid="{00000000-0005-0000-0000-000016360000}"/>
    <cellStyle name="40% — акцент6 2 10 2" xfId="39953" xr:uid="{00000000-0005-0000-0000-000017360000}"/>
    <cellStyle name="40% - Акцент6 2 11" xfId="12313" xr:uid="{00000000-0005-0000-0000-000018360000}"/>
    <cellStyle name="40% — акцент6 2 11" xfId="24745" xr:uid="{00000000-0005-0000-0000-000019360000}"/>
    <cellStyle name="40% — акцент6 2 11 2" xfId="42744" xr:uid="{00000000-0005-0000-0000-00001A360000}"/>
    <cellStyle name="40% - Акцент6 2 12" xfId="12308" xr:uid="{00000000-0005-0000-0000-00001B360000}"/>
    <cellStyle name="40% — акцент6 2 12" xfId="17733" xr:uid="{00000000-0005-0000-0000-00001C360000}"/>
    <cellStyle name="40% — акцент6 2 12 2" xfId="36082" xr:uid="{00000000-0005-0000-0000-00001D360000}"/>
    <cellStyle name="40% - Акцент6 2 13" xfId="12374" xr:uid="{00000000-0005-0000-0000-00001E360000}"/>
    <cellStyle name="40% — акцент6 2 13" xfId="17315" xr:uid="{00000000-0005-0000-0000-00001F360000}"/>
    <cellStyle name="40% — акцент6 2 13 2" xfId="35671" xr:uid="{00000000-0005-0000-0000-000020360000}"/>
    <cellStyle name="40% - Акцент6 2 14" xfId="12321" xr:uid="{00000000-0005-0000-0000-000021360000}"/>
    <cellStyle name="40% — акцент6 2 14" xfId="25704" xr:uid="{00000000-0005-0000-0000-000022360000}"/>
    <cellStyle name="40% — акцент6 2 14 2" xfId="43665" xr:uid="{00000000-0005-0000-0000-000023360000}"/>
    <cellStyle name="40% - Акцент6 2 15" xfId="12194" xr:uid="{00000000-0005-0000-0000-000024360000}"/>
    <cellStyle name="40% — акцент6 2 15" xfId="25929" xr:uid="{00000000-0005-0000-0000-000025360000}"/>
    <cellStyle name="40% — акцент6 2 15 2" xfId="43874" xr:uid="{00000000-0005-0000-0000-000026360000}"/>
    <cellStyle name="40% - Акцент6 2 16" xfId="6649" xr:uid="{00000000-0005-0000-0000-000027360000}"/>
    <cellStyle name="40% — акцент6 2 16" xfId="25884" xr:uid="{00000000-0005-0000-0000-000028360000}"/>
    <cellStyle name="40% — акцент6 2 16 2" xfId="43832" xr:uid="{00000000-0005-0000-0000-000029360000}"/>
    <cellStyle name="40% - Акцент6 2 17" xfId="12258" xr:uid="{00000000-0005-0000-0000-00002A360000}"/>
    <cellStyle name="40% — акцент6 2 17" xfId="17098" xr:uid="{00000000-0005-0000-0000-00002B360000}"/>
    <cellStyle name="40% — акцент6 2 17 2" xfId="35458" xr:uid="{00000000-0005-0000-0000-00002C360000}"/>
    <cellStyle name="40% - Акцент6 2 18" xfId="12363" xr:uid="{00000000-0005-0000-0000-00002D360000}"/>
    <cellStyle name="40% — акцент6 2 18" xfId="26021" xr:uid="{00000000-0005-0000-0000-00002E360000}"/>
    <cellStyle name="40% — акцент6 2 18 2" xfId="43961" xr:uid="{00000000-0005-0000-0000-00002F360000}"/>
    <cellStyle name="40% - Акцент6 2 19" xfId="12177" xr:uid="{00000000-0005-0000-0000-000030360000}"/>
    <cellStyle name="40% — акцент6 2 19" xfId="25765" xr:uid="{00000000-0005-0000-0000-000031360000}"/>
    <cellStyle name="40% — акцент6 2 19 2" xfId="43721" xr:uid="{00000000-0005-0000-0000-000032360000}"/>
    <cellStyle name="40% - Акцент6 2 2" xfId="997" xr:uid="{00000000-0005-0000-0000-000033360000}"/>
    <cellStyle name="40% — акцент6 2 2" xfId="16957" xr:uid="{00000000-0005-0000-0000-000034360000}"/>
    <cellStyle name="40% - Акцент6 2 2 2" xfId="998" xr:uid="{00000000-0005-0000-0000-000035360000}"/>
    <cellStyle name="40% - Акцент6 2 2 2 10" xfId="16153" xr:uid="{00000000-0005-0000-0000-000036360000}"/>
    <cellStyle name="40% - Акцент6 2 2 2 10 2" xfId="25107" xr:uid="{00000000-0005-0000-0000-000037360000}"/>
    <cellStyle name="40% - Акцент6 2 2 2 10 2 2" xfId="43104" xr:uid="{00000000-0005-0000-0000-000038360000}"/>
    <cellStyle name="40% - Акцент6 2 2 2 10 3" xfId="34751" xr:uid="{00000000-0005-0000-0000-000039360000}"/>
    <cellStyle name="40% - Акцент6 2 2 2 11" xfId="17064" xr:uid="{00000000-0005-0000-0000-00003A360000}"/>
    <cellStyle name="40% - Акцент6 2 2 2 11 2" xfId="35424" xr:uid="{00000000-0005-0000-0000-00003B360000}"/>
    <cellStyle name="40% - Акцент6 2 2 2 12" xfId="26454" xr:uid="{00000000-0005-0000-0000-00003C360000}"/>
    <cellStyle name="40% - Акцент6 2 2 2 12 2" xfId="44376" xr:uid="{00000000-0005-0000-0000-00003D360000}"/>
    <cellStyle name="40% - Акцент6 2 2 2 13" xfId="27368" xr:uid="{00000000-0005-0000-0000-00003E360000}"/>
    <cellStyle name="40% - Акцент6 2 2 2 14" xfId="45430" xr:uid="{00000000-0005-0000-0000-00003F360000}"/>
    <cellStyle name="40% - Акцент6 2 2 2 15" xfId="46524" xr:uid="{00000000-0005-0000-0000-000040360000}"/>
    <cellStyle name="40% - Акцент6 2 2 2 2" xfId="5937" xr:uid="{00000000-0005-0000-0000-000041360000}"/>
    <cellStyle name="40% - Акцент6 2 2 2 2 10" xfId="26963" xr:uid="{00000000-0005-0000-0000-000042360000}"/>
    <cellStyle name="40% - Акцент6 2 2 2 2 10 2" xfId="44878" xr:uid="{00000000-0005-0000-0000-000043360000}"/>
    <cellStyle name="40% - Акцент6 2 2 2 2 11" xfId="27983" xr:uid="{00000000-0005-0000-0000-000044360000}"/>
    <cellStyle name="40% - Акцент6 2 2 2 2 12" xfId="45925" xr:uid="{00000000-0005-0000-0000-000045360000}"/>
    <cellStyle name="40% - Акцент6 2 2 2 2 13" xfId="47114" xr:uid="{00000000-0005-0000-0000-000046360000}"/>
    <cellStyle name="40% - Акцент6 2 2 2 2 2" xfId="8985" xr:uid="{00000000-0005-0000-0000-000047360000}"/>
    <cellStyle name="40% - Акцент6 2 2 2 2 2 2" xfId="14063" xr:uid="{00000000-0005-0000-0000-000048360000}"/>
    <cellStyle name="40% - Акцент6 2 2 2 2 2 2 2" xfId="23255" xr:uid="{00000000-0005-0000-0000-000049360000}"/>
    <cellStyle name="40% - Акцент6 2 2 2 2 2 2 2 2" xfId="41255" xr:uid="{00000000-0005-0000-0000-00004A360000}"/>
    <cellStyle name="40% - Акцент6 2 2 2 2 2 2 3" xfId="32912" xr:uid="{00000000-0005-0000-0000-00004B360000}"/>
    <cellStyle name="40% - Акцент6 2 2 2 2 2 3" xfId="19551" xr:uid="{00000000-0005-0000-0000-00004C360000}"/>
    <cellStyle name="40% - Акцент6 2 2 2 2 2 3 2" xfId="37721" xr:uid="{00000000-0005-0000-0000-00004D360000}"/>
    <cellStyle name="40% - Акцент6 2 2 2 2 2 4" xfId="29426" xr:uid="{00000000-0005-0000-0000-00004E360000}"/>
    <cellStyle name="40% - Акцент6 2 2 2 2 3" xfId="9837" xr:uid="{00000000-0005-0000-0000-00004F360000}"/>
    <cellStyle name="40% - Акцент6 2 2 2 2 3 2" xfId="14799" xr:uid="{00000000-0005-0000-0000-000050360000}"/>
    <cellStyle name="40% - Акцент6 2 2 2 2 3 2 2" xfId="23981" xr:uid="{00000000-0005-0000-0000-000051360000}"/>
    <cellStyle name="40% - Акцент6 2 2 2 2 3 2 2 2" xfId="41981" xr:uid="{00000000-0005-0000-0000-000052360000}"/>
    <cellStyle name="40% - Акцент6 2 2 2 2 3 2 3" xfId="33636" xr:uid="{00000000-0005-0000-0000-000053360000}"/>
    <cellStyle name="40% - Акцент6 2 2 2 2 3 3" xfId="20154" xr:uid="{00000000-0005-0000-0000-000054360000}"/>
    <cellStyle name="40% - Акцент6 2 2 2 2 3 3 2" xfId="38319" xr:uid="{00000000-0005-0000-0000-000055360000}"/>
    <cellStyle name="40% - Акцент6 2 2 2 2 3 4" xfId="30015" xr:uid="{00000000-0005-0000-0000-000056360000}"/>
    <cellStyle name="40% - Акцент6 2 2 2 2 4" xfId="11054" xr:uid="{00000000-0005-0000-0000-000057360000}"/>
    <cellStyle name="40% - Акцент6 2 2 2 2 4 2" xfId="14800" xr:uid="{00000000-0005-0000-0000-000058360000}"/>
    <cellStyle name="40% - Акцент6 2 2 2 2 4 2 2" xfId="23982" xr:uid="{00000000-0005-0000-0000-000059360000}"/>
    <cellStyle name="40% - Акцент6 2 2 2 2 4 2 2 2" xfId="41982" xr:uid="{00000000-0005-0000-0000-00005A360000}"/>
    <cellStyle name="40% - Акцент6 2 2 2 2 4 2 3" xfId="33637" xr:uid="{00000000-0005-0000-0000-00005B360000}"/>
    <cellStyle name="40% - Акцент6 2 2 2 2 4 3" xfId="20907" xr:uid="{00000000-0005-0000-0000-00005C360000}"/>
    <cellStyle name="40% - Акцент6 2 2 2 2 4 3 2" xfId="39059" xr:uid="{00000000-0005-0000-0000-00005D360000}"/>
    <cellStyle name="40% - Акцент6 2 2 2 2 4 4" xfId="30743" xr:uid="{00000000-0005-0000-0000-00005E360000}"/>
    <cellStyle name="40% - Акцент6 2 2 2 2 5" xfId="11570" xr:uid="{00000000-0005-0000-0000-00005F360000}"/>
    <cellStyle name="40% - Акцент6 2 2 2 2 5 2" xfId="21415" xr:uid="{00000000-0005-0000-0000-000060360000}"/>
    <cellStyle name="40% - Акцент6 2 2 2 2 5 2 2" xfId="39567" xr:uid="{00000000-0005-0000-0000-000061360000}"/>
    <cellStyle name="40% - Акцент6 2 2 2 2 5 3" xfId="31251" xr:uid="{00000000-0005-0000-0000-000062360000}"/>
    <cellStyle name="40% - Акцент6 2 2 2 2 6" xfId="7523" xr:uid="{00000000-0005-0000-0000-000063360000}"/>
    <cellStyle name="40% - Акцент6 2 2 2 2 6 2" xfId="18925" xr:uid="{00000000-0005-0000-0000-000064360000}"/>
    <cellStyle name="40% - Акцент6 2 2 2 2 6 2 2" xfId="37145" xr:uid="{00000000-0005-0000-0000-000065360000}"/>
    <cellStyle name="40% - Акцент6 2 2 2 2 6 3" xfId="28892" xr:uid="{00000000-0005-0000-0000-000066360000}"/>
    <cellStyle name="40% - Акцент6 2 2 2 2 7" xfId="13094" xr:uid="{00000000-0005-0000-0000-000067360000}"/>
    <cellStyle name="40% - Акцент6 2 2 2 2 7 2" xfId="22497" xr:uid="{00000000-0005-0000-0000-000068360000}"/>
    <cellStyle name="40% - Акцент6 2 2 2 2 7 2 2" xfId="40517" xr:uid="{00000000-0005-0000-0000-000069360000}"/>
    <cellStyle name="40% - Акцент6 2 2 2 2 7 3" xfId="32179" xr:uid="{00000000-0005-0000-0000-00006A360000}"/>
    <cellStyle name="40% - Акцент6 2 2 2 2 8" xfId="16775" xr:uid="{00000000-0005-0000-0000-00006B360000}"/>
    <cellStyle name="40% - Акцент6 2 2 2 2 8 2" xfId="25540" xr:uid="{00000000-0005-0000-0000-00006C360000}"/>
    <cellStyle name="40% - Акцент6 2 2 2 2 8 2 2" xfId="43504" xr:uid="{00000000-0005-0000-0000-00006D360000}"/>
    <cellStyle name="40% - Акцент6 2 2 2 2 8 3" xfId="35196" xr:uid="{00000000-0005-0000-0000-00006E360000}"/>
    <cellStyle name="40% - Акцент6 2 2 2 2 9" xfId="17890" xr:uid="{00000000-0005-0000-0000-00006F360000}"/>
    <cellStyle name="40% - Акцент6 2 2 2 2 9 2" xfId="36200" xr:uid="{00000000-0005-0000-0000-000070360000}"/>
    <cellStyle name="40% - Акцент6 2 2 2 3" xfId="8694" xr:uid="{00000000-0005-0000-0000-000071360000}"/>
    <cellStyle name="40% - Акцент6 2 2 2 3 2" xfId="9838" xr:uid="{00000000-0005-0000-0000-000072360000}"/>
    <cellStyle name="40% - Акцент6 2 2 2 3 2 2" xfId="14801" xr:uid="{00000000-0005-0000-0000-000073360000}"/>
    <cellStyle name="40% - Акцент6 2 2 2 3 2 2 2" xfId="23983" xr:uid="{00000000-0005-0000-0000-000074360000}"/>
    <cellStyle name="40% - Акцент6 2 2 2 3 2 2 2 2" xfId="41983" xr:uid="{00000000-0005-0000-0000-000075360000}"/>
    <cellStyle name="40% - Акцент6 2 2 2 3 2 2 3" xfId="33638" xr:uid="{00000000-0005-0000-0000-000076360000}"/>
    <cellStyle name="40% - Акцент6 2 2 2 3 2 3" xfId="20155" xr:uid="{00000000-0005-0000-0000-000077360000}"/>
    <cellStyle name="40% - Акцент6 2 2 2 3 2 3 2" xfId="38320" xr:uid="{00000000-0005-0000-0000-000078360000}"/>
    <cellStyle name="40% - Акцент6 2 2 2 3 2 4" xfId="30016" xr:uid="{00000000-0005-0000-0000-000079360000}"/>
    <cellStyle name="40% - Акцент6 2 2 2 3 3" xfId="13587" xr:uid="{00000000-0005-0000-0000-00007A360000}"/>
    <cellStyle name="40% - Акцент6 2 2 2 3 3 2" xfId="22822" xr:uid="{00000000-0005-0000-0000-00007B360000}"/>
    <cellStyle name="40% - Акцент6 2 2 2 3 3 2 2" xfId="40823" xr:uid="{00000000-0005-0000-0000-00007C360000}"/>
    <cellStyle name="40% - Акцент6 2 2 2 3 3 3" xfId="32474" xr:uid="{00000000-0005-0000-0000-00007D360000}"/>
    <cellStyle name="40% - Акцент6 2 2 2 3 4" xfId="19365" xr:uid="{00000000-0005-0000-0000-00007E360000}"/>
    <cellStyle name="40% - Акцент6 2 2 2 3 4 2" xfId="37535" xr:uid="{00000000-0005-0000-0000-00007F360000}"/>
    <cellStyle name="40% - Акцент6 2 2 2 3 5" xfId="29245" xr:uid="{00000000-0005-0000-0000-000080360000}"/>
    <cellStyle name="40% - Акцент6 2 2 2 4" xfId="9337" xr:uid="{00000000-0005-0000-0000-000081360000}"/>
    <cellStyle name="40% - Акцент6 2 2 2 4 2" xfId="14802" xr:uid="{00000000-0005-0000-0000-000082360000}"/>
    <cellStyle name="40% - Акцент6 2 2 2 4 2 2" xfId="23984" xr:uid="{00000000-0005-0000-0000-000083360000}"/>
    <cellStyle name="40% - Акцент6 2 2 2 4 2 2 2" xfId="41984" xr:uid="{00000000-0005-0000-0000-000084360000}"/>
    <cellStyle name="40% - Акцент6 2 2 2 4 2 3" xfId="33639" xr:uid="{00000000-0005-0000-0000-000085360000}"/>
    <cellStyle name="40% - Акцент6 2 2 2 4 3" xfId="19815" xr:uid="{00000000-0005-0000-0000-000086360000}"/>
    <cellStyle name="40% - Акцент6 2 2 2 4 3 2" xfId="37981" xr:uid="{00000000-0005-0000-0000-000087360000}"/>
    <cellStyle name="40% - Акцент6 2 2 2 4 4" xfId="29684" xr:uid="{00000000-0005-0000-0000-000088360000}"/>
    <cellStyle name="40% - Акцент6 2 2 2 5" xfId="10756" xr:uid="{00000000-0005-0000-0000-000089360000}"/>
    <cellStyle name="40% - Акцент6 2 2 2 5 2" xfId="14803" xr:uid="{00000000-0005-0000-0000-00008A360000}"/>
    <cellStyle name="40% - Акцент6 2 2 2 5 2 2" xfId="23985" xr:uid="{00000000-0005-0000-0000-00008B360000}"/>
    <cellStyle name="40% - Акцент6 2 2 2 5 2 2 2" xfId="41985" xr:uid="{00000000-0005-0000-0000-00008C360000}"/>
    <cellStyle name="40% - Акцент6 2 2 2 5 2 3" xfId="33640" xr:uid="{00000000-0005-0000-0000-00008D360000}"/>
    <cellStyle name="40% - Акцент6 2 2 2 5 3" xfId="20611" xr:uid="{00000000-0005-0000-0000-00008E360000}"/>
    <cellStyle name="40% - Акцент6 2 2 2 5 3 2" xfId="38763" xr:uid="{00000000-0005-0000-0000-00008F360000}"/>
    <cellStyle name="40% - Акцент6 2 2 2 5 4" xfId="30447" xr:uid="{00000000-0005-0000-0000-000090360000}"/>
    <cellStyle name="40% - Акцент6 2 2 2 6" xfId="11402" xr:uid="{00000000-0005-0000-0000-000091360000}"/>
    <cellStyle name="40% - Акцент6 2 2 2 6 2" xfId="21247" xr:uid="{00000000-0005-0000-0000-000092360000}"/>
    <cellStyle name="40% - Акцент6 2 2 2 6 2 2" xfId="39399" xr:uid="{00000000-0005-0000-0000-000093360000}"/>
    <cellStyle name="40% - Акцент6 2 2 2 6 3" xfId="31083" xr:uid="{00000000-0005-0000-0000-000094360000}"/>
    <cellStyle name="40% - Акцент6 2 2 2 7" xfId="11983" xr:uid="{00000000-0005-0000-0000-000095360000}"/>
    <cellStyle name="40% - Акцент6 2 2 2 7 2" xfId="21726" xr:uid="{00000000-0005-0000-0000-000096360000}"/>
    <cellStyle name="40% - Акцент6 2 2 2 7 2 2" xfId="39875" xr:uid="{00000000-0005-0000-0000-000097360000}"/>
    <cellStyle name="40% - Акцент6 2 2 2 7 3" xfId="31554" xr:uid="{00000000-0005-0000-0000-000098360000}"/>
    <cellStyle name="40% - Акцент6 2 2 2 8" xfId="7087" xr:uid="{00000000-0005-0000-0000-000099360000}"/>
    <cellStyle name="40% - Акцент6 2 2 2 8 2" xfId="18728" xr:uid="{00000000-0005-0000-0000-00009A360000}"/>
    <cellStyle name="40% - Акцент6 2 2 2 8 2 2" xfId="36961" xr:uid="{00000000-0005-0000-0000-00009B360000}"/>
    <cellStyle name="40% - Акцент6 2 2 2 8 3" xfId="28720" xr:uid="{00000000-0005-0000-0000-00009C360000}"/>
    <cellStyle name="40% - Акцент6 2 2 2 9" xfId="12512" xr:uid="{00000000-0005-0000-0000-00009D360000}"/>
    <cellStyle name="40% - Акцент6 2 2 2 9 2" xfId="21957" xr:uid="{00000000-0005-0000-0000-00009E360000}"/>
    <cellStyle name="40% - Акцент6 2 2 2 9 2 2" xfId="40079" xr:uid="{00000000-0005-0000-0000-00009F360000}"/>
    <cellStyle name="40% - Акцент6 2 2 2 9 3" xfId="31744" xr:uid="{00000000-0005-0000-0000-0000A0360000}"/>
    <cellStyle name="40% - Акцент6 2 2 3" xfId="9839" xr:uid="{00000000-0005-0000-0000-0000A1360000}"/>
    <cellStyle name="40% - Акцент6 2 2 4" xfId="6735" xr:uid="{00000000-0005-0000-0000-0000A2360000}"/>
    <cellStyle name="40% - Акцент6 2 2_Reconcilation" xfId="8459" xr:uid="{00000000-0005-0000-0000-0000A3360000}"/>
    <cellStyle name="40% - Акцент6 2 20" xfId="12279" xr:uid="{00000000-0005-0000-0000-0000A4360000}"/>
    <cellStyle name="40% — акцент6 2 20" xfId="25804" xr:uid="{00000000-0005-0000-0000-0000A5360000}"/>
    <cellStyle name="40% — акцент6 2 20 2" xfId="43758" xr:uid="{00000000-0005-0000-0000-0000A6360000}"/>
    <cellStyle name="40% - Акцент6 2 21" xfId="7131" xr:uid="{00000000-0005-0000-0000-0000A7360000}"/>
    <cellStyle name="40% — акцент6 2 21" xfId="25718" xr:uid="{00000000-0005-0000-0000-0000A8360000}"/>
    <cellStyle name="40% — акцент6 2 21 2" xfId="43679" xr:uid="{00000000-0005-0000-0000-0000A9360000}"/>
    <cellStyle name="40% - Акцент6 2 22" xfId="12326" xr:uid="{00000000-0005-0000-0000-0000AA360000}"/>
    <cellStyle name="40% — акцент6 2 22" xfId="27109" xr:uid="{00000000-0005-0000-0000-0000AB360000}"/>
    <cellStyle name="40% - Акцент6 2 23" xfId="12236" xr:uid="{00000000-0005-0000-0000-0000AC360000}"/>
    <cellStyle name="40% — акцент6 2 23" xfId="27300" xr:uid="{00000000-0005-0000-0000-0000AD360000}"/>
    <cellStyle name="40% - Акцент6 2 24" xfId="12286" xr:uid="{00000000-0005-0000-0000-0000AE360000}"/>
    <cellStyle name="40% — акцент6 2 24" xfId="31616" xr:uid="{00000000-0005-0000-0000-0000AF360000}"/>
    <cellStyle name="40% - Акцент6 2 25" xfId="12511" xr:uid="{00000000-0005-0000-0000-0000B0360000}"/>
    <cellStyle name="40% — акцент6 2 25" xfId="46076" xr:uid="{00000000-0005-0000-0000-0000B1360000}"/>
    <cellStyle name="40% - Акцент6 2 26" xfId="12671" xr:uid="{00000000-0005-0000-0000-0000B2360000}"/>
    <cellStyle name="40% — акцент6 2 26" xfId="47273" xr:uid="{00000000-0005-0000-0000-0000B3360000}"/>
    <cellStyle name="40% - Акцент6 2 27" xfId="15638" xr:uid="{00000000-0005-0000-0000-0000B4360000}"/>
    <cellStyle name="40% - Акцент6 2 28" xfId="12535" xr:uid="{00000000-0005-0000-0000-0000B5360000}"/>
    <cellStyle name="40% - Акцент6 2 3" xfId="999" xr:uid="{00000000-0005-0000-0000-0000B6360000}"/>
    <cellStyle name="40% — акцент6 2 3" xfId="21791" xr:uid="{00000000-0005-0000-0000-0000B7360000}"/>
    <cellStyle name="40% - Акцент6 2 3 2" xfId="9840" xr:uid="{00000000-0005-0000-0000-0000B8360000}"/>
    <cellStyle name="40% — акцент6 2 3 2" xfId="39939" xr:uid="{00000000-0005-0000-0000-0000B9360000}"/>
    <cellStyle name="40% - Акцент6 2 4" xfId="1000" xr:uid="{00000000-0005-0000-0000-0000BA360000}"/>
    <cellStyle name="40% — акцент6 2 4" xfId="25803" xr:uid="{00000000-0005-0000-0000-0000BB360000}"/>
    <cellStyle name="40% - Акцент6 2 4 10" xfId="16154" xr:uid="{00000000-0005-0000-0000-0000BC360000}"/>
    <cellStyle name="40% - Акцент6 2 4 10 2" xfId="25108" xr:uid="{00000000-0005-0000-0000-0000BD360000}"/>
    <cellStyle name="40% - Акцент6 2 4 10 2 2" xfId="43105" xr:uid="{00000000-0005-0000-0000-0000BE360000}"/>
    <cellStyle name="40% - Акцент6 2 4 10 3" xfId="34752" xr:uid="{00000000-0005-0000-0000-0000BF360000}"/>
    <cellStyle name="40% - Акцент6 2 4 11" xfId="17065" xr:uid="{00000000-0005-0000-0000-0000C0360000}"/>
    <cellStyle name="40% - Акцент6 2 4 11 2" xfId="35425" xr:uid="{00000000-0005-0000-0000-0000C1360000}"/>
    <cellStyle name="40% - Акцент6 2 4 12" xfId="25855" xr:uid="{00000000-0005-0000-0000-0000C2360000}"/>
    <cellStyle name="40% - Акцент6 2 4 12 2" xfId="43807" xr:uid="{00000000-0005-0000-0000-0000C3360000}"/>
    <cellStyle name="40% - Акцент6 2 4 13" xfId="25711" xr:uid="{00000000-0005-0000-0000-0000C4360000}"/>
    <cellStyle name="40% - Акцент6 2 4 13 2" xfId="43672" xr:uid="{00000000-0005-0000-0000-0000C5360000}"/>
    <cellStyle name="40% - Акцент6 2 4 14" xfId="25989" xr:uid="{00000000-0005-0000-0000-0000C6360000}"/>
    <cellStyle name="40% - Акцент6 2 4 14 2" xfId="43932" xr:uid="{00000000-0005-0000-0000-0000C7360000}"/>
    <cellStyle name="40% - Акцент6 2 4 15" xfId="17697" xr:uid="{00000000-0005-0000-0000-0000C8360000}"/>
    <cellStyle name="40% - Акцент6 2 4 15 2" xfId="36049" xr:uid="{00000000-0005-0000-0000-0000C9360000}"/>
    <cellStyle name="40% - Акцент6 2 4 16" xfId="17755" xr:uid="{00000000-0005-0000-0000-0000CA360000}"/>
    <cellStyle name="40% - Акцент6 2 4 16 2" xfId="36103" xr:uid="{00000000-0005-0000-0000-0000CB360000}"/>
    <cellStyle name="40% - Акцент6 2 4 17" xfId="17460" xr:uid="{00000000-0005-0000-0000-0000CC360000}"/>
    <cellStyle name="40% - Акцент6 2 4 17 2" xfId="35815" xr:uid="{00000000-0005-0000-0000-0000CD360000}"/>
    <cellStyle name="40% - Акцент6 2 4 18" xfId="25861" xr:uid="{00000000-0005-0000-0000-0000CE360000}"/>
    <cellStyle name="40% - Акцент6 2 4 18 2" xfId="43813" xr:uid="{00000000-0005-0000-0000-0000CF360000}"/>
    <cellStyle name="40% - Акцент6 2 4 19" xfId="17130" xr:uid="{00000000-0005-0000-0000-0000D0360000}"/>
    <cellStyle name="40% - Акцент6 2 4 19 2" xfId="35487" xr:uid="{00000000-0005-0000-0000-0000D1360000}"/>
    <cellStyle name="40% - Акцент6 2 4 2" xfId="5938" xr:uid="{00000000-0005-0000-0000-0000D2360000}"/>
    <cellStyle name="40% — акцент6 2 4 2" xfId="43757" xr:uid="{00000000-0005-0000-0000-0000D3360000}"/>
    <cellStyle name="40% - Акцент6 2 4 2 10" xfId="26964" xr:uid="{00000000-0005-0000-0000-0000D4360000}"/>
    <cellStyle name="40% - Акцент6 2 4 2 10 2" xfId="44879" xr:uid="{00000000-0005-0000-0000-0000D5360000}"/>
    <cellStyle name="40% - Акцент6 2 4 2 11" xfId="27984" xr:uid="{00000000-0005-0000-0000-0000D6360000}"/>
    <cellStyle name="40% - Акцент6 2 4 2 12" xfId="45926" xr:uid="{00000000-0005-0000-0000-0000D7360000}"/>
    <cellStyle name="40% - Акцент6 2 4 2 13" xfId="47115" xr:uid="{00000000-0005-0000-0000-0000D8360000}"/>
    <cellStyle name="40% - Акцент6 2 4 2 2" xfId="8986" xr:uid="{00000000-0005-0000-0000-0000D9360000}"/>
    <cellStyle name="40% - Акцент6 2 4 2 2 2" xfId="14064" xr:uid="{00000000-0005-0000-0000-0000DA360000}"/>
    <cellStyle name="40% - Акцент6 2 4 2 2 2 2" xfId="23256" xr:uid="{00000000-0005-0000-0000-0000DB360000}"/>
    <cellStyle name="40% - Акцент6 2 4 2 2 2 2 2" xfId="41256" xr:uid="{00000000-0005-0000-0000-0000DC360000}"/>
    <cellStyle name="40% - Акцент6 2 4 2 2 2 3" xfId="32913" xr:uid="{00000000-0005-0000-0000-0000DD360000}"/>
    <cellStyle name="40% - Акцент6 2 4 2 2 3" xfId="19552" xr:uid="{00000000-0005-0000-0000-0000DE360000}"/>
    <cellStyle name="40% - Акцент6 2 4 2 2 3 2" xfId="37722" xr:uid="{00000000-0005-0000-0000-0000DF360000}"/>
    <cellStyle name="40% - Акцент6 2 4 2 2 4" xfId="29427" xr:uid="{00000000-0005-0000-0000-0000E0360000}"/>
    <cellStyle name="40% - Акцент6 2 4 2 3" xfId="9841" xr:uid="{00000000-0005-0000-0000-0000E1360000}"/>
    <cellStyle name="40% - Акцент6 2 4 2 3 2" xfId="14804" xr:uid="{00000000-0005-0000-0000-0000E2360000}"/>
    <cellStyle name="40% - Акцент6 2 4 2 3 2 2" xfId="23986" xr:uid="{00000000-0005-0000-0000-0000E3360000}"/>
    <cellStyle name="40% - Акцент6 2 4 2 3 2 2 2" xfId="41986" xr:uid="{00000000-0005-0000-0000-0000E4360000}"/>
    <cellStyle name="40% - Акцент6 2 4 2 3 2 3" xfId="33641" xr:uid="{00000000-0005-0000-0000-0000E5360000}"/>
    <cellStyle name="40% - Акцент6 2 4 2 3 3" xfId="20156" xr:uid="{00000000-0005-0000-0000-0000E6360000}"/>
    <cellStyle name="40% - Акцент6 2 4 2 3 3 2" xfId="38321" xr:uid="{00000000-0005-0000-0000-0000E7360000}"/>
    <cellStyle name="40% - Акцент6 2 4 2 3 4" xfId="30017" xr:uid="{00000000-0005-0000-0000-0000E8360000}"/>
    <cellStyle name="40% - Акцент6 2 4 2 4" xfId="11055" xr:uid="{00000000-0005-0000-0000-0000E9360000}"/>
    <cellStyle name="40% - Акцент6 2 4 2 4 2" xfId="14805" xr:uid="{00000000-0005-0000-0000-0000EA360000}"/>
    <cellStyle name="40% - Акцент6 2 4 2 4 2 2" xfId="23987" xr:uid="{00000000-0005-0000-0000-0000EB360000}"/>
    <cellStyle name="40% - Акцент6 2 4 2 4 2 2 2" xfId="41987" xr:uid="{00000000-0005-0000-0000-0000EC360000}"/>
    <cellStyle name="40% - Акцент6 2 4 2 4 2 3" xfId="33642" xr:uid="{00000000-0005-0000-0000-0000ED360000}"/>
    <cellStyle name="40% - Акцент6 2 4 2 4 3" xfId="20908" xr:uid="{00000000-0005-0000-0000-0000EE360000}"/>
    <cellStyle name="40% - Акцент6 2 4 2 4 3 2" xfId="39060" xr:uid="{00000000-0005-0000-0000-0000EF360000}"/>
    <cellStyle name="40% - Акцент6 2 4 2 4 4" xfId="30744" xr:uid="{00000000-0005-0000-0000-0000F0360000}"/>
    <cellStyle name="40% - Акцент6 2 4 2 5" xfId="11571" xr:uid="{00000000-0005-0000-0000-0000F1360000}"/>
    <cellStyle name="40% - Акцент6 2 4 2 5 2" xfId="21416" xr:uid="{00000000-0005-0000-0000-0000F2360000}"/>
    <cellStyle name="40% - Акцент6 2 4 2 5 2 2" xfId="39568" xr:uid="{00000000-0005-0000-0000-0000F3360000}"/>
    <cellStyle name="40% - Акцент6 2 4 2 5 3" xfId="31252" xr:uid="{00000000-0005-0000-0000-0000F4360000}"/>
    <cellStyle name="40% - Акцент6 2 4 2 6" xfId="7524" xr:uid="{00000000-0005-0000-0000-0000F5360000}"/>
    <cellStyle name="40% - Акцент6 2 4 2 6 2" xfId="18926" xr:uid="{00000000-0005-0000-0000-0000F6360000}"/>
    <cellStyle name="40% - Акцент6 2 4 2 6 2 2" xfId="37146" xr:uid="{00000000-0005-0000-0000-0000F7360000}"/>
    <cellStyle name="40% - Акцент6 2 4 2 6 3" xfId="28893" xr:uid="{00000000-0005-0000-0000-0000F8360000}"/>
    <cellStyle name="40% - Акцент6 2 4 2 7" xfId="13095" xr:uid="{00000000-0005-0000-0000-0000F9360000}"/>
    <cellStyle name="40% - Акцент6 2 4 2 7 2" xfId="22498" xr:uid="{00000000-0005-0000-0000-0000FA360000}"/>
    <cellStyle name="40% - Акцент6 2 4 2 7 2 2" xfId="40518" xr:uid="{00000000-0005-0000-0000-0000FB360000}"/>
    <cellStyle name="40% - Акцент6 2 4 2 7 3" xfId="32180" xr:uid="{00000000-0005-0000-0000-0000FC360000}"/>
    <cellStyle name="40% - Акцент6 2 4 2 8" xfId="16776" xr:uid="{00000000-0005-0000-0000-0000FD360000}"/>
    <cellStyle name="40% - Акцент6 2 4 2 8 2" xfId="25541" xr:uid="{00000000-0005-0000-0000-0000FE360000}"/>
    <cellStyle name="40% - Акцент6 2 4 2 8 2 2" xfId="43505" xr:uid="{00000000-0005-0000-0000-0000FF360000}"/>
    <cellStyle name="40% - Акцент6 2 4 2 8 3" xfId="35197" xr:uid="{00000000-0005-0000-0000-000000370000}"/>
    <cellStyle name="40% - Акцент6 2 4 2 9" xfId="17891" xr:uid="{00000000-0005-0000-0000-000001370000}"/>
    <cellStyle name="40% - Акцент6 2 4 2 9 2" xfId="36201" xr:uid="{00000000-0005-0000-0000-000002370000}"/>
    <cellStyle name="40% - Акцент6 2 4 20" xfId="17340" xr:uid="{00000000-0005-0000-0000-000003370000}"/>
    <cellStyle name="40% - Акцент6 2 4 20 2" xfId="35695" xr:uid="{00000000-0005-0000-0000-000004370000}"/>
    <cellStyle name="40% - Акцент6 2 4 21" xfId="25816" xr:uid="{00000000-0005-0000-0000-000005370000}"/>
    <cellStyle name="40% - Акцент6 2 4 21 2" xfId="43769" xr:uid="{00000000-0005-0000-0000-000006370000}"/>
    <cellStyle name="40% - Акцент6 2 4 22" xfId="17037" xr:uid="{00000000-0005-0000-0000-000007370000}"/>
    <cellStyle name="40% - Акцент6 2 4 22 2" xfId="35397" xr:uid="{00000000-0005-0000-0000-000008370000}"/>
    <cellStyle name="40% - Акцент6 2 4 23" xfId="25723" xr:uid="{00000000-0005-0000-0000-000009370000}"/>
    <cellStyle name="40% - Акцент6 2 4 23 2" xfId="43684" xr:uid="{00000000-0005-0000-0000-00000A370000}"/>
    <cellStyle name="40% - Акцент6 2 4 24" xfId="17113" xr:uid="{00000000-0005-0000-0000-00000B370000}"/>
    <cellStyle name="40% - Акцент6 2 4 24 2" xfId="35472" xr:uid="{00000000-0005-0000-0000-00000C370000}"/>
    <cellStyle name="40% - Акцент6 2 4 25" xfId="25875" xr:uid="{00000000-0005-0000-0000-00000D370000}"/>
    <cellStyle name="40% - Акцент6 2 4 25 2" xfId="43826" xr:uid="{00000000-0005-0000-0000-00000E370000}"/>
    <cellStyle name="40% - Акцент6 2 4 26" xfId="25690" xr:uid="{00000000-0005-0000-0000-00000F370000}"/>
    <cellStyle name="40% - Акцент6 2 4 26 2" xfId="43651" xr:uid="{00000000-0005-0000-0000-000010370000}"/>
    <cellStyle name="40% - Акцент6 2 4 27" xfId="25696" xr:uid="{00000000-0005-0000-0000-000011370000}"/>
    <cellStyle name="40% - Акцент6 2 4 27 2" xfId="43657" xr:uid="{00000000-0005-0000-0000-000012370000}"/>
    <cellStyle name="40% - Акцент6 2 4 28" xfId="21825" xr:uid="{00000000-0005-0000-0000-000013370000}"/>
    <cellStyle name="40% - Акцент6 2 4 28 2" xfId="39954" xr:uid="{00000000-0005-0000-0000-000014370000}"/>
    <cellStyle name="40% - Акцент6 2 4 29" xfId="26455" xr:uid="{00000000-0005-0000-0000-000015370000}"/>
    <cellStyle name="40% - Акцент6 2 4 29 2" xfId="44377" xr:uid="{00000000-0005-0000-0000-000016370000}"/>
    <cellStyle name="40% - Акцент6 2 4 3" xfId="8484" xr:uid="{00000000-0005-0000-0000-000017370000}"/>
    <cellStyle name="40% - Акцент6 2 4 3 2" xfId="9842" xr:uid="{00000000-0005-0000-0000-000018370000}"/>
    <cellStyle name="40% - Акцент6 2 4 3 2 2" xfId="14806" xr:uid="{00000000-0005-0000-0000-000019370000}"/>
    <cellStyle name="40% - Акцент6 2 4 3 2 2 2" xfId="23988" xr:uid="{00000000-0005-0000-0000-00001A370000}"/>
    <cellStyle name="40% - Акцент6 2 4 3 2 2 2 2" xfId="41988" xr:uid="{00000000-0005-0000-0000-00001B370000}"/>
    <cellStyle name="40% - Акцент6 2 4 3 2 2 3" xfId="33643" xr:uid="{00000000-0005-0000-0000-00001C370000}"/>
    <cellStyle name="40% - Акцент6 2 4 3 2 3" xfId="20157" xr:uid="{00000000-0005-0000-0000-00001D370000}"/>
    <cellStyle name="40% - Акцент6 2 4 3 2 3 2" xfId="38322" xr:uid="{00000000-0005-0000-0000-00001E370000}"/>
    <cellStyle name="40% - Акцент6 2 4 3 2 4" xfId="30018" xr:uid="{00000000-0005-0000-0000-00001F370000}"/>
    <cellStyle name="40% - Акцент6 2 4 3 3" xfId="13588" xr:uid="{00000000-0005-0000-0000-000020370000}"/>
    <cellStyle name="40% - Акцент6 2 4 3 3 2" xfId="22823" xr:uid="{00000000-0005-0000-0000-000021370000}"/>
    <cellStyle name="40% - Акцент6 2 4 3 3 2 2" xfId="40824" xr:uid="{00000000-0005-0000-0000-000022370000}"/>
    <cellStyle name="40% - Акцент6 2 4 3 3 3" xfId="32475" xr:uid="{00000000-0005-0000-0000-000023370000}"/>
    <cellStyle name="40% - Акцент6 2 4 3 4" xfId="19242" xr:uid="{00000000-0005-0000-0000-000024370000}"/>
    <cellStyle name="40% - Акцент6 2 4 3 4 2" xfId="37416" xr:uid="{00000000-0005-0000-0000-000025370000}"/>
    <cellStyle name="40% - Акцент6 2 4 3 5" xfId="29127" xr:uid="{00000000-0005-0000-0000-000026370000}"/>
    <cellStyle name="40% - Акцент6 2 4 30" xfId="26068" xr:uid="{00000000-0005-0000-0000-000027370000}"/>
    <cellStyle name="40% - Акцент6 2 4 30 2" xfId="44003" xr:uid="{00000000-0005-0000-0000-000028370000}"/>
    <cellStyle name="40% - Акцент6 2 4 31" xfId="27369" xr:uid="{00000000-0005-0000-0000-000029370000}"/>
    <cellStyle name="40% - Акцент6 2 4 32" xfId="45431" xr:uid="{00000000-0005-0000-0000-00002A370000}"/>
    <cellStyle name="40% - Акцент6 2 4 33" xfId="46525" xr:uid="{00000000-0005-0000-0000-00002B370000}"/>
    <cellStyle name="40% - Акцент6 2 4 4" xfId="9338" xr:uid="{00000000-0005-0000-0000-00002C370000}"/>
    <cellStyle name="40% - Акцент6 2 4 4 2" xfId="14807" xr:uid="{00000000-0005-0000-0000-00002D370000}"/>
    <cellStyle name="40% - Акцент6 2 4 4 2 2" xfId="23989" xr:uid="{00000000-0005-0000-0000-00002E370000}"/>
    <cellStyle name="40% - Акцент6 2 4 4 2 2 2" xfId="41989" xr:uid="{00000000-0005-0000-0000-00002F370000}"/>
    <cellStyle name="40% - Акцент6 2 4 4 2 3" xfId="33644" xr:uid="{00000000-0005-0000-0000-000030370000}"/>
    <cellStyle name="40% - Акцент6 2 4 4 3" xfId="19816" xr:uid="{00000000-0005-0000-0000-000031370000}"/>
    <cellStyle name="40% - Акцент6 2 4 4 3 2" xfId="37982" xr:uid="{00000000-0005-0000-0000-000032370000}"/>
    <cellStyle name="40% - Акцент6 2 4 4 4" xfId="29685" xr:uid="{00000000-0005-0000-0000-000033370000}"/>
    <cellStyle name="40% - Акцент6 2 4 5" xfId="10757" xr:uid="{00000000-0005-0000-0000-000034370000}"/>
    <cellStyle name="40% - Акцент6 2 4 5 2" xfId="14808" xr:uid="{00000000-0005-0000-0000-000035370000}"/>
    <cellStyle name="40% - Акцент6 2 4 5 2 2" xfId="23990" xr:uid="{00000000-0005-0000-0000-000036370000}"/>
    <cellStyle name="40% - Акцент6 2 4 5 2 2 2" xfId="41990" xr:uid="{00000000-0005-0000-0000-000037370000}"/>
    <cellStyle name="40% - Акцент6 2 4 5 2 3" xfId="33645" xr:uid="{00000000-0005-0000-0000-000038370000}"/>
    <cellStyle name="40% - Акцент6 2 4 5 3" xfId="20612" xr:uid="{00000000-0005-0000-0000-000039370000}"/>
    <cellStyle name="40% - Акцент6 2 4 5 3 2" xfId="38764" xr:uid="{00000000-0005-0000-0000-00003A370000}"/>
    <cellStyle name="40% - Акцент6 2 4 5 4" xfId="30448" xr:uid="{00000000-0005-0000-0000-00003B370000}"/>
    <cellStyle name="40% - Акцент6 2 4 6" xfId="11290" xr:uid="{00000000-0005-0000-0000-00003C370000}"/>
    <cellStyle name="40% - Акцент6 2 4 6 2" xfId="21135" xr:uid="{00000000-0005-0000-0000-00003D370000}"/>
    <cellStyle name="40% - Акцент6 2 4 6 2 2" xfId="39287" xr:uid="{00000000-0005-0000-0000-00003E370000}"/>
    <cellStyle name="40% - Акцент6 2 4 6 3" xfId="30971" xr:uid="{00000000-0005-0000-0000-00003F370000}"/>
    <cellStyle name="40% - Акцент6 2 4 7" xfId="11984" xr:uid="{00000000-0005-0000-0000-000040370000}"/>
    <cellStyle name="40% - Акцент6 2 4 7 2" xfId="21727" xr:uid="{00000000-0005-0000-0000-000041370000}"/>
    <cellStyle name="40% - Акцент6 2 4 7 2 2" xfId="39876" xr:uid="{00000000-0005-0000-0000-000042370000}"/>
    <cellStyle name="40% - Акцент6 2 4 7 3" xfId="31555" xr:uid="{00000000-0005-0000-0000-000043370000}"/>
    <cellStyle name="40% - Акцент6 2 4 8" xfId="6768" xr:uid="{00000000-0005-0000-0000-000044370000}"/>
    <cellStyle name="40% - Акцент6 2 4 8 2" xfId="18572" xr:uid="{00000000-0005-0000-0000-000045370000}"/>
    <cellStyle name="40% - Акцент6 2 4 8 2 2" xfId="36838" xr:uid="{00000000-0005-0000-0000-000046370000}"/>
    <cellStyle name="40% - Акцент6 2 4 8 3" xfId="28608" xr:uid="{00000000-0005-0000-0000-000047370000}"/>
    <cellStyle name="40% - Акцент6 2 4 9" xfId="12513" xr:uid="{00000000-0005-0000-0000-000048370000}"/>
    <cellStyle name="40% - Акцент6 2 4 9 2" xfId="21958" xr:uid="{00000000-0005-0000-0000-000049370000}"/>
    <cellStyle name="40% - Акцент6 2 4 9 2 2" xfId="40080" xr:uid="{00000000-0005-0000-0000-00004A370000}"/>
    <cellStyle name="40% - Акцент6 2 4 9 3" xfId="31745" xr:uid="{00000000-0005-0000-0000-00004B370000}"/>
    <cellStyle name="40% - Акцент6 2 5" xfId="7409" xr:uid="{00000000-0005-0000-0000-00004C370000}"/>
    <cellStyle name="40% — акцент6 2 5" xfId="17744" xr:uid="{00000000-0005-0000-0000-00004D370000}"/>
    <cellStyle name="40% - Акцент6 2 5 2" xfId="9843" xr:uid="{00000000-0005-0000-0000-00004E370000}"/>
    <cellStyle name="40% — акцент6 2 5 2" xfId="36093" xr:uid="{00000000-0005-0000-0000-00004F370000}"/>
    <cellStyle name="40% - Акцент6 2 5 2 2" xfId="14065" xr:uid="{00000000-0005-0000-0000-000050370000}"/>
    <cellStyle name="40% - Акцент6 2 6" xfId="8721" xr:uid="{00000000-0005-0000-0000-000051370000}"/>
    <cellStyle name="40% — акцент6 2 6" xfId="16979" xr:uid="{00000000-0005-0000-0000-000052370000}"/>
    <cellStyle name="40% - Акцент6 2 6 2" xfId="13293" xr:uid="{00000000-0005-0000-0000-000053370000}"/>
    <cellStyle name="40% — акцент6 2 6 2" xfId="35341" xr:uid="{00000000-0005-0000-0000-000054370000}"/>
    <cellStyle name="40% - Акцент6 2 7" xfId="11751" xr:uid="{00000000-0005-0000-0000-000055370000}"/>
    <cellStyle name="40% — акцент6 2 7" xfId="25958" xr:uid="{00000000-0005-0000-0000-000056370000}"/>
    <cellStyle name="40% - Акцент6 2 7 10" xfId="25828" xr:uid="{00000000-0005-0000-0000-000057370000}"/>
    <cellStyle name="40% - Акцент6 2 7 10 2" xfId="43780" xr:uid="{00000000-0005-0000-0000-000058370000}"/>
    <cellStyle name="40% - Акцент6 2 7 11" xfId="25921" xr:uid="{00000000-0005-0000-0000-000059370000}"/>
    <cellStyle name="40% - Акцент6 2 7 11 2" xfId="43866" xr:uid="{00000000-0005-0000-0000-00005A370000}"/>
    <cellStyle name="40% - Акцент6 2 7 12" xfId="20441" xr:uid="{00000000-0005-0000-0000-00005B370000}"/>
    <cellStyle name="40% - Акцент6 2 7 12 2" xfId="38599" xr:uid="{00000000-0005-0000-0000-00005C370000}"/>
    <cellStyle name="40% - Акцент6 2 7 13" xfId="16976" xr:uid="{00000000-0005-0000-0000-00005D370000}"/>
    <cellStyle name="40% - Акцент6 2 7 13 2" xfId="35338" xr:uid="{00000000-0005-0000-0000-00005E370000}"/>
    <cellStyle name="40% - Акцент6 2 7 14" xfId="25937" xr:uid="{00000000-0005-0000-0000-00005F370000}"/>
    <cellStyle name="40% - Акцент6 2 7 14 2" xfId="43882" xr:uid="{00000000-0005-0000-0000-000060370000}"/>
    <cellStyle name="40% - Акцент6 2 7 15" xfId="25717" xr:uid="{00000000-0005-0000-0000-000061370000}"/>
    <cellStyle name="40% - Акцент6 2 7 15 2" xfId="43678" xr:uid="{00000000-0005-0000-0000-000062370000}"/>
    <cellStyle name="40% - Акцент6 2 7 16" xfId="25845" xr:uid="{00000000-0005-0000-0000-000063370000}"/>
    <cellStyle name="40% - Акцент6 2 7 16 2" xfId="43797" xr:uid="{00000000-0005-0000-0000-000064370000}"/>
    <cellStyle name="40% - Акцент6 2 7 17" xfId="25915" xr:uid="{00000000-0005-0000-0000-000065370000}"/>
    <cellStyle name="40% - Акцент6 2 7 17 2" xfId="43862" xr:uid="{00000000-0005-0000-0000-000066370000}"/>
    <cellStyle name="40% - Акцент6 2 7 18" xfId="31432" xr:uid="{00000000-0005-0000-0000-000067370000}"/>
    <cellStyle name="40% - Акцент6 2 7 2" xfId="13294" xr:uid="{00000000-0005-0000-0000-000068370000}"/>
    <cellStyle name="40% — акцент6 2 7 2" xfId="43902" xr:uid="{00000000-0005-0000-0000-000069370000}"/>
    <cellStyle name="40% - Акцент6 2 7 3" xfId="21596" xr:uid="{00000000-0005-0000-0000-00006A370000}"/>
    <cellStyle name="40% - Акцент6 2 7 3 2" xfId="39748" xr:uid="{00000000-0005-0000-0000-00006B370000}"/>
    <cellStyle name="40% - Акцент6 2 7 4" xfId="17150" xr:uid="{00000000-0005-0000-0000-00006C370000}"/>
    <cellStyle name="40% - Акцент6 2 7 4 2" xfId="35506" xr:uid="{00000000-0005-0000-0000-00006D370000}"/>
    <cellStyle name="40% - Акцент6 2 7 5" xfId="17316" xr:uid="{00000000-0005-0000-0000-00006E370000}"/>
    <cellStyle name="40% - Акцент6 2 7 5 2" xfId="35672" xr:uid="{00000000-0005-0000-0000-00006F370000}"/>
    <cellStyle name="40% - Акцент6 2 7 6" xfId="17479" xr:uid="{00000000-0005-0000-0000-000070370000}"/>
    <cellStyle name="40% - Акцент6 2 7 6 2" xfId="35833" xr:uid="{00000000-0005-0000-0000-000071370000}"/>
    <cellStyle name="40% - Акцент6 2 7 7" xfId="19126" xr:uid="{00000000-0005-0000-0000-000072370000}"/>
    <cellStyle name="40% - Акцент6 2 7 7 2" xfId="37328" xr:uid="{00000000-0005-0000-0000-000073370000}"/>
    <cellStyle name="40% - Акцент6 2 7 8" xfId="25767" xr:uid="{00000000-0005-0000-0000-000074370000}"/>
    <cellStyle name="40% - Акцент6 2 7 8 2" xfId="43723" xr:uid="{00000000-0005-0000-0000-000075370000}"/>
    <cellStyle name="40% - Акцент6 2 7 9" xfId="17470" xr:uid="{00000000-0005-0000-0000-000076370000}"/>
    <cellStyle name="40% - Акцент6 2 7 9 2" xfId="35824" xr:uid="{00000000-0005-0000-0000-000077370000}"/>
    <cellStyle name="40% - Акцент6 2 8" xfId="7141" xr:uid="{00000000-0005-0000-0000-000078370000}"/>
    <cellStyle name="40% — акцент6 2 8" xfId="25874" xr:uid="{00000000-0005-0000-0000-000079370000}"/>
    <cellStyle name="40% - Акцент6 2 8 2" xfId="13295" xr:uid="{00000000-0005-0000-0000-00007A370000}"/>
    <cellStyle name="40% — акцент6 2 8 2" xfId="43825" xr:uid="{00000000-0005-0000-0000-00007B370000}"/>
    <cellStyle name="40% - Акцент6 2 9" xfId="12170" xr:uid="{00000000-0005-0000-0000-00007C370000}"/>
    <cellStyle name="40% — акцент6 2 9" xfId="26004" xr:uid="{00000000-0005-0000-0000-00007D370000}"/>
    <cellStyle name="40% — акцент6 2 9 2" xfId="43946" xr:uid="{00000000-0005-0000-0000-00007E370000}"/>
    <cellStyle name="40% - Акцент6 2_(DELOITTE) январь 2011" xfId="5314" xr:uid="{00000000-0005-0000-0000-00007F370000}"/>
    <cellStyle name="40% - Акцент6 20" xfId="1001" xr:uid="{00000000-0005-0000-0000-000080370000}"/>
    <cellStyle name="40% - Акцент6 21" xfId="1002" xr:uid="{00000000-0005-0000-0000-000081370000}"/>
    <cellStyle name="40% - Акцент6 22" xfId="1003" xr:uid="{00000000-0005-0000-0000-000082370000}"/>
    <cellStyle name="40% - Акцент6 23" xfId="1004" xr:uid="{00000000-0005-0000-0000-000083370000}"/>
    <cellStyle name="40% - Акцент6 3" xfId="1005" xr:uid="{00000000-0005-0000-0000-000084370000}"/>
    <cellStyle name="40% - Акцент6 3 10" xfId="11752" xr:uid="{00000000-0005-0000-0000-000085370000}"/>
    <cellStyle name="40% - Акцент6 3 10 2" xfId="21597" xr:uid="{00000000-0005-0000-0000-000086370000}"/>
    <cellStyle name="40% - Акцент6 3 10 2 2" xfId="39749" xr:uid="{00000000-0005-0000-0000-000087370000}"/>
    <cellStyle name="40% - Акцент6 3 10 3" xfId="31433" xr:uid="{00000000-0005-0000-0000-000088370000}"/>
    <cellStyle name="40% - Акцент6 3 11" xfId="6560" xr:uid="{00000000-0005-0000-0000-000089370000}"/>
    <cellStyle name="40% - Акцент6 3 11 2" xfId="18479" xr:uid="{00000000-0005-0000-0000-00008A370000}"/>
    <cellStyle name="40% - Акцент6 3 11 2 2" xfId="36779" xr:uid="{00000000-0005-0000-0000-00008B370000}"/>
    <cellStyle name="40% - Акцент6 3 11 3" xfId="28559" xr:uid="{00000000-0005-0000-0000-00008C370000}"/>
    <cellStyle name="40% - Акцент6 3 12" xfId="12514" xr:uid="{00000000-0005-0000-0000-00008D370000}"/>
    <cellStyle name="40% - Акцент6 3 12 2" xfId="21959" xr:uid="{00000000-0005-0000-0000-00008E370000}"/>
    <cellStyle name="40% - Акцент6 3 12 2 2" xfId="40081" xr:uid="{00000000-0005-0000-0000-00008F370000}"/>
    <cellStyle name="40% - Акцент6 3 12 3" xfId="31746" xr:uid="{00000000-0005-0000-0000-000090370000}"/>
    <cellStyle name="40% - Акцент6 3 2" xfId="1006" xr:uid="{00000000-0005-0000-0000-000091370000}"/>
    <cellStyle name="40% - Акцент6 3 2 10" xfId="12515" xr:uid="{00000000-0005-0000-0000-000092370000}"/>
    <cellStyle name="40% - Акцент6 3 2 10 2" xfId="21960" xr:uid="{00000000-0005-0000-0000-000093370000}"/>
    <cellStyle name="40% - Акцент6 3 2 10 2 2" xfId="40082" xr:uid="{00000000-0005-0000-0000-000094370000}"/>
    <cellStyle name="40% - Акцент6 3 2 10 3" xfId="31747" xr:uid="{00000000-0005-0000-0000-000095370000}"/>
    <cellStyle name="40% - Акцент6 3 2 11" xfId="16155" xr:uid="{00000000-0005-0000-0000-000096370000}"/>
    <cellStyle name="40% - Акцент6 3 2 11 2" xfId="25109" xr:uid="{00000000-0005-0000-0000-000097370000}"/>
    <cellStyle name="40% - Акцент6 3 2 11 2 2" xfId="43106" xr:uid="{00000000-0005-0000-0000-000098370000}"/>
    <cellStyle name="40% - Акцент6 3 2 11 3" xfId="34753" xr:uid="{00000000-0005-0000-0000-000099370000}"/>
    <cellStyle name="40% - Акцент6 3 2 12" xfId="17066" xr:uid="{00000000-0005-0000-0000-00009A370000}"/>
    <cellStyle name="40% - Акцент6 3 2 12 2" xfId="35426" xr:uid="{00000000-0005-0000-0000-00009B370000}"/>
    <cellStyle name="40% - Акцент6 3 2 13" xfId="26456" xr:uid="{00000000-0005-0000-0000-00009C370000}"/>
    <cellStyle name="40% - Акцент6 3 2 13 2" xfId="44378" xr:uid="{00000000-0005-0000-0000-00009D370000}"/>
    <cellStyle name="40% - Акцент6 3 2 14" xfId="27370" xr:uid="{00000000-0005-0000-0000-00009E370000}"/>
    <cellStyle name="40% - Акцент6 3 2 15" xfId="45432" xr:uid="{00000000-0005-0000-0000-00009F370000}"/>
    <cellStyle name="40% - Акцент6 3 2 16" xfId="46526" xr:uid="{00000000-0005-0000-0000-0000A0370000}"/>
    <cellStyle name="40% - Акцент6 3 2 2" xfId="1007" xr:uid="{00000000-0005-0000-0000-0000A1370000}"/>
    <cellStyle name="40% - Акцент6 3 2 2 2" xfId="9844" xr:uid="{00000000-0005-0000-0000-0000A2370000}"/>
    <cellStyle name="40% - Акцент6 3 2 3" xfId="5939" xr:uid="{00000000-0005-0000-0000-0000A3370000}"/>
    <cellStyle name="40% - Акцент6 3 2 3 10" xfId="26965" xr:uid="{00000000-0005-0000-0000-0000A4370000}"/>
    <cellStyle name="40% - Акцент6 3 2 3 10 2" xfId="44880" xr:uid="{00000000-0005-0000-0000-0000A5370000}"/>
    <cellStyle name="40% - Акцент6 3 2 3 11" xfId="27985" xr:uid="{00000000-0005-0000-0000-0000A6370000}"/>
    <cellStyle name="40% - Акцент6 3 2 3 12" xfId="45927" xr:uid="{00000000-0005-0000-0000-0000A7370000}"/>
    <cellStyle name="40% - Акцент6 3 2 3 13" xfId="47116" xr:uid="{00000000-0005-0000-0000-0000A8370000}"/>
    <cellStyle name="40% - Акцент6 3 2 3 2" xfId="8988" xr:uid="{00000000-0005-0000-0000-0000A9370000}"/>
    <cellStyle name="40% - Акцент6 3 2 3 2 2" xfId="14066" xr:uid="{00000000-0005-0000-0000-0000AA370000}"/>
    <cellStyle name="40% - Акцент6 3 2 3 2 2 2" xfId="23258" xr:uid="{00000000-0005-0000-0000-0000AB370000}"/>
    <cellStyle name="40% - Акцент6 3 2 3 2 2 2 2" xfId="41258" xr:uid="{00000000-0005-0000-0000-0000AC370000}"/>
    <cellStyle name="40% - Акцент6 3 2 3 2 2 3" xfId="32914" xr:uid="{00000000-0005-0000-0000-0000AD370000}"/>
    <cellStyle name="40% - Акцент6 3 2 3 2 3" xfId="19554" xr:uid="{00000000-0005-0000-0000-0000AE370000}"/>
    <cellStyle name="40% - Акцент6 3 2 3 2 3 2" xfId="37724" xr:uid="{00000000-0005-0000-0000-0000AF370000}"/>
    <cellStyle name="40% - Акцент6 3 2 3 2 4" xfId="29429" xr:uid="{00000000-0005-0000-0000-0000B0370000}"/>
    <cellStyle name="40% - Акцент6 3 2 3 3" xfId="9845" xr:uid="{00000000-0005-0000-0000-0000B1370000}"/>
    <cellStyle name="40% - Акцент6 3 2 3 3 2" xfId="14809" xr:uid="{00000000-0005-0000-0000-0000B2370000}"/>
    <cellStyle name="40% - Акцент6 3 2 3 3 2 2" xfId="23991" xr:uid="{00000000-0005-0000-0000-0000B3370000}"/>
    <cellStyle name="40% - Акцент6 3 2 3 3 2 2 2" xfId="41991" xr:uid="{00000000-0005-0000-0000-0000B4370000}"/>
    <cellStyle name="40% - Акцент6 3 2 3 3 2 3" xfId="33646" xr:uid="{00000000-0005-0000-0000-0000B5370000}"/>
    <cellStyle name="40% - Акцент6 3 2 3 3 3" xfId="20158" xr:uid="{00000000-0005-0000-0000-0000B6370000}"/>
    <cellStyle name="40% - Акцент6 3 2 3 3 3 2" xfId="38323" xr:uid="{00000000-0005-0000-0000-0000B7370000}"/>
    <cellStyle name="40% - Акцент6 3 2 3 3 4" xfId="30019" xr:uid="{00000000-0005-0000-0000-0000B8370000}"/>
    <cellStyle name="40% - Акцент6 3 2 3 4" xfId="11056" xr:uid="{00000000-0005-0000-0000-0000B9370000}"/>
    <cellStyle name="40% - Акцент6 3 2 3 4 2" xfId="14810" xr:uid="{00000000-0005-0000-0000-0000BA370000}"/>
    <cellStyle name="40% - Акцент6 3 2 3 4 2 2" xfId="23992" xr:uid="{00000000-0005-0000-0000-0000BB370000}"/>
    <cellStyle name="40% - Акцент6 3 2 3 4 2 2 2" xfId="41992" xr:uid="{00000000-0005-0000-0000-0000BC370000}"/>
    <cellStyle name="40% - Акцент6 3 2 3 4 2 3" xfId="33647" xr:uid="{00000000-0005-0000-0000-0000BD370000}"/>
    <cellStyle name="40% - Акцент6 3 2 3 4 3" xfId="20909" xr:uid="{00000000-0005-0000-0000-0000BE370000}"/>
    <cellStyle name="40% - Акцент6 3 2 3 4 3 2" xfId="39061" xr:uid="{00000000-0005-0000-0000-0000BF370000}"/>
    <cellStyle name="40% - Акцент6 3 2 3 4 4" xfId="30745" xr:uid="{00000000-0005-0000-0000-0000C0370000}"/>
    <cellStyle name="40% - Акцент6 3 2 3 5" xfId="11573" xr:uid="{00000000-0005-0000-0000-0000C1370000}"/>
    <cellStyle name="40% - Акцент6 3 2 3 5 2" xfId="21418" xr:uid="{00000000-0005-0000-0000-0000C2370000}"/>
    <cellStyle name="40% - Акцент6 3 2 3 5 2 2" xfId="39570" xr:uid="{00000000-0005-0000-0000-0000C3370000}"/>
    <cellStyle name="40% - Акцент6 3 2 3 5 3" xfId="31254" xr:uid="{00000000-0005-0000-0000-0000C4370000}"/>
    <cellStyle name="40% - Акцент6 3 2 3 6" xfId="7526" xr:uid="{00000000-0005-0000-0000-0000C5370000}"/>
    <cellStyle name="40% - Акцент6 3 2 3 6 2" xfId="18928" xr:uid="{00000000-0005-0000-0000-0000C6370000}"/>
    <cellStyle name="40% - Акцент6 3 2 3 6 2 2" xfId="37148" xr:uid="{00000000-0005-0000-0000-0000C7370000}"/>
    <cellStyle name="40% - Акцент6 3 2 3 6 3" xfId="28895" xr:uid="{00000000-0005-0000-0000-0000C8370000}"/>
    <cellStyle name="40% - Акцент6 3 2 3 7" xfId="13096" xr:uid="{00000000-0005-0000-0000-0000C9370000}"/>
    <cellStyle name="40% - Акцент6 3 2 3 7 2" xfId="22499" xr:uid="{00000000-0005-0000-0000-0000CA370000}"/>
    <cellStyle name="40% - Акцент6 3 2 3 7 2 2" xfId="40519" xr:uid="{00000000-0005-0000-0000-0000CB370000}"/>
    <cellStyle name="40% - Акцент6 3 2 3 7 3" xfId="32181" xr:uid="{00000000-0005-0000-0000-0000CC370000}"/>
    <cellStyle name="40% - Акцент6 3 2 3 8" xfId="16777" xr:uid="{00000000-0005-0000-0000-0000CD370000}"/>
    <cellStyle name="40% - Акцент6 3 2 3 8 2" xfId="25542" xr:uid="{00000000-0005-0000-0000-0000CE370000}"/>
    <cellStyle name="40% - Акцент6 3 2 3 8 2 2" xfId="43506" xr:uid="{00000000-0005-0000-0000-0000CF370000}"/>
    <cellStyle name="40% - Акцент6 3 2 3 8 3" xfId="35198" xr:uid="{00000000-0005-0000-0000-0000D0370000}"/>
    <cellStyle name="40% - Акцент6 3 2 3 9" xfId="17892" xr:uid="{00000000-0005-0000-0000-0000D1370000}"/>
    <cellStyle name="40% - Акцент6 3 2 3 9 2" xfId="36202" xr:uid="{00000000-0005-0000-0000-0000D2370000}"/>
    <cellStyle name="40% - Акцент6 3 2 4" xfId="8496" xr:uid="{00000000-0005-0000-0000-0000D3370000}"/>
    <cellStyle name="40% - Акцент6 3 2 4 2" xfId="9846" xr:uid="{00000000-0005-0000-0000-0000D4370000}"/>
    <cellStyle name="40% - Акцент6 3 2 4 2 2" xfId="14811" xr:uid="{00000000-0005-0000-0000-0000D5370000}"/>
    <cellStyle name="40% - Акцент6 3 2 4 2 2 2" xfId="23993" xr:uid="{00000000-0005-0000-0000-0000D6370000}"/>
    <cellStyle name="40% - Акцент6 3 2 4 2 2 2 2" xfId="41993" xr:uid="{00000000-0005-0000-0000-0000D7370000}"/>
    <cellStyle name="40% - Акцент6 3 2 4 2 2 3" xfId="33648" xr:uid="{00000000-0005-0000-0000-0000D8370000}"/>
    <cellStyle name="40% - Акцент6 3 2 4 2 3" xfId="20159" xr:uid="{00000000-0005-0000-0000-0000D9370000}"/>
    <cellStyle name="40% - Акцент6 3 2 4 2 3 2" xfId="38324" xr:uid="{00000000-0005-0000-0000-0000DA370000}"/>
    <cellStyle name="40% - Акцент6 3 2 4 2 4" xfId="30020" xr:uid="{00000000-0005-0000-0000-0000DB370000}"/>
    <cellStyle name="40% - Акцент6 3 2 4 3" xfId="13590" xr:uid="{00000000-0005-0000-0000-0000DC370000}"/>
    <cellStyle name="40% - Акцент6 3 2 4 3 2" xfId="22825" xr:uid="{00000000-0005-0000-0000-0000DD370000}"/>
    <cellStyle name="40% - Акцент6 3 2 4 3 2 2" xfId="40826" xr:uid="{00000000-0005-0000-0000-0000DE370000}"/>
    <cellStyle name="40% - Акцент6 3 2 4 3 3" xfId="32477" xr:uid="{00000000-0005-0000-0000-0000DF370000}"/>
    <cellStyle name="40% - Акцент6 3 2 4 4" xfId="19254" xr:uid="{00000000-0005-0000-0000-0000E0370000}"/>
    <cellStyle name="40% - Акцент6 3 2 4 4 2" xfId="37428" xr:uid="{00000000-0005-0000-0000-0000E1370000}"/>
    <cellStyle name="40% - Акцент6 3 2 4 5" xfId="29139" xr:uid="{00000000-0005-0000-0000-0000E2370000}"/>
    <cellStyle name="40% - Акцент6 3 2 5" xfId="9340" xr:uid="{00000000-0005-0000-0000-0000E3370000}"/>
    <cellStyle name="40% - Акцент6 3 2 5 2" xfId="14812" xr:uid="{00000000-0005-0000-0000-0000E4370000}"/>
    <cellStyle name="40% - Акцент6 3 2 5 2 2" xfId="23994" xr:uid="{00000000-0005-0000-0000-0000E5370000}"/>
    <cellStyle name="40% - Акцент6 3 2 5 2 2 2" xfId="41994" xr:uid="{00000000-0005-0000-0000-0000E6370000}"/>
    <cellStyle name="40% - Акцент6 3 2 5 2 3" xfId="33649" xr:uid="{00000000-0005-0000-0000-0000E7370000}"/>
    <cellStyle name="40% - Акцент6 3 2 5 3" xfId="19818" xr:uid="{00000000-0005-0000-0000-0000E8370000}"/>
    <cellStyle name="40% - Акцент6 3 2 5 3 2" xfId="37984" xr:uid="{00000000-0005-0000-0000-0000E9370000}"/>
    <cellStyle name="40% - Акцент6 3 2 5 4" xfId="29687" xr:uid="{00000000-0005-0000-0000-0000EA370000}"/>
    <cellStyle name="40% - Акцент6 3 2 6" xfId="10759" xr:uid="{00000000-0005-0000-0000-0000EB370000}"/>
    <cellStyle name="40% - Акцент6 3 2 6 2" xfId="14813" xr:uid="{00000000-0005-0000-0000-0000EC370000}"/>
    <cellStyle name="40% - Акцент6 3 2 6 2 2" xfId="23995" xr:uid="{00000000-0005-0000-0000-0000ED370000}"/>
    <cellStyle name="40% - Акцент6 3 2 6 2 2 2" xfId="41995" xr:uid="{00000000-0005-0000-0000-0000EE370000}"/>
    <cellStyle name="40% - Акцент6 3 2 6 2 3" xfId="33650" xr:uid="{00000000-0005-0000-0000-0000EF370000}"/>
    <cellStyle name="40% - Акцент6 3 2 6 3" xfId="20614" xr:uid="{00000000-0005-0000-0000-0000F0370000}"/>
    <cellStyle name="40% - Акцент6 3 2 6 3 2" xfId="38766" xr:uid="{00000000-0005-0000-0000-0000F1370000}"/>
    <cellStyle name="40% - Акцент6 3 2 6 4" xfId="30450" xr:uid="{00000000-0005-0000-0000-0000F2370000}"/>
    <cellStyle name="40% - Акцент6 3 2 7" xfId="11302" xr:uid="{00000000-0005-0000-0000-0000F3370000}"/>
    <cellStyle name="40% - Акцент6 3 2 7 2" xfId="21147" xr:uid="{00000000-0005-0000-0000-0000F4370000}"/>
    <cellStyle name="40% - Акцент6 3 2 7 2 2" xfId="39299" xr:uid="{00000000-0005-0000-0000-0000F5370000}"/>
    <cellStyle name="40% - Акцент6 3 2 7 3" xfId="30983" xr:uid="{00000000-0005-0000-0000-0000F6370000}"/>
    <cellStyle name="40% - Акцент6 3 2 8" xfId="11868" xr:uid="{00000000-0005-0000-0000-0000F7370000}"/>
    <cellStyle name="40% - Акцент6 3 2 8 2" xfId="21619" xr:uid="{00000000-0005-0000-0000-0000F8370000}"/>
    <cellStyle name="40% - Акцент6 3 2 8 2 2" xfId="39768" xr:uid="{00000000-0005-0000-0000-0000F9370000}"/>
    <cellStyle name="40% - Акцент6 3 2 8 3" xfId="31447" xr:uid="{00000000-0005-0000-0000-0000FA370000}"/>
    <cellStyle name="40% - Акцент6 3 2 9" xfId="6781" xr:uid="{00000000-0005-0000-0000-0000FB370000}"/>
    <cellStyle name="40% - Акцент6 3 2 9 2" xfId="18585" xr:uid="{00000000-0005-0000-0000-0000FC370000}"/>
    <cellStyle name="40% - Акцент6 3 2 9 2 2" xfId="36851" xr:uid="{00000000-0005-0000-0000-0000FD370000}"/>
    <cellStyle name="40% - Акцент6 3 2 9 3" xfId="28620" xr:uid="{00000000-0005-0000-0000-0000FE370000}"/>
    <cellStyle name="40% - Акцент6 3 3" xfId="1008" xr:uid="{00000000-0005-0000-0000-0000FF370000}"/>
    <cellStyle name="40% - Акцент6 3 3 2" xfId="9847" xr:uid="{00000000-0005-0000-0000-000000380000}"/>
    <cellStyle name="40% - Акцент6 3 4" xfId="1009" xr:uid="{00000000-0005-0000-0000-000001380000}"/>
    <cellStyle name="40% - Акцент6 3 4 10" xfId="16156" xr:uid="{00000000-0005-0000-0000-000002380000}"/>
    <cellStyle name="40% - Акцент6 3 4 10 2" xfId="25110" xr:uid="{00000000-0005-0000-0000-000003380000}"/>
    <cellStyle name="40% - Акцент6 3 4 10 2 2" xfId="43107" xr:uid="{00000000-0005-0000-0000-000004380000}"/>
    <cellStyle name="40% - Акцент6 3 4 10 3" xfId="34754" xr:uid="{00000000-0005-0000-0000-000005380000}"/>
    <cellStyle name="40% - Акцент6 3 4 11" xfId="17067" xr:uid="{00000000-0005-0000-0000-000006380000}"/>
    <cellStyle name="40% - Акцент6 3 4 11 2" xfId="35427" xr:uid="{00000000-0005-0000-0000-000007380000}"/>
    <cellStyle name="40% - Акцент6 3 4 12" xfId="26457" xr:uid="{00000000-0005-0000-0000-000008380000}"/>
    <cellStyle name="40% - Акцент6 3 4 12 2" xfId="44379" xr:uid="{00000000-0005-0000-0000-000009380000}"/>
    <cellStyle name="40% - Акцент6 3 4 13" xfId="27371" xr:uid="{00000000-0005-0000-0000-00000A380000}"/>
    <cellStyle name="40% - Акцент6 3 4 14" xfId="45433" xr:uid="{00000000-0005-0000-0000-00000B380000}"/>
    <cellStyle name="40% - Акцент6 3 4 15" xfId="46527" xr:uid="{00000000-0005-0000-0000-00000C380000}"/>
    <cellStyle name="40% - Акцент6 3 4 2" xfId="5940" xr:uid="{00000000-0005-0000-0000-00000D380000}"/>
    <cellStyle name="40% - Акцент6 3 4 2 10" xfId="26966" xr:uid="{00000000-0005-0000-0000-00000E380000}"/>
    <cellStyle name="40% - Акцент6 3 4 2 10 2" xfId="44881" xr:uid="{00000000-0005-0000-0000-00000F380000}"/>
    <cellStyle name="40% - Акцент6 3 4 2 11" xfId="27986" xr:uid="{00000000-0005-0000-0000-000010380000}"/>
    <cellStyle name="40% - Акцент6 3 4 2 12" xfId="45928" xr:uid="{00000000-0005-0000-0000-000011380000}"/>
    <cellStyle name="40% - Акцент6 3 4 2 13" xfId="47117" xr:uid="{00000000-0005-0000-0000-000012380000}"/>
    <cellStyle name="40% - Акцент6 3 4 2 2" xfId="8989" xr:uid="{00000000-0005-0000-0000-000013380000}"/>
    <cellStyle name="40% - Акцент6 3 4 2 2 2" xfId="14067" xr:uid="{00000000-0005-0000-0000-000014380000}"/>
    <cellStyle name="40% - Акцент6 3 4 2 2 2 2" xfId="23259" xr:uid="{00000000-0005-0000-0000-000015380000}"/>
    <cellStyle name="40% - Акцент6 3 4 2 2 2 2 2" xfId="41259" xr:uid="{00000000-0005-0000-0000-000016380000}"/>
    <cellStyle name="40% - Акцент6 3 4 2 2 2 3" xfId="32915" xr:uid="{00000000-0005-0000-0000-000017380000}"/>
    <cellStyle name="40% - Акцент6 3 4 2 2 3" xfId="19555" xr:uid="{00000000-0005-0000-0000-000018380000}"/>
    <cellStyle name="40% - Акцент6 3 4 2 2 3 2" xfId="37725" xr:uid="{00000000-0005-0000-0000-000019380000}"/>
    <cellStyle name="40% - Акцент6 3 4 2 2 4" xfId="29430" xr:uid="{00000000-0005-0000-0000-00001A380000}"/>
    <cellStyle name="40% - Акцент6 3 4 2 3" xfId="9848" xr:uid="{00000000-0005-0000-0000-00001B380000}"/>
    <cellStyle name="40% - Акцент6 3 4 2 3 2" xfId="14814" xr:uid="{00000000-0005-0000-0000-00001C380000}"/>
    <cellStyle name="40% - Акцент6 3 4 2 3 2 2" xfId="23996" xr:uid="{00000000-0005-0000-0000-00001D380000}"/>
    <cellStyle name="40% - Акцент6 3 4 2 3 2 2 2" xfId="41996" xr:uid="{00000000-0005-0000-0000-00001E380000}"/>
    <cellStyle name="40% - Акцент6 3 4 2 3 2 3" xfId="33651" xr:uid="{00000000-0005-0000-0000-00001F380000}"/>
    <cellStyle name="40% - Акцент6 3 4 2 3 3" xfId="20160" xr:uid="{00000000-0005-0000-0000-000020380000}"/>
    <cellStyle name="40% - Акцент6 3 4 2 3 3 2" xfId="38325" xr:uid="{00000000-0005-0000-0000-000021380000}"/>
    <cellStyle name="40% - Акцент6 3 4 2 3 4" xfId="30021" xr:uid="{00000000-0005-0000-0000-000022380000}"/>
    <cellStyle name="40% - Акцент6 3 4 2 4" xfId="11057" xr:uid="{00000000-0005-0000-0000-000023380000}"/>
    <cellStyle name="40% - Акцент6 3 4 2 4 2" xfId="14815" xr:uid="{00000000-0005-0000-0000-000024380000}"/>
    <cellStyle name="40% - Акцент6 3 4 2 4 2 2" xfId="23997" xr:uid="{00000000-0005-0000-0000-000025380000}"/>
    <cellStyle name="40% - Акцент6 3 4 2 4 2 2 2" xfId="41997" xr:uid="{00000000-0005-0000-0000-000026380000}"/>
    <cellStyle name="40% - Акцент6 3 4 2 4 2 3" xfId="33652" xr:uid="{00000000-0005-0000-0000-000027380000}"/>
    <cellStyle name="40% - Акцент6 3 4 2 4 3" xfId="20910" xr:uid="{00000000-0005-0000-0000-000028380000}"/>
    <cellStyle name="40% - Акцент6 3 4 2 4 3 2" xfId="39062" xr:uid="{00000000-0005-0000-0000-000029380000}"/>
    <cellStyle name="40% - Акцент6 3 4 2 4 4" xfId="30746" xr:uid="{00000000-0005-0000-0000-00002A380000}"/>
    <cellStyle name="40% - Акцент6 3 4 2 5" xfId="11574" xr:uid="{00000000-0005-0000-0000-00002B380000}"/>
    <cellStyle name="40% - Акцент6 3 4 2 5 2" xfId="21419" xr:uid="{00000000-0005-0000-0000-00002C380000}"/>
    <cellStyle name="40% - Акцент6 3 4 2 5 2 2" xfId="39571" xr:uid="{00000000-0005-0000-0000-00002D380000}"/>
    <cellStyle name="40% - Акцент6 3 4 2 5 3" xfId="31255" xr:uid="{00000000-0005-0000-0000-00002E380000}"/>
    <cellStyle name="40% - Акцент6 3 4 2 6" xfId="7527" xr:uid="{00000000-0005-0000-0000-00002F380000}"/>
    <cellStyle name="40% - Акцент6 3 4 2 6 2" xfId="18929" xr:uid="{00000000-0005-0000-0000-000030380000}"/>
    <cellStyle name="40% - Акцент6 3 4 2 6 2 2" xfId="37149" xr:uid="{00000000-0005-0000-0000-000031380000}"/>
    <cellStyle name="40% - Акцент6 3 4 2 6 3" xfId="28896" xr:uid="{00000000-0005-0000-0000-000032380000}"/>
    <cellStyle name="40% - Акцент6 3 4 2 7" xfId="13097" xr:uid="{00000000-0005-0000-0000-000033380000}"/>
    <cellStyle name="40% - Акцент6 3 4 2 7 2" xfId="22500" xr:uid="{00000000-0005-0000-0000-000034380000}"/>
    <cellStyle name="40% - Акцент6 3 4 2 7 2 2" xfId="40520" xr:uid="{00000000-0005-0000-0000-000035380000}"/>
    <cellStyle name="40% - Акцент6 3 4 2 7 3" xfId="32182" xr:uid="{00000000-0005-0000-0000-000036380000}"/>
    <cellStyle name="40% - Акцент6 3 4 2 8" xfId="16778" xr:uid="{00000000-0005-0000-0000-000037380000}"/>
    <cellStyle name="40% - Акцент6 3 4 2 8 2" xfId="25543" xr:uid="{00000000-0005-0000-0000-000038380000}"/>
    <cellStyle name="40% - Акцент6 3 4 2 8 2 2" xfId="43507" xr:uid="{00000000-0005-0000-0000-000039380000}"/>
    <cellStyle name="40% - Акцент6 3 4 2 8 3" xfId="35199" xr:uid="{00000000-0005-0000-0000-00003A380000}"/>
    <cellStyle name="40% - Акцент6 3 4 2 9" xfId="17893" xr:uid="{00000000-0005-0000-0000-00003B380000}"/>
    <cellStyle name="40% - Акцент6 3 4 2 9 2" xfId="36203" xr:uid="{00000000-0005-0000-0000-00003C380000}"/>
    <cellStyle name="40% - Акцент6 3 4 3" xfId="8765" xr:uid="{00000000-0005-0000-0000-00003D380000}"/>
    <cellStyle name="40% - Акцент6 3 4 3 2" xfId="9849" xr:uid="{00000000-0005-0000-0000-00003E380000}"/>
    <cellStyle name="40% - Акцент6 3 4 3 2 2" xfId="14816" xr:uid="{00000000-0005-0000-0000-00003F380000}"/>
    <cellStyle name="40% - Акцент6 3 4 3 2 2 2" xfId="23998" xr:uid="{00000000-0005-0000-0000-000040380000}"/>
    <cellStyle name="40% - Акцент6 3 4 3 2 2 2 2" xfId="41998" xr:uid="{00000000-0005-0000-0000-000041380000}"/>
    <cellStyle name="40% - Акцент6 3 4 3 2 2 3" xfId="33653" xr:uid="{00000000-0005-0000-0000-000042380000}"/>
    <cellStyle name="40% - Акцент6 3 4 3 2 3" xfId="20161" xr:uid="{00000000-0005-0000-0000-000043380000}"/>
    <cellStyle name="40% - Акцент6 3 4 3 2 3 2" xfId="38326" xr:uid="{00000000-0005-0000-0000-000044380000}"/>
    <cellStyle name="40% - Акцент6 3 4 3 2 4" xfId="30022" xr:uid="{00000000-0005-0000-0000-000045380000}"/>
    <cellStyle name="40% - Акцент6 3 4 3 3" xfId="13591" xr:uid="{00000000-0005-0000-0000-000046380000}"/>
    <cellStyle name="40% - Акцент6 3 4 3 3 2" xfId="22826" xr:uid="{00000000-0005-0000-0000-000047380000}"/>
    <cellStyle name="40% - Акцент6 3 4 3 3 2 2" xfId="40827" xr:uid="{00000000-0005-0000-0000-000048380000}"/>
    <cellStyle name="40% - Акцент6 3 4 3 3 3" xfId="32478" xr:uid="{00000000-0005-0000-0000-000049380000}"/>
    <cellStyle name="40% - Акцент6 3 4 3 4" xfId="19401" xr:uid="{00000000-0005-0000-0000-00004A380000}"/>
    <cellStyle name="40% - Акцент6 3 4 3 4 2" xfId="37571" xr:uid="{00000000-0005-0000-0000-00004B380000}"/>
    <cellStyle name="40% - Акцент6 3 4 3 5" xfId="29281" xr:uid="{00000000-0005-0000-0000-00004C380000}"/>
    <cellStyle name="40% - Акцент6 3 4 4" xfId="9341" xr:uid="{00000000-0005-0000-0000-00004D380000}"/>
    <cellStyle name="40% - Акцент6 3 4 4 2" xfId="14817" xr:uid="{00000000-0005-0000-0000-00004E380000}"/>
    <cellStyle name="40% - Акцент6 3 4 4 2 2" xfId="23999" xr:uid="{00000000-0005-0000-0000-00004F380000}"/>
    <cellStyle name="40% - Акцент6 3 4 4 2 2 2" xfId="41999" xr:uid="{00000000-0005-0000-0000-000050380000}"/>
    <cellStyle name="40% - Акцент6 3 4 4 2 3" xfId="33654" xr:uid="{00000000-0005-0000-0000-000051380000}"/>
    <cellStyle name="40% - Акцент6 3 4 4 3" xfId="19819" xr:uid="{00000000-0005-0000-0000-000052380000}"/>
    <cellStyle name="40% - Акцент6 3 4 4 3 2" xfId="37985" xr:uid="{00000000-0005-0000-0000-000053380000}"/>
    <cellStyle name="40% - Акцент6 3 4 4 4" xfId="29688" xr:uid="{00000000-0005-0000-0000-000054380000}"/>
    <cellStyle name="40% - Акцент6 3 4 5" xfId="10760" xr:uid="{00000000-0005-0000-0000-000055380000}"/>
    <cellStyle name="40% - Акцент6 3 4 5 2" xfId="14818" xr:uid="{00000000-0005-0000-0000-000056380000}"/>
    <cellStyle name="40% - Акцент6 3 4 5 2 2" xfId="24000" xr:uid="{00000000-0005-0000-0000-000057380000}"/>
    <cellStyle name="40% - Акцент6 3 4 5 2 2 2" xfId="42000" xr:uid="{00000000-0005-0000-0000-000058380000}"/>
    <cellStyle name="40% - Акцент6 3 4 5 2 3" xfId="33655" xr:uid="{00000000-0005-0000-0000-000059380000}"/>
    <cellStyle name="40% - Акцент6 3 4 5 3" xfId="20615" xr:uid="{00000000-0005-0000-0000-00005A380000}"/>
    <cellStyle name="40% - Акцент6 3 4 5 3 2" xfId="38767" xr:uid="{00000000-0005-0000-0000-00005B380000}"/>
    <cellStyle name="40% - Акцент6 3 4 5 4" xfId="30451" xr:uid="{00000000-0005-0000-0000-00005C380000}"/>
    <cellStyle name="40% - Акцент6 3 4 6" xfId="11433" xr:uid="{00000000-0005-0000-0000-00005D380000}"/>
    <cellStyle name="40% - Акцент6 3 4 6 2" xfId="21278" xr:uid="{00000000-0005-0000-0000-00005E380000}"/>
    <cellStyle name="40% - Акцент6 3 4 6 2 2" xfId="39430" xr:uid="{00000000-0005-0000-0000-00005F380000}"/>
    <cellStyle name="40% - Акцент6 3 4 6 3" xfId="31114" xr:uid="{00000000-0005-0000-0000-000060380000}"/>
    <cellStyle name="40% - Акцент6 3 4 7" xfId="11985" xr:uid="{00000000-0005-0000-0000-000061380000}"/>
    <cellStyle name="40% - Акцент6 3 4 7 2" xfId="21728" xr:uid="{00000000-0005-0000-0000-000062380000}"/>
    <cellStyle name="40% - Акцент6 3 4 7 2 2" xfId="39877" xr:uid="{00000000-0005-0000-0000-000063380000}"/>
    <cellStyle name="40% - Акцент6 3 4 7 3" xfId="31556" xr:uid="{00000000-0005-0000-0000-000064380000}"/>
    <cellStyle name="40% - Акцент6 3 4 8" xfId="7188" xr:uid="{00000000-0005-0000-0000-000065380000}"/>
    <cellStyle name="40% - Акцент6 3 4 8 2" xfId="18780" xr:uid="{00000000-0005-0000-0000-000066380000}"/>
    <cellStyle name="40% - Акцент6 3 4 8 2 2" xfId="37000" xr:uid="{00000000-0005-0000-0000-000067380000}"/>
    <cellStyle name="40% - Акцент6 3 4 8 3" xfId="28752" xr:uid="{00000000-0005-0000-0000-000068380000}"/>
    <cellStyle name="40% - Акцент6 3 4 9" xfId="12516" xr:uid="{00000000-0005-0000-0000-000069380000}"/>
    <cellStyle name="40% - Акцент6 3 4 9 2" xfId="21961" xr:uid="{00000000-0005-0000-0000-00006A380000}"/>
    <cellStyle name="40% - Акцент6 3 4 9 2 2" xfId="40083" xr:uid="{00000000-0005-0000-0000-00006B380000}"/>
    <cellStyle name="40% - Акцент6 3 4 9 3" xfId="31748" xr:uid="{00000000-0005-0000-0000-00006C380000}"/>
    <cellStyle name="40% - Акцент6 3 5" xfId="7525" xr:uid="{00000000-0005-0000-0000-00006D380000}"/>
    <cellStyle name="40% - Акцент6 3 5 2" xfId="8987" xr:uid="{00000000-0005-0000-0000-00006E380000}"/>
    <cellStyle name="40% - Акцент6 3 5 2 2" xfId="9850" xr:uid="{00000000-0005-0000-0000-00006F380000}"/>
    <cellStyle name="40% - Акцент6 3 5 2 2 2" xfId="14819" xr:uid="{00000000-0005-0000-0000-000070380000}"/>
    <cellStyle name="40% - Акцент6 3 5 2 2 2 2" xfId="24001" xr:uid="{00000000-0005-0000-0000-000071380000}"/>
    <cellStyle name="40% - Акцент6 3 5 2 2 2 2 2" xfId="42001" xr:uid="{00000000-0005-0000-0000-000072380000}"/>
    <cellStyle name="40% - Акцент6 3 5 2 2 2 3" xfId="33656" xr:uid="{00000000-0005-0000-0000-000073380000}"/>
    <cellStyle name="40% - Акцент6 3 5 2 2 3" xfId="20162" xr:uid="{00000000-0005-0000-0000-000074380000}"/>
    <cellStyle name="40% - Акцент6 3 5 2 2 3 2" xfId="38327" xr:uid="{00000000-0005-0000-0000-000075380000}"/>
    <cellStyle name="40% - Акцент6 3 5 2 2 4" xfId="30023" xr:uid="{00000000-0005-0000-0000-000076380000}"/>
    <cellStyle name="40% - Акцент6 3 5 2 3" xfId="14068" xr:uid="{00000000-0005-0000-0000-000077380000}"/>
    <cellStyle name="40% - Акцент6 3 5 2 3 2" xfId="23260" xr:uid="{00000000-0005-0000-0000-000078380000}"/>
    <cellStyle name="40% - Акцент6 3 5 2 3 2 2" xfId="41260" xr:uid="{00000000-0005-0000-0000-000079380000}"/>
    <cellStyle name="40% - Акцент6 3 5 2 3 3" xfId="32916" xr:uid="{00000000-0005-0000-0000-00007A380000}"/>
    <cellStyle name="40% - Акцент6 3 5 2 4" xfId="19553" xr:uid="{00000000-0005-0000-0000-00007B380000}"/>
    <cellStyle name="40% - Акцент6 3 5 2 4 2" xfId="37723" xr:uid="{00000000-0005-0000-0000-00007C380000}"/>
    <cellStyle name="40% - Акцент6 3 5 2 5" xfId="29428" xr:uid="{00000000-0005-0000-0000-00007D380000}"/>
    <cellStyle name="40% - Акцент6 3 5 3" xfId="9342" xr:uid="{00000000-0005-0000-0000-00007E380000}"/>
    <cellStyle name="40% - Акцент6 3 5 4" xfId="11572" xr:uid="{00000000-0005-0000-0000-00007F380000}"/>
    <cellStyle name="40% - Акцент6 3 5 4 2" xfId="21417" xr:uid="{00000000-0005-0000-0000-000080380000}"/>
    <cellStyle name="40% - Акцент6 3 5 4 2 2" xfId="39569" xr:uid="{00000000-0005-0000-0000-000081380000}"/>
    <cellStyle name="40% - Акцент6 3 5 4 3" xfId="31253" xr:uid="{00000000-0005-0000-0000-000082380000}"/>
    <cellStyle name="40% - Акцент6 3 5 5" xfId="13098" xr:uid="{00000000-0005-0000-0000-000083380000}"/>
    <cellStyle name="40% - Акцент6 3 5 5 2" xfId="22501" xr:uid="{00000000-0005-0000-0000-000084380000}"/>
    <cellStyle name="40% - Акцент6 3 5 5 2 2" xfId="40521" xr:uid="{00000000-0005-0000-0000-000085380000}"/>
    <cellStyle name="40% - Акцент6 3 5 5 3" xfId="32183" xr:uid="{00000000-0005-0000-0000-000086380000}"/>
    <cellStyle name="40% - Акцент6 3 5 6" xfId="18927" xr:uid="{00000000-0005-0000-0000-000087380000}"/>
    <cellStyle name="40% - Акцент6 3 5 6 2" xfId="37147" xr:uid="{00000000-0005-0000-0000-000088380000}"/>
    <cellStyle name="40% - Акцент6 3 5 7" xfId="28894" xr:uid="{00000000-0005-0000-0000-000089380000}"/>
    <cellStyle name="40% - Акцент6 3 6" xfId="8312" xr:uid="{00000000-0005-0000-0000-00008A380000}"/>
    <cellStyle name="40% - Акцент6 3 6 2" xfId="9851" xr:uid="{00000000-0005-0000-0000-00008B380000}"/>
    <cellStyle name="40% - Акцент6 3 6 2 2" xfId="14820" xr:uid="{00000000-0005-0000-0000-00008C380000}"/>
    <cellStyle name="40% - Акцент6 3 6 2 2 2" xfId="24002" xr:uid="{00000000-0005-0000-0000-00008D380000}"/>
    <cellStyle name="40% - Акцент6 3 6 2 2 2 2" xfId="42002" xr:uid="{00000000-0005-0000-0000-00008E380000}"/>
    <cellStyle name="40% - Акцент6 3 6 2 2 3" xfId="33657" xr:uid="{00000000-0005-0000-0000-00008F380000}"/>
    <cellStyle name="40% - Акцент6 3 6 2 3" xfId="20163" xr:uid="{00000000-0005-0000-0000-000090380000}"/>
    <cellStyle name="40% - Акцент6 3 6 2 3 2" xfId="38328" xr:uid="{00000000-0005-0000-0000-000091380000}"/>
    <cellStyle name="40% - Акцент6 3 6 2 4" xfId="30024" xr:uid="{00000000-0005-0000-0000-000092380000}"/>
    <cellStyle name="40% - Акцент6 3 6 3" xfId="11058" xr:uid="{00000000-0005-0000-0000-000093380000}"/>
    <cellStyle name="40% - Акцент6 3 6 3 2" xfId="14821" xr:uid="{00000000-0005-0000-0000-000094380000}"/>
    <cellStyle name="40% - Акцент6 3 6 3 2 2" xfId="24003" xr:uid="{00000000-0005-0000-0000-000095380000}"/>
    <cellStyle name="40% - Акцент6 3 6 3 2 2 2" xfId="42003" xr:uid="{00000000-0005-0000-0000-000096380000}"/>
    <cellStyle name="40% - Акцент6 3 6 3 2 3" xfId="33658" xr:uid="{00000000-0005-0000-0000-000097380000}"/>
    <cellStyle name="40% - Акцент6 3 6 3 3" xfId="20911" xr:uid="{00000000-0005-0000-0000-000098380000}"/>
    <cellStyle name="40% - Акцент6 3 6 3 3 2" xfId="39063" xr:uid="{00000000-0005-0000-0000-000099380000}"/>
    <cellStyle name="40% - Акцент6 3 6 3 4" xfId="30747" xr:uid="{00000000-0005-0000-0000-00009A380000}"/>
    <cellStyle name="40% - Акцент6 3 6 4" xfId="13589" xr:uid="{00000000-0005-0000-0000-00009B380000}"/>
    <cellStyle name="40% - Акцент6 3 6 4 2" xfId="22824" xr:uid="{00000000-0005-0000-0000-00009C380000}"/>
    <cellStyle name="40% - Акцент6 3 6 4 2 2" xfId="40825" xr:uid="{00000000-0005-0000-0000-00009D380000}"/>
    <cellStyle name="40% - Акцент6 3 6 4 3" xfId="32476" xr:uid="{00000000-0005-0000-0000-00009E380000}"/>
    <cellStyle name="40% - Акцент6 3 6 5" xfId="19186" xr:uid="{00000000-0005-0000-0000-00009F380000}"/>
    <cellStyle name="40% - Акцент6 3 6 5 2" xfId="37365" xr:uid="{00000000-0005-0000-0000-0000A0380000}"/>
    <cellStyle name="40% - Акцент6 3 6 6" xfId="29078" xr:uid="{00000000-0005-0000-0000-0000A1380000}"/>
    <cellStyle name="40% - Акцент6 3 7" xfId="9339" xr:uid="{00000000-0005-0000-0000-0000A2380000}"/>
    <cellStyle name="40% - Акцент6 3 7 2" xfId="14822" xr:uid="{00000000-0005-0000-0000-0000A3380000}"/>
    <cellStyle name="40% - Акцент6 3 7 2 2" xfId="24004" xr:uid="{00000000-0005-0000-0000-0000A4380000}"/>
    <cellStyle name="40% - Акцент6 3 7 2 2 2" xfId="42004" xr:uid="{00000000-0005-0000-0000-0000A5380000}"/>
    <cellStyle name="40% - Акцент6 3 7 2 3" xfId="33659" xr:uid="{00000000-0005-0000-0000-0000A6380000}"/>
    <cellStyle name="40% - Акцент6 3 7 3" xfId="19817" xr:uid="{00000000-0005-0000-0000-0000A7380000}"/>
    <cellStyle name="40% - Акцент6 3 7 3 2" xfId="37983" xr:uid="{00000000-0005-0000-0000-0000A8380000}"/>
    <cellStyle name="40% - Акцент6 3 7 4" xfId="29686" xr:uid="{00000000-0005-0000-0000-0000A9380000}"/>
    <cellStyle name="40% - Акцент6 3 8" xfId="10758" xr:uid="{00000000-0005-0000-0000-0000AA380000}"/>
    <cellStyle name="40% - Акцент6 3 8 2" xfId="14823" xr:uid="{00000000-0005-0000-0000-0000AB380000}"/>
    <cellStyle name="40% - Акцент6 3 8 2 2" xfId="24005" xr:uid="{00000000-0005-0000-0000-0000AC380000}"/>
    <cellStyle name="40% - Акцент6 3 8 2 2 2" xfId="42005" xr:uid="{00000000-0005-0000-0000-0000AD380000}"/>
    <cellStyle name="40% - Акцент6 3 8 2 3" xfId="33660" xr:uid="{00000000-0005-0000-0000-0000AE380000}"/>
    <cellStyle name="40% - Акцент6 3 8 3" xfId="20613" xr:uid="{00000000-0005-0000-0000-0000AF380000}"/>
    <cellStyle name="40% - Акцент6 3 8 3 2" xfId="38765" xr:uid="{00000000-0005-0000-0000-0000B0380000}"/>
    <cellStyle name="40% - Акцент6 3 8 4" xfId="30449" xr:uid="{00000000-0005-0000-0000-0000B1380000}"/>
    <cellStyle name="40% - Акцент6 3 9" xfId="11244" xr:uid="{00000000-0005-0000-0000-0000B2380000}"/>
    <cellStyle name="40% - Акцент6 3 9 2" xfId="21089" xr:uid="{00000000-0005-0000-0000-0000B3380000}"/>
    <cellStyle name="40% - Акцент6 3 9 2 2" xfId="39241" xr:uid="{00000000-0005-0000-0000-0000B4380000}"/>
    <cellStyle name="40% - Акцент6 3 9 3" xfId="30925" xr:uid="{00000000-0005-0000-0000-0000B5380000}"/>
    <cellStyle name="40% - Акцент6 3_Data_Resourses &amp; Reserves_Audit12_mod2011_f0112" xfId="1010" xr:uid="{00000000-0005-0000-0000-0000B6380000}"/>
    <cellStyle name="40% - Акцент6 4" xfId="1011" xr:uid="{00000000-0005-0000-0000-0000B7380000}"/>
    <cellStyle name="40% - Акцент6 4 2" xfId="1012" xr:uid="{00000000-0005-0000-0000-0000B8380000}"/>
    <cellStyle name="40% - Акцент6 4 2 2" xfId="9852" xr:uid="{00000000-0005-0000-0000-0000B9380000}"/>
    <cellStyle name="40% - Акцент6 4 3" xfId="9853" xr:uid="{00000000-0005-0000-0000-0000BA380000}"/>
    <cellStyle name="40% - Акцент6 4_Reconcilation" xfId="8440" xr:uid="{00000000-0005-0000-0000-0000BB380000}"/>
    <cellStyle name="40% - Акцент6 5" xfId="1013" xr:uid="{00000000-0005-0000-0000-0000BC380000}"/>
    <cellStyle name="40% - Акцент6 5 2" xfId="1014" xr:uid="{00000000-0005-0000-0000-0000BD380000}"/>
    <cellStyle name="40% - Акцент6 5 2 2" xfId="9854" xr:uid="{00000000-0005-0000-0000-0000BE380000}"/>
    <cellStyle name="40% - Акцент6 5 3" xfId="1015" xr:uid="{00000000-0005-0000-0000-0000BF380000}"/>
    <cellStyle name="40% - Акцент6 5 3 10" xfId="16157" xr:uid="{00000000-0005-0000-0000-0000C0380000}"/>
    <cellStyle name="40% - Акцент6 5 3 10 2" xfId="25111" xr:uid="{00000000-0005-0000-0000-0000C1380000}"/>
    <cellStyle name="40% - Акцент6 5 3 10 2 2" xfId="43108" xr:uid="{00000000-0005-0000-0000-0000C2380000}"/>
    <cellStyle name="40% - Акцент6 5 3 10 3" xfId="34755" xr:uid="{00000000-0005-0000-0000-0000C3380000}"/>
    <cellStyle name="40% - Акцент6 5 3 11" xfId="17068" xr:uid="{00000000-0005-0000-0000-0000C4380000}"/>
    <cellStyle name="40% - Акцент6 5 3 11 2" xfId="35428" xr:uid="{00000000-0005-0000-0000-0000C5380000}"/>
    <cellStyle name="40% - Акцент6 5 3 12" xfId="26458" xr:uid="{00000000-0005-0000-0000-0000C6380000}"/>
    <cellStyle name="40% - Акцент6 5 3 12 2" xfId="44380" xr:uid="{00000000-0005-0000-0000-0000C7380000}"/>
    <cellStyle name="40% - Акцент6 5 3 13" xfId="27372" xr:uid="{00000000-0005-0000-0000-0000C8380000}"/>
    <cellStyle name="40% - Акцент6 5 3 14" xfId="45434" xr:uid="{00000000-0005-0000-0000-0000C9380000}"/>
    <cellStyle name="40% - Акцент6 5 3 15" xfId="46528" xr:uid="{00000000-0005-0000-0000-0000CA380000}"/>
    <cellStyle name="40% - Акцент6 5 3 2" xfId="5941" xr:uid="{00000000-0005-0000-0000-0000CB380000}"/>
    <cellStyle name="40% - Акцент6 5 3 2 10" xfId="26967" xr:uid="{00000000-0005-0000-0000-0000CC380000}"/>
    <cellStyle name="40% - Акцент6 5 3 2 10 2" xfId="44882" xr:uid="{00000000-0005-0000-0000-0000CD380000}"/>
    <cellStyle name="40% - Акцент6 5 3 2 11" xfId="27987" xr:uid="{00000000-0005-0000-0000-0000CE380000}"/>
    <cellStyle name="40% - Акцент6 5 3 2 12" xfId="45929" xr:uid="{00000000-0005-0000-0000-0000CF380000}"/>
    <cellStyle name="40% - Акцент6 5 3 2 13" xfId="47118" xr:uid="{00000000-0005-0000-0000-0000D0380000}"/>
    <cellStyle name="40% - Акцент6 5 3 2 2" xfId="8990" xr:uid="{00000000-0005-0000-0000-0000D1380000}"/>
    <cellStyle name="40% - Акцент6 5 3 2 2 2" xfId="14069" xr:uid="{00000000-0005-0000-0000-0000D2380000}"/>
    <cellStyle name="40% - Акцент6 5 3 2 2 2 2" xfId="23261" xr:uid="{00000000-0005-0000-0000-0000D3380000}"/>
    <cellStyle name="40% - Акцент6 5 3 2 2 2 2 2" xfId="41261" xr:uid="{00000000-0005-0000-0000-0000D4380000}"/>
    <cellStyle name="40% - Акцент6 5 3 2 2 2 3" xfId="32917" xr:uid="{00000000-0005-0000-0000-0000D5380000}"/>
    <cellStyle name="40% - Акцент6 5 3 2 2 3" xfId="19556" xr:uid="{00000000-0005-0000-0000-0000D6380000}"/>
    <cellStyle name="40% - Акцент6 5 3 2 2 3 2" xfId="37726" xr:uid="{00000000-0005-0000-0000-0000D7380000}"/>
    <cellStyle name="40% - Акцент6 5 3 2 2 4" xfId="29431" xr:uid="{00000000-0005-0000-0000-0000D8380000}"/>
    <cellStyle name="40% - Акцент6 5 3 2 3" xfId="9855" xr:uid="{00000000-0005-0000-0000-0000D9380000}"/>
    <cellStyle name="40% - Акцент6 5 3 2 3 2" xfId="14824" xr:uid="{00000000-0005-0000-0000-0000DA380000}"/>
    <cellStyle name="40% - Акцент6 5 3 2 3 2 2" xfId="24006" xr:uid="{00000000-0005-0000-0000-0000DB380000}"/>
    <cellStyle name="40% - Акцент6 5 3 2 3 2 2 2" xfId="42006" xr:uid="{00000000-0005-0000-0000-0000DC380000}"/>
    <cellStyle name="40% - Акцент6 5 3 2 3 2 3" xfId="33661" xr:uid="{00000000-0005-0000-0000-0000DD380000}"/>
    <cellStyle name="40% - Акцент6 5 3 2 3 3" xfId="20164" xr:uid="{00000000-0005-0000-0000-0000DE380000}"/>
    <cellStyle name="40% - Акцент6 5 3 2 3 3 2" xfId="38329" xr:uid="{00000000-0005-0000-0000-0000DF380000}"/>
    <cellStyle name="40% - Акцент6 5 3 2 3 4" xfId="30025" xr:uid="{00000000-0005-0000-0000-0000E0380000}"/>
    <cellStyle name="40% - Акцент6 5 3 2 4" xfId="11059" xr:uid="{00000000-0005-0000-0000-0000E1380000}"/>
    <cellStyle name="40% - Акцент6 5 3 2 4 2" xfId="14825" xr:uid="{00000000-0005-0000-0000-0000E2380000}"/>
    <cellStyle name="40% - Акцент6 5 3 2 4 2 2" xfId="24007" xr:uid="{00000000-0005-0000-0000-0000E3380000}"/>
    <cellStyle name="40% - Акцент6 5 3 2 4 2 2 2" xfId="42007" xr:uid="{00000000-0005-0000-0000-0000E4380000}"/>
    <cellStyle name="40% - Акцент6 5 3 2 4 2 3" xfId="33662" xr:uid="{00000000-0005-0000-0000-0000E5380000}"/>
    <cellStyle name="40% - Акцент6 5 3 2 4 3" xfId="20912" xr:uid="{00000000-0005-0000-0000-0000E6380000}"/>
    <cellStyle name="40% - Акцент6 5 3 2 4 3 2" xfId="39064" xr:uid="{00000000-0005-0000-0000-0000E7380000}"/>
    <cellStyle name="40% - Акцент6 5 3 2 4 4" xfId="30748" xr:uid="{00000000-0005-0000-0000-0000E8380000}"/>
    <cellStyle name="40% - Акцент6 5 3 2 5" xfId="11575" xr:uid="{00000000-0005-0000-0000-0000E9380000}"/>
    <cellStyle name="40% - Акцент6 5 3 2 5 2" xfId="21420" xr:uid="{00000000-0005-0000-0000-0000EA380000}"/>
    <cellStyle name="40% - Акцент6 5 3 2 5 2 2" xfId="39572" xr:uid="{00000000-0005-0000-0000-0000EB380000}"/>
    <cellStyle name="40% - Акцент6 5 3 2 5 3" xfId="31256" xr:uid="{00000000-0005-0000-0000-0000EC380000}"/>
    <cellStyle name="40% - Акцент6 5 3 2 6" xfId="7528" xr:uid="{00000000-0005-0000-0000-0000ED380000}"/>
    <cellStyle name="40% - Акцент6 5 3 2 6 2" xfId="18930" xr:uid="{00000000-0005-0000-0000-0000EE380000}"/>
    <cellStyle name="40% - Акцент6 5 3 2 6 2 2" xfId="37150" xr:uid="{00000000-0005-0000-0000-0000EF380000}"/>
    <cellStyle name="40% - Акцент6 5 3 2 6 3" xfId="28897" xr:uid="{00000000-0005-0000-0000-0000F0380000}"/>
    <cellStyle name="40% - Акцент6 5 3 2 7" xfId="13099" xr:uid="{00000000-0005-0000-0000-0000F1380000}"/>
    <cellStyle name="40% - Акцент6 5 3 2 7 2" xfId="22502" xr:uid="{00000000-0005-0000-0000-0000F2380000}"/>
    <cellStyle name="40% - Акцент6 5 3 2 7 2 2" xfId="40522" xr:uid="{00000000-0005-0000-0000-0000F3380000}"/>
    <cellStyle name="40% - Акцент6 5 3 2 7 3" xfId="32184" xr:uid="{00000000-0005-0000-0000-0000F4380000}"/>
    <cellStyle name="40% - Акцент6 5 3 2 8" xfId="16779" xr:uid="{00000000-0005-0000-0000-0000F5380000}"/>
    <cellStyle name="40% - Акцент6 5 3 2 8 2" xfId="25544" xr:uid="{00000000-0005-0000-0000-0000F6380000}"/>
    <cellStyle name="40% - Акцент6 5 3 2 8 2 2" xfId="43508" xr:uid="{00000000-0005-0000-0000-0000F7380000}"/>
    <cellStyle name="40% - Акцент6 5 3 2 8 3" xfId="35200" xr:uid="{00000000-0005-0000-0000-0000F8380000}"/>
    <cellStyle name="40% - Акцент6 5 3 2 9" xfId="17894" xr:uid="{00000000-0005-0000-0000-0000F9380000}"/>
    <cellStyle name="40% - Акцент6 5 3 2 9 2" xfId="36204" xr:uid="{00000000-0005-0000-0000-0000FA380000}"/>
    <cellStyle name="40% - Акцент6 5 3 3" xfId="8693" xr:uid="{00000000-0005-0000-0000-0000FB380000}"/>
    <cellStyle name="40% - Акцент6 5 3 3 2" xfId="9856" xr:uid="{00000000-0005-0000-0000-0000FC380000}"/>
    <cellStyle name="40% - Акцент6 5 3 3 2 2" xfId="14826" xr:uid="{00000000-0005-0000-0000-0000FD380000}"/>
    <cellStyle name="40% - Акцент6 5 3 3 2 2 2" xfId="24008" xr:uid="{00000000-0005-0000-0000-0000FE380000}"/>
    <cellStyle name="40% - Акцент6 5 3 3 2 2 2 2" xfId="42008" xr:uid="{00000000-0005-0000-0000-0000FF380000}"/>
    <cellStyle name="40% - Акцент6 5 3 3 2 2 3" xfId="33663" xr:uid="{00000000-0005-0000-0000-000000390000}"/>
    <cellStyle name="40% - Акцент6 5 3 3 2 3" xfId="20165" xr:uid="{00000000-0005-0000-0000-000001390000}"/>
    <cellStyle name="40% - Акцент6 5 3 3 2 3 2" xfId="38330" xr:uid="{00000000-0005-0000-0000-000002390000}"/>
    <cellStyle name="40% - Акцент6 5 3 3 2 4" xfId="30026" xr:uid="{00000000-0005-0000-0000-000003390000}"/>
    <cellStyle name="40% - Акцент6 5 3 3 3" xfId="13592" xr:uid="{00000000-0005-0000-0000-000004390000}"/>
    <cellStyle name="40% - Акцент6 5 3 3 3 2" xfId="22827" xr:uid="{00000000-0005-0000-0000-000005390000}"/>
    <cellStyle name="40% - Акцент6 5 3 3 3 2 2" xfId="40828" xr:uid="{00000000-0005-0000-0000-000006390000}"/>
    <cellStyle name="40% - Акцент6 5 3 3 3 3" xfId="32479" xr:uid="{00000000-0005-0000-0000-000007390000}"/>
    <cellStyle name="40% - Акцент6 5 3 3 4" xfId="19364" xr:uid="{00000000-0005-0000-0000-000008390000}"/>
    <cellStyle name="40% - Акцент6 5 3 3 4 2" xfId="37534" xr:uid="{00000000-0005-0000-0000-000009390000}"/>
    <cellStyle name="40% - Акцент6 5 3 3 5" xfId="29244" xr:uid="{00000000-0005-0000-0000-00000A390000}"/>
    <cellStyle name="40% - Акцент6 5 3 4" xfId="9343" xr:uid="{00000000-0005-0000-0000-00000B390000}"/>
    <cellStyle name="40% - Акцент6 5 3 4 2" xfId="14827" xr:uid="{00000000-0005-0000-0000-00000C390000}"/>
    <cellStyle name="40% - Акцент6 5 3 4 2 2" xfId="24009" xr:uid="{00000000-0005-0000-0000-00000D390000}"/>
    <cellStyle name="40% - Акцент6 5 3 4 2 2 2" xfId="42009" xr:uid="{00000000-0005-0000-0000-00000E390000}"/>
    <cellStyle name="40% - Акцент6 5 3 4 2 3" xfId="33664" xr:uid="{00000000-0005-0000-0000-00000F390000}"/>
    <cellStyle name="40% - Акцент6 5 3 4 3" xfId="19820" xr:uid="{00000000-0005-0000-0000-000010390000}"/>
    <cellStyle name="40% - Акцент6 5 3 4 3 2" xfId="37986" xr:uid="{00000000-0005-0000-0000-000011390000}"/>
    <cellStyle name="40% - Акцент6 5 3 4 4" xfId="29689" xr:uid="{00000000-0005-0000-0000-000012390000}"/>
    <cellStyle name="40% - Акцент6 5 3 5" xfId="10761" xr:uid="{00000000-0005-0000-0000-000013390000}"/>
    <cellStyle name="40% - Акцент6 5 3 5 2" xfId="14828" xr:uid="{00000000-0005-0000-0000-000014390000}"/>
    <cellStyle name="40% - Акцент6 5 3 5 2 2" xfId="24010" xr:uid="{00000000-0005-0000-0000-000015390000}"/>
    <cellStyle name="40% - Акцент6 5 3 5 2 2 2" xfId="42010" xr:uid="{00000000-0005-0000-0000-000016390000}"/>
    <cellStyle name="40% - Акцент6 5 3 5 2 3" xfId="33665" xr:uid="{00000000-0005-0000-0000-000017390000}"/>
    <cellStyle name="40% - Акцент6 5 3 5 3" xfId="20616" xr:uid="{00000000-0005-0000-0000-000018390000}"/>
    <cellStyle name="40% - Акцент6 5 3 5 3 2" xfId="38768" xr:uid="{00000000-0005-0000-0000-000019390000}"/>
    <cellStyle name="40% - Акцент6 5 3 5 4" xfId="30452" xr:uid="{00000000-0005-0000-0000-00001A390000}"/>
    <cellStyle name="40% - Акцент6 5 3 6" xfId="11401" xr:uid="{00000000-0005-0000-0000-00001B390000}"/>
    <cellStyle name="40% - Акцент6 5 3 6 2" xfId="21246" xr:uid="{00000000-0005-0000-0000-00001C390000}"/>
    <cellStyle name="40% - Акцент6 5 3 6 2 2" xfId="39398" xr:uid="{00000000-0005-0000-0000-00001D390000}"/>
    <cellStyle name="40% - Акцент6 5 3 6 3" xfId="31082" xr:uid="{00000000-0005-0000-0000-00001E390000}"/>
    <cellStyle name="40% - Акцент6 5 3 7" xfId="11986" xr:uid="{00000000-0005-0000-0000-00001F390000}"/>
    <cellStyle name="40% - Акцент6 5 3 7 2" xfId="21729" xr:uid="{00000000-0005-0000-0000-000020390000}"/>
    <cellStyle name="40% - Акцент6 5 3 7 2 2" xfId="39878" xr:uid="{00000000-0005-0000-0000-000021390000}"/>
    <cellStyle name="40% - Акцент6 5 3 7 3" xfId="31557" xr:uid="{00000000-0005-0000-0000-000022390000}"/>
    <cellStyle name="40% - Акцент6 5 3 8" xfId="7086" xr:uid="{00000000-0005-0000-0000-000023390000}"/>
    <cellStyle name="40% - Акцент6 5 3 8 2" xfId="18727" xr:uid="{00000000-0005-0000-0000-000024390000}"/>
    <cellStyle name="40% - Акцент6 5 3 8 2 2" xfId="36960" xr:uid="{00000000-0005-0000-0000-000025390000}"/>
    <cellStyle name="40% - Акцент6 5 3 8 3" xfId="28719" xr:uid="{00000000-0005-0000-0000-000026390000}"/>
    <cellStyle name="40% - Акцент6 5 3 9" xfId="12517" xr:uid="{00000000-0005-0000-0000-000027390000}"/>
    <cellStyle name="40% - Акцент6 5 3 9 2" xfId="21962" xr:uid="{00000000-0005-0000-0000-000028390000}"/>
    <cellStyle name="40% - Акцент6 5 3 9 2 2" xfId="40084" xr:uid="{00000000-0005-0000-0000-000029390000}"/>
    <cellStyle name="40% - Акцент6 5 3 9 3" xfId="31749" xr:uid="{00000000-0005-0000-0000-00002A390000}"/>
    <cellStyle name="40% - Акцент6 5 4" xfId="8606" xr:uid="{00000000-0005-0000-0000-00002B390000}"/>
    <cellStyle name="40% - Акцент6 5 5" xfId="6891" xr:uid="{00000000-0005-0000-0000-00002C390000}"/>
    <cellStyle name="40% - Акцент6 5_Reconcilation" xfId="8463" xr:uid="{00000000-0005-0000-0000-00002D390000}"/>
    <cellStyle name="40% - Акцент6 6" xfId="1016" xr:uid="{00000000-0005-0000-0000-00002E390000}"/>
    <cellStyle name="40% - Акцент6 6 2" xfId="7530" xr:uid="{00000000-0005-0000-0000-00002F390000}"/>
    <cellStyle name="40% - Акцент6 6 2 2" xfId="8991" xr:uid="{00000000-0005-0000-0000-000030390000}"/>
    <cellStyle name="40% - Акцент6 6 2 2 2" xfId="9857" xr:uid="{00000000-0005-0000-0000-000031390000}"/>
    <cellStyle name="40% - Акцент6 6 2 2 2 2" xfId="14829" xr:uid="{00000000-0005-0000-0000-000032390000}"/>
    <cellStyle name="40% - Акцент6 6 2 2 2 2 2" xfId="24011" xr:uid="{00000000-0005-0000-0000-000033390000}"/>
    <cellStyle name="40% - Акцент6 6 2 2 2 2 2 2" xfId="42011" xr:uid="{00000000-0005-0000-0000-000034390000}"/>
    <cellStyle name="40% - Акцент6 6 2 2 2 2 3" xfId="33666" xr:uid="{00000000-0005-0000-0000-000035390000}"/>
    <cellStyle name="40% - Акцент6 6 2 2 2 3" xfId="20166" xr:uid="{00000000-0005-0000-0000-000036390000}"/>
    <cellStyle name="40% - Акцент6 6 2 2 2 3 2" xfId="38331" xr:uid="{00000000-0005-0000-0000-000037390000}"/>
    <cellStyle name="40% - Акцент6 6 2 2 2 4" xfId="30027" xr:uid="{00000000-0005-0000-0000-000038390000}"/>
    <cellStyle name="40% - Акцент6 6 2 2 3" xfId="11060" xr:uid="{00000000-0005-0000-0000-000039390000}"/>
    <cellStyle name="40% - Акцент6 6 2 2 3 2" xfId="14830" xr:uid="{00000000-0005-0000-0000-00003A390000}"/>
    <cellStyle name="40% - Акцент6 6 2 2 3 2 2" xfId="24012" xr:uid="{00000000-0005-0000-0000-00003B390000}"/>
    <cellStyle name="40% - Акцент6 6 2 2 3 2 2 2" xfId="42012" xr:uid="{00000000-0005-0000-0000-00003C390000}"/>
    <cellStyle name="40% - Акцент6 6 2 2 3 2 3" xfId="33667" xr:uid="{00000000-0005-0000-0000-00003D390000}"/>
    <cellStyle name="40% - Акцент6 6 2 2 3 3" xfId="20913" xr:uid="{00000000-0005-0000-0000-00003E390000}"/>
    <cellStyle name="40% - Акцент6 6 2 2 3 3 2" xfId="39065" xr:uid="{00000000-0005-0000-0000-00003F390000}"/>
    <cellStyle name="40% - Акцент6 6 2 2 3 4" xfId="30749" xr:uid="{00000000-0005-0000-0000-000040390000}"/>
    <cellStyle name="40% - Акцент6 6 2 2 4" xfId="13296" xr:uid="{00000000-0005-0000-0000-000041390000}"/>
    <cellStyle name="40% - Акцент6 6 2 2 5" xfId="19557" xr:uid="{00000000-0005-0000-0000-000042390000}"/>
    <cellStyle name="40% - Акцент6 6 2 2 5 2" xfId="37727" xr:uid="{00000000-0005-0000-0000-000043390000}"/>
    <cellStyle name="40% - Акцент6 6 2 2 6" xfId="29432" xr:uid="{00000000-0005-0000-0000-000044390000}"/>
    <cellStyle name="40% - Акцент6 6 2 3" xfId="9345" xr:uid="{00000000-0005-0000-0000-000045390000}"/>
    <cellStyle name="40% - Акцент6 6 2 3 2" xfId="14070" xr:uid="{00000000-0005-0000-0000-000046390000}"/>
    <cellStyle name="40% - Акцент6 6 2 3 2 2" xfId="23262" xr:uid="{00000000-0005-0000-0000-000047390000}"/>
    <cellStyle name="40% - Акцент6 6 2 3 2 2 2" xfId="41262" xr:uid="{00000000-0005-0000-0000-000048390000}"/>
    <cellStyle name="40% - Акцент6 6 2 3 2 3" xfId="32918" xr:uid="{00000000-0005-0000-0000-000049390000}"/>
    <cellStyle name="40% - Акцент6 6 2 3 3" xfId="19822" xr:uid="{00000000-0005-0000-0000-00004A390000}"/>
    <cellStyle name="40% - Акцент6 6 2 3 3 2" xfId="37988" xr:uid="{00000000-0005-0000-0000-00004B390000}"/>
    <cellStyle name="40% - Акцент6 6 2 3 4" xfId="29691" xr:uid="{00000000-0005-0000-0000-00004C390000}"/>
    <cellStyle name="40% - Акцент6 6 2 4" xfId="10762" xr:uid="{00000000-0005-0000-0000-00004D390000}"/>
    <cellStyle name="40% - Акцент6 6 2 4 2" xfId="14831" xr:uid="{00000000-0005-0000-0000-00004E390000}"/>
    <cellStyle name="40% - Акцент6 6 2 4 2 2" xfId="24013" xr:uid="{00000000-0005-0000-0000-00004F390000}"/>
    <cellStyle name="40% - Акцент6 6 2 4 2 2 2" xfId="42013" xr:uid="{00000000-0005-0000-0000-000050390000}"/>
    <cellStyle name="40% - Акцент6 6 2 4 2 3" xfId="33668" xr:uid="{00000000-0005-0000-0000-000051390000}"/>
    <cellStyle name="40% - Акцент6 6 2 4 3" xfId="20617" xr:uid="{00000000-0005-0000-0000-000052390000}"/>
    <cellStyle name="40% - Акцент6 6 2 4 3 2" xfId="38769" xr:uid="{00000000-0005-0000-0000-000053390000}"/>
    <cellStyle name="40% - Акцент6 6 2 4 4" xfId="30453" xr:uid="{00000000-0005-0000-0000-000054390000}"/>
    <cellStyle name="40% - Акцент6 6 2 5" xfId="11576" xr:uid="{00000000-0005-0000-0000-000055390000}"/>
    <cellStyle name="40% - Акцент6 6 2 5 2" xfId="21421" xr:uid="{00000000-0005-0000-0000-000056390000}"/>
    <cellStyle name="40% - Акцент6 6 2 5 2 2" xfId="39573" xr:uid="{00000000-0005-0000-0000-000057390000}"/>
    <cellStyle name="40% - Акцент6 6 2 5 3" xfId="31257" xr:uid="{00000000-0005-0000-0000-000058390000}"/>
    <cellStyle name="40% - Акцент6 6 2 6" xfId="11988" xr:uid="{00000000-0005-0000-0000-000059390000}"/>
    <cellStyle name="40% - Акцент6 6 2 7" xfId="13100" xr:uid="{00000000-0005-0000-0000-00005A390000}"/>
    <cellStyle name="40% - Акцент6 6 2 7 2" xfId="22503" xr:uid="{00000000-0005-0000-0000-00005B390000}"/>
    <cellStyle name="40% - Акцент6 6 2 7 2 2" xfId="40523" xr:uid="{00000000-0005-0000-0000-00005C390000}"/>
    <cellStyle name="40% - Акцент6 6 2 7 3" xfId="32185" xr:uid="{00000000-0005-0000-0000-00005D390000}"/>
    <cellStyle name="40% - Акцент6 6 2 8" xfId="18931" xr:uid="{00000000-0005-0000-0000-00005E390000}"/>
    <cellStyle name="40% - Акцент6 6 2 8 2" xfId="37151" xr:uid="{00000000-0005-0000-0000-00005F390000}"/>
    <cellStyle name="40% - Акцент6 6 2 9" xfId="28898" xr:uid="{00000000-0005-0000-0000-000060390000}"/>
    <cellStyle name="40% - Акцент6 6 3" xfId="7529" xr:uid="{00000000-0005-0000-0000-000061390000}"/>
    <cellStyle name="40% - Акцент6 6 3 2" xfId="9858" xr:uid="{00000000-0005-0000-0000-000062390000}"/>
    <cellStyle name="40% - Акцент6 6 3 2 2" xfId="14832" xr:uid="{00000000-0005-0000-0000-000063390000}"/>
    <cellStyle name="40% - Акцент6 6 3 2 2 2" xfId="24014" xr:uid="{00000000-0005-0000-0000-000064390000}"/>
    <cellStyle name="40% - Акцент6 6 3 2 2 2 2" xfId="42014" xr:uid="{00000000-0005-0000-0000-000065390000}"/>
    <cellStyle name="40% - Акцент6 6 3 2 2 3" xfId="33669" xr:uid="{00000000-0005-0000-0000-000066390000}"/>
    <cellStyle name="40% - Акцент6 6 3 2 3" xfId="20167" xr:uid="{00000000-0005-0000-0000-000067390000}"/>
    <cellStyle name="40% - Акцент6 6 3 2 3 2" xfId="38332" xr:uid="{00000000-0005-0000-0000-000068390000}"/>
    <cellStyle name="40% - Акцент6 6 3 2 4" xfId="30028" xr:uid="{00000000-0005-0000-0000-000069390000}"/>
    <cellStyle name="40% - Акцент6 6 4" xfId="8838" xr:uid="{00000000-0005-0000-0000-00006A390000}"/>
    <cellStyle name="40% - Акцент6 6 4 2" xfId="9859" xr:uid="{00000000-0005-0000-0000-00006B390000}"/>
    <cellStyle name="40% - Акцент6 6 4 3" xfId="13593" xr:uid="{00000000-0005-0000-0000-00006C390000}"/>
    <cellStyle name="40% - Акцент6 6 4 3 2" xfId="22828" xr:uid="{00000000-0005-0000-0000-00006D390000}"/>
    <cellStyle name="40% - Акцент6 6 4 3 2 2" xfId="40829" xr:uid="{00000000-0005-0000-0000-00006E390000}"/>
    <cellStyle name="40% - Акцент6 6 4 3 3" xfId="32480" xr:uid="{00000000-0005-0000-0000-00006F390000}"/>
    <cellStyle name="40% - Акцент6 6 4 4" xfId="19435" xr:uid="{00000000-0005-0000-0000-000070390000}"/>
    <cellStyle name="40% - Акцент6 6 4 4 2" xfId="37605" xr:uid="{00000000-0005-0000-0000-000071390000}"/>
    <cellStyle name="40% - Акцент6 6 4 5" xfId="29313" xr:uid="{00000000-0005-0000-0000-000072390000}"/>
    <cellStyle name="40% - Акцент6 6 5" xfId="9344" xr:uid="{00000000-0005-0000-0000-000073390000}"/>
    <cellStyle name="40% - Акцент6 6 5 2" xfId="14833" xr:uid="{00000000-0005-0000-0000-000074390000}"/>
    <cellStyle name="40% - Акцент6 6 5 2 2" xfId="24015" xr:uid="{00000000-0005-0000-0000-000075390000}"/>
    <cellStyle name="40% - Акцент6 6 5 2 2 2" xfId="42015" xr:uid="{00000000-0005-0000-0000-000076390000}"/>
    <cellStyle name="40% - Акцент6 6 5 2 3" xfId="33670" xr:uid="{00000000-0005-0000-0000-000077390000}"/>
    <cellStyle name="40% - Акцент6 6 5 3" xfId="19821" xr:uid="{00000000-0005-0000-0000-000078390000}"/>
    <cellStyle name="40% - Акцент6 6 5 3 2" xfId="37987" xr:uid="{00000000-0005-0000-0000-000079390000}"/>
    <cellStyle name="40% - Акцент6 6 5 4" xfId="29690" xr:uid="{00000000-0005-0000-0000-00007A390000}"/>
    <cellStyle name="40% - Акцент6 6 6" xfId="11460" xr:uid="{00000000-0005-0000-0000-00007B390000}"/>
    <cellStyle name="40% - Акцент6 6 6 2" xfId="21305" xr:uid="{00000000-0005-0000-0000-00007C390000}"/>
    <cellStyle name="40% - Акцент6 6 6 2 2" xfId="39457" xr:uid="{00000000-0005-0000-0000-00007D390000}"/>
    <cellStyle name="40% - Акцент6 6 6 3" xfId="31141" xr:uid="{00000000-0005-0000-0000-00007E390000}"/>
    <cellStyle name="40% - Акцент6 6 7" xfId="11987" xr:uid="{00000000-0005-0000-0000-00007F390000}"/>
    <cellStyle name="40% - Акцент6 6 7 2" xfId="21730" xr:uid="{00000000-0005-0000-0000-000080390000}"/>
    <cellStyle name="40% - Акцент6 6 7 2 2" xfId="39879" xr:uid="{00000000-0005-0000-0000-000081390000}"/>
    <cellStyle name="40% - Акцент6 6 7 3" xfId="31558" xr:uid="{00000000-0005-0000-0000-000082390000}"/>
    <cellStyle name="40% - Акцент6 6 8" xfId="7232" xr:uid="{00000000-0005-0000-0000-000083390000}"/>
    <cellStyle name="40% - Акцент6 6 8 2" xfId="18810" xr:uid="{00000000-0005-0000-0000-000084390000}"/>
    <cellStyle name="40% - Акцент6 6 8 2 2" xfId="37030" xr:uid="{00000000-0005-0000-0000-000085390000}"/>
    <cellStyle name="40% - Акцент6 6 8 3" xfId="28780" xr:uid="{00000000-0005-0000-0000-000086390000}"/>
    <cellStyle name="40% - Акцент6 6 9" xfId="12518" xr:uid="{00000000-0005-0000-0000-000087390000}"/>
    <cellStyle name="40% - Акцент6 6 9 2" xfId="21963" xr:uid="{00000000-0005-0000-0000-000088390000}"/>
    <cellStyle name="40% - Акцент6 6 9 2 2" xfId="40085" xr:uid="{00000000-0005-0000-0000-000089390000}"/>
    <cellStyle name="40% - Акцент6 6 9 3" xfId="31750" xr:uid="{00000000-0005-0000-0000-00008A390000}"/>
    <cellStyle name="40% - Акцент6 6_Reconcilation" xfId="8413" xr:uid="{00000000-0005-0000-0000-00008B390000}"/>
    <cellStyle name="40% - Акцент6 7" xfId="1017" xr:uid="{00000000-0005-0000-0000-00008C390000}"/>
    <cellStyle name="40% - Акцент6 7 2" xfId="7531" xr:uid="{00000000-0005-0000-0000-00008D390000}"/>
    <cellStyle name="40% - Акцент6 7 2 2" xfId="8992" xr:uid="{00000000-0005-0000-0000-00008E390000}"/>
    <cellStyle name="40% - Акцент6 7 2 2 2" xfId="14071" xr:uid="{00000000-0005-0000-0000-00008F390000}"/>
    <cellStyle name="40% - Акцент6 7 2 2 2 2" xfId="23263" xr:uid="{00000000-0005-0000-0000-000090390000}"/>
    <cellStyle name="40% - Акцент6 7 2 2 2 2 2" xfId="41263" xr:uid="{00000000-0005-0000-0000-000091390000}"/>
    <cellStyle name="40% - Акцент6 7 2 2 2 3" xfId="32919" xr:uid="{00000000-0005-0000-0000-000092390000}"/>
    <cellStyle name="40% - Акцент6 7 2 2 3" xfId="19558" xr:uid="{00000000-0005-0000-0000-000093390000}"/>
    <cellStyle name="40% - Акцент6 7 2 2 3 2" xfId="37728" xr:uid="{00000000-0005-0000-0000-000094390000}"/>
    <cellStyle name="40% - Акцент6 7 2 2 4" xfId="29433" xr:uid="{00000000-0005-0000-0000-000095390000}"/>
    <cellStyle name="40% - Акцент6 7 2 3" xfId="9860" xr:uid="{00000000-0005-0000-0000-000096390000}"/>
    <cellStyle name="40% - Акцент6 7 2 4" xfId="11577" xr:uid="{00000000-0005-0000-0000-000097390000}"/>
    <cellStyle name="40% - Акцент6 7 2 4 2" xfId="21422" xr:uid="{00000000-0005-0000-0000-000098390000}"/>
    <cellStyle name="40% - Акцент6 7 2 4 2 2" xfId="39574" xr:uid="{00000000-0005-0000-0000-000099390000}"/>
    <cellStyle name="40% - Акцент6 7 2 4 3" xfId="31258" xr:uid="{00000000-0005-0000-0000-00009A390000}"/>
    <cellStyle name="40% - Акцент6 7 2 5" xfId="13101" xr:uid="{00000000-0005-0000-0000-00009B390000}"/>
    <cellStyle name="40% - Акцент6 7 2 5 2" xfId="22504" xr:uid="{00000000-0005-0000-0000-00009C390000}"/>
    <cellStyle name="40% - Акцент6 7 2 5 2 2" xfId="40524" xr:uid="{00000000-0005-0000-0000-00009D390000}"/>
    <cellStyle name="40% - Акцент6 7 2 5 3" xfId="32186" xr:uid="{00000000-0005-0000-0000-00009E390000}"/>
    <cellStyle name="40% - Акцент6 7 2 6" xfId="18932" xr:uid="{00000000-0005-0000-0000-00009F390000}"/>
    <cellStyle name="40% - Акцент6 7 2 6 2" xfId="37152" xr:uid="{00000000-0005-0000-0000-0000A0390000}"/>
    <cellStyle name="40% - Акцент6 7 2 7" xfId="28899" xr:uid="{00000000-0005-0000-0000-0000A1390000}"/>
    <cellStyle name="40% - Акцент6 7 3" xfId="8439" xr:uid="{00000000-0005-0000-0000-0000A2390000}"/>
    <cellStyle name="40% - Акцент6 7 3 2" xfId="9861" xr:uid="{00000000-0005-0000-0000-0000A3390000}"/>
    <cellStyle name="40% - Акцент6 7 3 2 2" xfId="14835" xr:uid="{00000000-0005-0000-0000-0000A4390000}"/>
    <cellStyle name="40% - Акцент6 7 3 2 2 2" xfId="24017" xr:uid="{00000000-0005-0000-0000-0000A5390000}"/>
    <cellStyle name="40% - Акцент6 7 3 2 2 2 2" xfId="42017" xr:uid="{00000000-0005-0000-0000-0000A6390000}"/>
    <cellStyle name="40% - Акцент6 7 3 2 2 3" xfId="33672" xr:uid="{00000000-0005-0000-0000-0000A7390000}"/>
    <cellStyle name="40% - Акцент6 7 3 2 3" xfId="20168" xr:uid="{00000000-0005-0000-0000-0000A8390000}"/>
    <cellStyle name="40% - Акцент6 7 3 2 3 2" xfId="38333" xr:uid="{00000000-0005-0000-0000-0000A9390000}"/>
    <cellStyle name="40% - Акцент6 7 3 2 4" xfId="30029" xr:uid="{00000000-0005-0000-0000-0000AA390000}"/>
    <cellStyle name="40% - Акцент6 7 3 3" xfId="11061" xr:uid="{00000000-0005-0000-0000-0000AB390000}"/>
    <cellStyle name="40% - Акцент6 7 3 3 2" xfId="14836" xr:uid="{00000000-0005-0000-0000-0000AC390000}"/>
    <cellStyle name="40% - Акцент6 7 3 3 2 2" xfId="24018" xr:uid="{00000000-0005-0000-0000-0000AD390000}"/>
    <cellStyle name="40% - Акцент6 7 3 3 2 2 2" xfId="42018" xr:uid="{00000000-0005-0000-0000-0000AE390000}"/>
    <cellStyle name="40% - Акцент6 7 3 3 2 3" xfId="33673" xr:uid="{00000000-0005-0000-0000-0000AF390000}"/>
    <cellStyle name="40% - Акцент6 7 3 3 3" xfId="20914" xr:uid="{00000000-0005-0000-0000-0000B0390000}"/>
    <cellStyle name="40% - Акцент6 7 3 3 3 2" xfId="39066" xr:uid="{00000000-0005-0000-0000-0000B1390000}"/>
    <cellStyle name="40% - Акцент6 7 3 3 4" xfId="30750" xr:uid="{00000000-0005-0000-0000-0000B2390000}"/>
    <cellStyle name="40% - Акцент6 7 3 4" xfId="14834" xr:uid="{00000000-0005-0000-0000-0000B3390000}"/>
    <cellStyle name="40% - Акцент6 7 3 4 2" xfId="24016" xr:uid="{00000000-0005-0000-0000-0000B4390000}"/>
    <cellStyle name="40% - Акцент6 7 3 4 2 2" xfId="42016" xr:uid="{00000000-0005-0000-0000-0000B5390000}"/>
    <cellStyle name="40% - Акцент6 7 3 4 3" xfId="33671" xr:uid="{00000000-0005-0000-0000-0000B6390000}"/>
    <cellStyle name="40% - Акцент6 7 3 5" xfId="19231" xr:uid="{00000000-0005-0000-0000-0000B7390000}"/>
    <cellStyle name="40% - Акцент6 7 3 5 2" xfId="37406" xr:uid="{00000000-0005-0000-0000-0000B8390000}"/>
    <cellStyle name="40% - Акцент6 7 3 6" xfId="29117" xr:uid="{00000000-0005-0000-0000-0000B9390000}"/>
    <cellStyle name="40% - Акцент6 7 4" xfId="10763" xr:uid="{00000000-0005-0000-0000-0000BA390000}"/>
    <cellStyle name="40% - Акцент6 7 4 2" xfId="14837" xr:uid="{00000000-0005-0000-0000-0000BB390000}"/>
    <cellStyle name="40% - Акцент6 7 4 2 2" xfId="24019" xr:uid="{00000000-0005-0000-0000-0000BC390000}"/>
    <cellStyle name="40% - Акцент6 7 4 2 2 2" xfId="42019" xr:uid="{00000000-0005-0000-0000-0000BD390000}"/>
    <cellStyle name="40% - Акцент6 7 4 2 3" xfId="33674" xr:uid="{00000000-0005-0000-0000-0000BE390000}"/>
    <cellStyle name="40% - Акцент6 7 4 3" xfId="20618" xr:uid="{00000000-0005-0000-0000-0000BF390000}"/>
    <cellStyle name="40% - Акцент6 7 4 3 2" xfId="38770" xr:uid="{00000000-0005-0000-0000-0000C0390000}"/>
    <cellStyle name="40% - Акцент6 7 4 4" xfId="30454" xr:uid="{00000000-0005-0000-0000-0000C1390000}"/>
    <cellStyle name="40% - Акцент6 7 5" xfId="7274" xr:uid="{00000000-0005-0000-0000-0000C2390000}"/>
    <cellStyle name="40% - Акцент6 8" xfId="1018" xr:uid="{00000000-0005-0000-0000-0000C3390000}"/>
    <cellStyle name="40% - Акцент6 8 2" xfId="7290" xr:uid="{00000000-0005-0000-0000-0000C4390000}"/>
    <cellStyle name="40% - Акцент6 9" xfId="1019" xr:uid="{00000000-0005-0000-0000-0000C5390000}"/>
    <cellStyle name="40% - Акцент6 9 2" xfId="8883" xr:uid="{00000000-0005-0000-0000-0000C6390000}"/>
    <cellStyle name="40% - Акцент6 9 2 2" xfId="14838" xr:uid="{00000000-0005-0000-0000-0000C7390000}"/>
    <cellStyle name="40% - Акцент6 9 2 2 2" xfId="24020" xr:uid="{00000000-0005-0000-0000-0000C8390000}"/>
    <cellStyle name="40% - Акцент6 9 2 2 2 2" xfId="42020" xr:uid="{00000000-0005-0000-0000-0000C9390000}"/>
    <cellStyle name="40% - Акцент6 9 2 2 3" xfId="33675" xr:uid="{00000000-0005-0000-0000-0000CA390000}"/>
    <cellStyle name="40% - Акцент6 9 2 3" xfId="19455" xr:uid="{00000000-0005-0000-0000-0000CB390000}"/>
    <cellStyle name="40% - Акцент6 9 2 3 2" xfId="37625" xr:uid="{00000000-0005-0000-0000-0000CC390000}"/>
    <cellStyle name="40% - Акцент6 9 2 4" xfId="29330" xr:uid="{00000000-0005-0000-0000-0000CD390000}"/>
    <cellStyle name="40% - Акцент6 9 3" xfId="10632" xr:uid="{00000000-0005-0000-0000-0000CE390000}"/>
    <cellStyle name="40% - Акцент6 9 3 2" xfId="14839" xr:uid="{00000000-0005-0000-0000-0000CF390000}"/>
    <cellStyle name="40% - Акцент6 9 3 2 2" xfId="24021" xr:uid="{00000000-0005-0000-0000-0000D0390000}"/>
    <cellStyle name="40% - Акцент6 9 3 2 2 2" xfId="42021" xr:uid="{00000000-0005-0000-0000-0000D1390000}"/>
    <cellStyle name="40% - Акцент6 9 3 2 3" xfId="33676" xr:uid="{00000000-0005-0000-0000-0000D2390000}"/>
    <cellStyle name="40% - Акцент6 9 3 3" xfId="20501" xr:uid="{00000000-0005-0000-0000-0000D3390000}"/>
    <cellStyle name="40% - Акцент6 9 3 3 2" xfId="38653" xr:uid="{00000000-0005-0000-0000-0000D4390000}"/>
    <cellStyle name="40% - Акцент6 9 3 4" xfId="30339" xr:uid="{00000000-0005-0000-0000-0000D5390000}"/>
    <cellStyle name="40% - Акцент6 9 4" xfId="11062" xr:uid="{00000000-0005-0000-0000-0000D6390000}"/>
    <cellStyle name="40% - Акцент6 9 4 2" xfId="14840" xr:uid="{00000000-0005-0000-0000-0000D7390000}"/>
    <cellStyle name="40% - Акцент6 9 4 2 2" xfId="24022" xr:uid="{00000000-0005-0000-0000-0000D8390000}"/>
    <cellStyle name="40% - Акцент6 9 4 2 2 2" xfId="42022" xr:uid="{00000000-0005-0000-0000-0000D9390000}"/>
    <cellStyle name="40% - Акцент6 9 4 2 3" xfId="33677" xr:uid="{00000000-0005-0000-0000-0000DA390000}"/>
    <cellStyle name="40% - Акцент6 9 4 3" xfId="20915" xr:uid="{00000000-0005-0000-0000-0000DB390000}"/>
    <cellStyle name="40% - Акцент6 9 4 3 2" xfId="39067" xr:uid="{00000000-0005-0000-0000-0000DC390000}"/>
    <cellStyle name="40% - Акцент6 9 4 4" xfId="30751" xr:uid="{00000000-0005-0000-0000-0000DD390000}"/>
    <cellStyle name="40% - Акцент6 9 5" xfId="11475" xr:uid="{00000000-0005-0000-0000-0000DE390000}"/>
    <cellStyle name="40% - Акцент6 9 5 2" xfId="21320" xr:uid="{00000000-0005-0000-0000-0000DF390000}"/>
    <cellStyle name="40% - Акцент6 9 5 2 2" xfId="39472" xr:uid="{00000000-0005-0000-0000-0000E0390000}"/>
    <cellStyle name="40% - Акцент6 9 5 3" xfId="31156" xr:uid="{00000000-0005-0000-0000-0000E1390000}"/>
    <cellStyle name="40% - Акцент6 9 6" xfId="7360" xr:uid="{00000000-0005-0000-0000-0000E2390000}"/>
    <cellStyle name="40% - Акцент6 9 6 2" xfId="18826" xr:uid="{00000000-0005-0000-0000-0000E3390000}"/>
    <cellStyle name="40% - Акцент6 9 6 2 2" xfId="37046" xr:uid="{00000000-0005-0000-0000-0000E4390000}"/>
    <cellStyle name="40% - Акцент6 9 6 3" xfId="28795" xr:uid="{00000000-0005-0000-0000-0000E5390000}"/>
    <cellStyle name="60% - Accent1" xfId="4956" xr:uid="{00000000-0005-0000-0000-0000E6390000}"/>
    <cellStyle name="60% - Accent1 2" xfId="1020" xr:uid="{00000000-0005-0000-0000-0000E7390000}"/>
    <cellStyle name="60% - Accent1 3" xfId="1021" xr:uid="{00000000-0005-0000-0000-0000E8390000}"/>
    <cellStyle name="60% - Accent1 3 2" xfId="6892" xr:uid="{00000000-0005-0000-0000-0000E9390000}"/>
    <cellStyle name="60% - Accent1 4" xfId="1022" xr:uid="{00000000-0005-0000-0000-0000EA390000}"/>
    <cellStyle name="60% - Accent1 5" xfId="8112" xr:uid="{00000000-0005-0000-0000-0000EB390000}"/>
    <cellStyle name="60% - Accent1__Anfisa_Result after MRO_model2012(ord+marg ore+dilution)" xfId="5113" xr:uid="{00000000-0005-0000-0000-0000EC390000}"/>
    <cellStyle name="60% - Accent2" xfId="4957" xr:uid="{00000000-0005-0000-0000-0000ED390000}"/>
    <cellStyle name="60% - Accent2 2" xfId="1023" xr:uid="{00000000-0005-0000-0000-0000EE390000}"/>
    <cellStyle name="60% - Accent2 3" xfId="1024" xr:uid="{00000000-0005-0000-0000-0000EF390000}"/>
    <cellStyle name="60% - Accent2 3 2" xfId="6893" xr:uid="{00000000-0005-0000-0000-0000F0390000}"/>
    <cellStyle name="60% - Accent2 4" xfId="1025" xr:uid="{00000000-0005-0000-0000-0000F1390000}"/>
    <cellStyle name="60% - Accent2 5" xfId="8113" xr:uid="{00000000-0005-0000-0000-0000F2390000}"/>
    <cellStyle name="60% - Accent2__Anfisa_Result after MRO_model2012(ord+marg ore+dilution)" xfId="5114" xr:uid="{00000000-0005-0000-0000-0000F3390000}"/>
    <cellStyle name="60% - Accent3" xfId="4958" xr:uid="{00000000-0005-0000-0000-0000F4390000}"/>
    <cellStyle name="60% - Accent3 2" xfId="1026" xr:uid="{00000000-0005-0000-0000-0000F5390000}"/>
    <cellStyle name="60% - Accent3 3" xfId="1027" xr:uid="{00000000-0005-0000-0000-0000F6390000}"/>
    <cellStyle name="60% - Accent3 3 2" xfId="6894" xr:uid="{00000000-0005-0000-0000-0000F7390000}"/>
    <cellStyle name="60% - Accent3 4" xfId="1028" xr:uid="{00000000-0005-0000-0000-0000F8390000}"/>
    <cellStyle name="60% - Accent3 5" xfId="8114" xr:uid="{00000000-0005-0000-0000-0000F9390000}"/>
    <cellStyle name="60% - Accent3__Anfisa_Result after MRO_model2012(ord+marg ore+dilution)" xfId="5115" xr:uid="{00000000-0005-0000-0000-0000FA390000}"/>
    <cellStyle name="60% - Accent4" xfId="4959" xr:uid="{00000000-0005-0000-0000-0000FB390000}"/>
    <cellStyle name="60% - Accent4 2" xfId="1029" xr:uid="{00000000-0005-0000-0000-0000FC390000}"/>
    <cellStyle name="60% - Accent4 3" xfId="1030" xr:uid="{00000000-0005-0000-0000-0000FD390000}"/>
    <cellStyle name="60% - Accent4 3 2" xfId="6895" xr:uid="{00000000-0005-0000-0000-0000FE390000}"/>
    <cellStyle name="60% - Accent4 4" xfId="1031" xr:uid="{00000000-0005-0000-0000-0000FF390000}"/>
    <cellStyle name="60% - Accent4 5" xfId="8115" xr:uid="{00000000-0005-0000-0000-0000003A0000}"/>
    <cellStyle name="60% - Accent4__Anfisa_Result after MRO_model2012(ord+marg ore+dilution)" xfId="5116" xr:uid="{00000000-0005-0000-0000-0000013A0000}"/>
    <cellStyle name="60% - Accent5" xfId="4960" xr:uid="{00000000-0005-0000-0000-0000023A0000}"/>
    <cellStyle name="60% - Accent5 2" xfId="1032" xr:uid="{00000000-0005-0000-0000-0000033A0000}"/>
    <cellStyle name="60% - Accent5 3" xfId="1033" xr:uid="{00000000-0005-0000-0000-0000043A0000}"/>
    <cellStyle name="60% - Accent5 3 2" xfId="6896" xr:uid="{00000000-0005-0000-0000-0000053A0000}"/>
    <cellStyle name="60% - Accent5 4" xfId="1034" xr:uid="{00000000-0005-0000-0000-0000063A0000}"/>
    <cellStyle name="60% - Accent5 5" xfId="8116" xr:uid="{00000000-0005-0000-0000-0000073A0000}"/>
    <cellStyle name="60% - Accent5__Anfisa_Result after MRO_model2012(ord+marg ore+dilution)" xfId="5117" xr:uid="{00000000-0005-0000-0000-0000083A0000}"/>
    <cellStyle name="60% - Accent6" xfId="4961" xr:uid="{00000000-0005-0000-0000-0000093A0000}"/>
    <cellStyle name="60% - Accent6 2" xfId="1035" xr:uid="{00000000-0005-0000-0000-00000A3A0000}"/>
    <cellStyle name="60% - Accent6 3" xfId="1036" xr:uid="{00000000-0005-0000-0000-00000B3A0000}"/>
    <cellStyle name="60% - Accent6 3 2" xfId="6897" xr:uid="{00000000-0005-0000-0000-00000C3A0000}"/>
    <cellStyle name="60% - Accent6 4" xfId="1037" xr:uid="{00000000-0005-0000-0000-00000D3A0000}"/>
    <cellStyle name="60% - Accent6 5" xfId="8117" xr:uid="{00000000-0005-0000-0000-00000E3A0000}"/>
    <cellStyle name="60% - Accent6__Anfisa_Result after MRO_model2012(ord+marg ore+dilution)" xfId="5118" xr:uid="{00000000-0005-0000-0000-00000F3A0000}"/>
    <cellStyle name="60% - Акцент1 10" xfId="1038" xr:uid="{00000000-0005-0000-0000-0000103A0000}"/>
    <cellStyle name="60% - Акцент1 11" xfId="1039" xr:uid="{00000000-0005-0000-0000-0000113A0000}"/>
    <cellStyle name="60% - Акцент1 12" xfId="1040" xr:uid="{00000000-0005-0000-0000-0000123A0000}"/>
    <cellStyle name="60% - Акцент1 13" xfId="1041" xr:uid="{00000000-0005-0000-0000-0000133A0000}"/>
    <cellStyle name="60% - Акцент1 14" xfId="1042" xr:uid="{00000000-0005-0000-0000-0000143A0000}"/>
    <cellStyle name="60% - Акцент1 15" xfId="1043" xr:uid="{00000000-0005-0000-0000-0000153A0000}"/>
    <cellStyle name="60% - Акцент1 16" xfId="1044" xr:uid="{00000000-0005-0000-0000-0000163A0000}"/>
    <cellStyle name="60% - Акцент1 17" xfId="1045" xr:uid="{00000000-0005-0000-0000-0000173A0000}"/>
    <cellStyle name="60% - Акцент1 18" xfId="1046" xr:uid="{00000000-0005-0000-0000-0000183A0000}"/>
    <cellStyle name="60% - Акцент1 19" xfId="1047" xr:uid="{00000000-0005-0000-0000-0000193A0000}"/>
    <cellStyle name="60% - Акцент1 2" xfId="1048" xr:uid="{00000000-0005-0000-0000-00001A3A0000}"/>
    <cellStyle name="60% — акцент1 2" xfId="12114" xr:uid="{00000000-0005-0000-0000-00001B3A0000}"/>
    <cellStyle name="60% - Акцент1 2 10" xfId="12189" xr:uid="{00000000-0005-0000-0000-00001C3A0000}"/>
    <cellStyle name="60% - Акцент1 2 11" xfId="12166" xr:uid="{00000000-0005-0000-0000-00001D3A0000}"/>
    <cellStyle name="60% - Акцент1 2 12" xfId="12175" xr:uid="{00000000-0005-0000-0000-00001E3A0000}"/>
    <cellStyle name="60% - Акцент1 2 13" xfId="12159" xr:uid="{00000000-0005-0000-0000-00001F3A0000}"/>
    <cellStyle name="60% - Акцент1 2 14" xfId="12356" xr:uid="{00000000-0005-0000-0000-0000203A0000}"/>
    <cellStyle name="60% - Акцент1 2 15" xfId="12259" xr:uid="{00000000-0005-0000-0000-0000213A0000}"/>
    <cellStyle name="60% - Акцент1 2 16" xfId="7222" xr:uid="{00000000-0005-0000-0000-0000223A0000}"/>
    <cellStyle name="60% - Акцент1 2 17" xfId="12169" xr:uid="{00000000-0005-0000-0000-0000233A0000}"/>
    <cellStyle name="60% - Акцент1 2 18" xfId="12188" xr:uid="{00000000-0005-0000-0000-0000243A0000}"/>
    <cellStyle name="60% - Акцент1 2 19" xfId="12290" xr:uid="{00000000-0005-0000-0000-0000253A0000}"/>
    <cellStyle name="60% - Акцент1 2 2" xfId="1049" xr:uid="{00000000-0005-0000-0000-0000263A0000}"/>
    <cellStyle name="60% — акцент1 2 2" xfId="16943" xr:uid="{00000000-0005-0000-0000-0000273A0000}"/>
    <cellStyle name="60% - Акцент1 2 2 2" xfId="1050" xr:uid="{00000000-0005-0000-0000-0000283A0000}"/>
    <cellStyle name="60% - Акцент1 2 2 3" xfId="6736" xr:uid="{00000000-0005-0000-0000-0000293A0000}"/>
    <cellStyle name="60% - Акцент1 2 20" xfId="6591" xr:uid="{00000000-0005-0000-0000-00002A3A0000}"/>
    <cellStyle name="60% - Акцент1 2 21" xfId="12289" xr:uid="{00000000-0005-0000-0000-00002B3A0000}"/>
    <cellStyle name="60% - Акцент1 2 22" xfId="12181" xr:uid="{00000000-0005-0000-0000-00002C3A0000}"/>
    <cellStyle name="60% - Акцент1 2 23" xfId="12519" xr:uid="{00000000-0005-0000-0000-00002D3A0000}"/>
    <cellStyle name="60% - Акцент1 2 24" xfId="15463" xr:uid="{00000000-0005-0000-0000-00002E3A0000}"/>
    <cellStyle name="60% - Акцент1 2 25" xfId="15637" xr:uid="{00000000-0005-0000-0000-00002F3A0000}"/>
    <cellStyle name="60% - Акцент1 2 26" xfId="12938" xr:uid="{00000000-0005-0000-0000-0000303A0000}"/>
    <cellStyle name="60% - Акцент1 2 3" xfId="1051" xr:uid="{00000000-0005-0000-0000-0000313A0000}"/>
    <cellStyle name="60% — акцент1 2 3" xfId="27095" xr:uid="{00000000-0005-0000-0000-0000323A0000}"/>
    <cellStyle name="60% - Акцент1 2 4" xfId="1052" xr:uid="{00000000-0005-0000-0000-0000333A0000}"/>
    <cellStyle name="60% — акцент1 2 4" xfId="27290" xr:uid="{00000000-0005-0000-0000-0000343A0000}"/>
    <cellStyle name="60% - Акцент1 2 5" xfId="7390" xr:uid="{00000000-0005-0000-0000-0000353A0000}"/>
    <cellStyle name="60% — акцент1 2 5" xfId="46066" xr:uid="{00000000-0005-0000-0000-0000363A0000}"/>
    <cellStyle name="60% - Акцент1 2 6" xfId="7932" xr:uid="{00000000-0005-0000-0000-0000373A0000}"/>
    <cellStyle name="60% — акцент1 2 6" xfId="47263" xr:uid="{00000000-0005-0000-0000-0000383A0000}"/>
    <cellStyle name="60% - Акцент1 2 6 2" xfId="13297" xr:uid="{00000000-0005-0000-0000-0000393A0000}"/>
    <cellStyle name="60% - Акцент1 2 7" xfId="12301" xr:uid="{00000000-0005-0000-0000-00003A3A0000}"/>
    <cellStyle name="60% - Акцент1 2 8" xfId="12273" xr:uid="{00000000-0005-0000-0000-00003B3A0000}"/>
    <cellStyle name="60% - Акцент1 2 9" xfId="12359" xr:uid="{00000000-0005-0000-0000-00003C3A0000}"/>
    <cellStyle name="60% - Акцент1 2_Comparison of Ore_reserves " xfId="8462" xr:uid="{00000000-0005-0000-0000-00003D3A0000}"/>
    <cellStyle name="60% - Акцент1 20" xfId="1053" xr:uid="{00000000-0005-0000-0000-00003E3A0000}"/>
    <cellStyle name="60% - Акцент1 21" xfId="1054" xr:uid="{00000000-0005-0000-0000-00003F3A0000}"/>
    <cellStyle name="60% - Акцент1 22" xfId="1055" xr:uid="{00000000-0005-0000-0000-0000403A0000}"/>
    <cellStyle name="60% - Акцент1 23" xfId="1056" xr:uid="{00000000-0005-0000-0000-0000413A0000}"/>
    <cellStyle name="60% - Акцент1 3" xfId="1057" xr:uid="{00000000-0005-0000-0000-0000423A0000}"/>
    <cellStyle name="60% - Акцент1 3 2" xfId="1058" xr:uid="{00000000-0005-0000-0000-0000433A0000}"/>
    <cellStyle name="60% - Акцент1 3 3" xfId="8412" xr:uid="{00000000-0005-0000-0000-0000443A0000}"/>
    <cellStyle name="60% - Акцент1 3 4" xfId="6561" xr:uid="{00000000-0005-0000-0000-0000453A0000}"/>
    <cellStyle name="60% - Акцент1 3_Reconcilation" xfId="8438" xr:uid="{00000000-0005-0000-0000-0000463A0000}"/>
    <cellStyle name="60% - Акцент1 4" xfId="1059" xr:uid="{00000000-0005-0000-0000-0000473A0000}"/>
    <cellStyle name="60% - Акцент1 4 2" xfId="6562" xr:uid="{00000000-0005-0000-0000-0000483A0000}"/>
    <cellStyle name="60% - Акцент1 5" xfId="1060" xr:uid="{00000000-0005-0000-0000-0000493A0000}"/>
    <cellStyle name="60% - Акцент1 5 2" xfId="1061" xr:uid="{00000000-0005-0000-0000-00004A3A0000}"/>
    <cellStyle name="60% - Акцент1 5 3" xfId="8461" xr:uid="{00000000-0005-0000-0000-00004B3A0000}"/>
    <cellStyle name="60% - Акцент1 5 4" xfId="6898" xr:uid="{00000000-0005-0000-0000-00004C3A0000}"/>
    <cellStyle name="60% - Акцент1 5_МР_РЗ_Центр_13" xfId="8411" xr:uid="{00000000-0005-0000-0000-00004D3A0000}"/>
    <cellStyle name="60% - Акцент1 6" xfId="1062" xr:uid="{00000000-0005-0000-0000-00004E3A0000}"/>
    <cellStyle name="60% - Акцент1 6 2" xfId="7255" xr:uid="{00000000-0005-0000-0000-00004F3A0000}"/>
    <cellStyle name="60% - Акцент1 7" xfId="1063" xr:uid="{00000000-0005-0000-0000-0000503A0000}"/>
    <cellStyle name="60% - Акцент1 7 2" xfId="7729" xr:uid="{00000000-0005-0000-0000-0000513A0000}"/>
    <cellStyle name="60% - Акцент1 8" xfId="1064" xr:uid="{00000000-0005-0000-0000-0000523A0000}"/>
    <cellStyle name="60% - Акцент1 8 2" xfId="8066" xr:uid="{00000000-0005-0000-0000-0000533A0000}"/>
    <cellStyle name="60% - Акцент1 9" xfId="1065" xr:uid="{00000000-0005-0000-0000-0000543A0000}"/>
    <cellStyle name="60% - Акцент2 10" xfId="1066" xr:uid="{00000000-0005-0000-0000-0000553A0000}"/>
    <cellStyle name="60% - Акцент2 11" xfId="1067" xr:uid="{00000000-0005-0000-0000-0000563A0000}"/>
    <cellStyle name="60% - Акцент2 12" xfId="1068" xr:uid="{00000000-0005-0000-0000-0000573A0000}"/>
    <cellStyle name="60% - Акцент2 13" xfId="1069" xr:uid="{00000000-0005-0000-0000-0000583A0000}"/>
    <cellStyle name="60% - Акцент2 14" xfId="1070" xr:uid="{00000000-0005-0000-0000-0000593A0000}"/>
    <cellStyle name="60% - Акцент2 15" xfId="1071" xr:uid="{00000000-0005-0000-0000-00005A3A0000}"/>
    <cellStyle name="60% - Акцент2 16" xfId="1072" xr:uid="{00000000-0005-0000-0000-00005B3A0000}"/>
    <cellStyle name="60% - Акцент2 17" xfId="1073" xr:uid="{00000000-0005-0000-0000-00005C3A0000}"/>
    <cellStyle name="60% - Акцент2 18" xfId="1074" xr:uid="{00000000-0005-0000-0000-00005D3A0000}"/>
    <cellStyle name="60% - Акцент2 19" xfId="1075" xr:uid="{00000000-0005-0000-0000-00005E3A0000}"/>
    <cellStyle name="60% - Акцент2 2" xfId="1076" xr:uid="{00000000-0005-0000-0000-00005F3A0000}"/>
    <cellStyle name="60% — акцент2 2" xfId="12115" xr:uid="{00000000-0005-0000-0000-0000603A0000}"/>
    <cellStyle name="60% - Акцент2 2 2" xfId="1077" xr:uid="{00000000-0005-0000-0000-0000613A0000}"/>
    <cellStyle name="60% — акцент2 2 2" xfId="16946" xr:uid="{00000000-0005-0000-0000-0000623A0000}"/>
    <cellStyle name="60% - Акцент2 2 2 2" xfId="1078" xr:uid="{00000000-0005-0000-0000-0000633A0000}"/>
    <cellStyle name="60% - Акцент2 2 3" xfId="1079" xr:uid="{00000000-0005-0000-0000-0000643A0000}"/>
    <cellStyle name="60% — акцент2 2 3" xfId="27098" xr:uid="{00000000-0005-0000-0000-0000653A0000}"/>
    <cellStyle name="60% - Акцент2 2 4" xfId="1080" xr:uid="{00000000-0005-0000-0000-0000663A0000}"/>
    <cellStyle name="60% — акцент2 2 4" xfId="27292" xr:uid="{00000000-0005-0000-0000-0000673A0000}"/>
    <cellStyle name="60% - Акцент2 2 5" xfId="7394" xr:uid="{00000000-0005-0000-0000-0000683A0000}"/>
    <cellStyle name="60% — акцент2 2 5" xfId="46068" xr:uid="{00000000-0005-0000-0000-0000693A0000}"/>
    <cellStyle name="60% — акцент2 2 6" xfId="47265" xr:uid="{00000000-0005-0000-0000-00006A3A0000}"/>
    <cellStyle name="60% - Акцент2 2_Comparison of Ore_reserves " xfId="8605" xr:uid="{00000000-0005-0000-0000-00006B3A0000}"/>
    <cellStyle name="60% - Акцент2 20" xfId="1081" xr:uid="{00000000-0005-0000-0000-00006C3A0000}"/>
    <cellStyle name="60% - Акцент2 21" xfId="1082" xr:uid="{00000000-0005-0000-0000-00006D3A0000}"/>
    <cellStyle name="60% - Акцент2 22" xfId="1083" xr:uid="{00000000-0005-0000-0000-00006E3A0000}"/>
    <cellStyle name="60% - Акцент2 23" xfId="1084" xr:uid="{00000000-0005-0000-0000-00006F3A0000}"/>
    <cellStyle name="60% - Акцент2 3" xfId="1085" xr:uid="{00000000-0005-0000-0000-0000703A0000}"/>
    <cellStyle name="60% - Акцент2 3 2" xfId="1086" xr:uid="{00000000-0005-0000-0000-0000713A0000}"/>
    <cellStyle name="60% - Акцент2 3 3" xfId="6563" xr:uid="{00000000-0005-0000-0000-0000723A0000}"/>
    <cellStyle name="60% - Акцент2 3_Reconcilation" xfId="8604" xr:uid="{00000000-0005-0000-0000-0000733A0000}"/>
    <cellStyle name="60% - Акцент2 4" xfId="1087" xr:uid="{00000000-0005-0000-0000-0000743A0000}"/>
    <cellStyle name="60% - Акцент2 4 2" xfId="8437" xr:uid="{00000000-0005-0000-0000-0000753A0000}"/>
    <cellStyle name="60% - Акцент2 5" xfId="1088" xr:uid="{00000000-0005-0000-0000-0000763A0000}"/>
    <cellStyle name="60% - Акцент2 5 2" xfId="7259" xr:uid="{00000000-0005-0000-0000-0000773A0000}"/>
    <cellStyle name="60% - Акцент2 6" xfId="1089" xr:uid="{00000000-0005-0000-0000-0000783A0000}"/>
    <cellStyle name="60% - Акцент2 6 2" xfId="7727" xr:uid="{00000000-0005-0000-0000-0000793A0000}"/>
    <cellStyle name="60% - Акцент2 7" xfId="1090" xr:uid="{00000000-0005-0000-0000-00007A3A0000}"/>
    <cellStyle name="60% - Акцент2 7 2" xfId="8064" xr:uid="{00000000-0005-0000-0000-00007B3A0000}"/>
    <cellStyle name="60% - Акцент2 8" xfId="1091" xr:uid="{00000000-0005-0000-0000-00007C3A0000}"/>
    <cellStyle name="60% - Акцент2 9" xfId="1092" xr:uid="{00000000-0005-0000-0000-00007D3A0000}"/>
    <cellStyle name="60% - Акцент3 10" xfId="1093" xr:uid="{00000000-0005-0000-0000-00007E3A0000}"/>
    <cellStyle name="60% - Акцент3 11" xfId="1094" xr:uid="{00000000-0005-0000-0000-00007F3A0000}"/>
    <cellStyle name="60% - Акцент3 12" xfId="1095" xr:uid="{00000000-0005-0000-0000-0000803A0000}"/>
    <cellStyle name="60% - Акцент3 13" xfId="1096" xr:uid="{00000000-0005-0000-0000-0000813A0000}"/>
    <cellStyle name="60% - Акцент3 14" xfId="1097" xr:uid="{00000000-0005-0000-0000-0000823A0000}"/>
    <cellStyle name="60% - Акцент3 15" xfId="1098" xr:uid="{00000000-0005-0000-0000-0000833A0000}"/>
    <cellStyle name="60% - Акцент3 16" xfId="1099" xr:uid="{00000000-0005-0000-0000-0000843A0000}"/>
    <cellStyle name="60% - Акцент3 17" xfId="1100" xr:uid="{00000000-0005-0000-0000-0000853A0000}"/>
    <cellStyle name="60% - Акцент3 18" xfId="1101" xr:uid="{00000000-0005-0000-0000-0000863A0000}"/>
    <cellStyle name="60% - Акцент3 19" xfId="1102" xr:uid="{00000000-0005-0000-0000-0000873A0000}"/>
    <cellStyle name="60% - Акцент3 2" xfId="1103" xr:uid="{00000000-0005-0000-0000-0000883A0000}"/>
    <cellStyle name="60% — акцент3 2" xfId="12116" xr:uid="{00000000-0005-0000-0000-0000893A0000}"/>
    <cellStyle name="60% - Акцент3 2 10" xfId="12312" xr:uid="{00000000-0005-0000-0000-00008A3A0000}"/>
    <cellStyle name="60% - Акцент3 2 11" xfId="12269" xr:uid="{00000000-0005-0000-0000-00008B3A0000}"/>
    <cellStyle name="60% - Акцент3 2 12" xfId="12234" xr:uid="{00000000-0005-0000-0000-00008C3A0000}"/>
    <cellStyle name="60% - Акцент3 2 13" xfId="6600" xr:uid="{00000000-0005-0000-0000-00008D3A0000}"/>
    <cellStyle name="60% - Акцент3 2 14" xfId="12357" xr:uid="{00000000-0005-0000-0000-00008E3A0000}"/>
    <cellStyle name="60% - Акцент3 2 15" xfId="12179" xr:uid="{00000000-0005-0000-0000-00008F3A0000}"/>
    <cellStyle name="60% - Акцент3 2 16" xfId="12364" xr:uid="{00000000-0005-0000-0000-0000903A0000}"/>
    <cellStyle name="60% - Акцент3 2 17" xfId="12292" xr:uid="{00000000-0005-0000-0000-0000913A0000}"/>
    <cellStyle name="60% - Акцент3 2 18" xfId="12372" xr:uid="{00000000-0005-0000-0000-0000923A0000}"/>
    <cellStyle name="60% - Акцент3 2 19" xfId="12184" xr:uid="{00000000-0005-0000-0000-0000933A0000}"/>
    <cellStyle name="60% - Акцент3 2 2" xfId="1104" xr:uid="{00000000-0005-0000-0000-0000943A0000}"/>
    <cellStyle name="60% — акцент3 2 2" xfId="16949" xr:uid="{00000000-0005-0000-0000-0000953A0000}"/>
    <cellStyle name="60% - Акцент3 2 2 2" xfId="1105" xr:uid="{00000000-0005-0000-0000-0000963A0000}"/>
    <cellStyle name="60% - Акцент3 2 2 3" xfId="6737" xr:uid="{00000000-0005-0000-0000-0000973A0000}"/>
    <cellStyle name="60% - Акцент3 2 20" xfId="6783" xr:uid="{00000000-0005-0000-0000-0000983A0000}"/>
    <cellStyle name="60% - Акцент3 2 21" xfId="12204" xr:uid="{00000000-0005-0000-0000-0000993A0000}"/>
    <cellStyle name="60% - Акцент3 2 22" xfId="12226" xr:uid="{00000000-0005-0000-0000-00009A3A0000}"/>
    <cellStyle name="60% - Акцент3 2 23" xfId="12520" xr:uid="{00000000-0005-0000-0000-00009B3A0000}"/>
    <cellStyle name="60% - Акцент3 2 24" xfId="15458" xr:uid="{00000000-0005-0000-0000-00009C3A0000}"/>
    <cellStyle name="60% - Акцент3 2 25" xfId="15636" xr:uid="{00000000-0005-0000-0000-00009D3A0000}"/>
    <cellStyle name="60% - Акцент3 2 26" xfId="15629" xr:uid="{00000000-0005-0000-0000-00009E3A0000}"/>
    <cellStyle name="60% - Акцент3 2 3" xfId="1106" xr:uid="{00000000-0005-0000-0000-00009F3A0000}"/>
    <cellStyle name="60% — акцент3 2 3" xfId="27101" xr:uid="{00000000-0005-0000-0000-0000A03A0000}"/>
    <cellStyle name="60% - Акцент3 2 4" xfId="1107" xr:uid="{00000000-0005-0000-0000-0000A13A0000}"/>
    <cellStyle name="60% — акцент3 2 4" xfId="27295" xr:uid="{00000000-0005-0000-0000-0000A23A0000}"/>
    <cellStyle name="60% - Акцент3 2 5" xfId="7398" xr:uid="{00000000-0005-0000-0000-0000A33A0000}"/>
    <cellStyle name="60% — акцент3 2 5" xfId="46071" xr:uid="{00000000-0005-0000-0000-0000A43A0000}"/>
    <cellStyle name="60% - Акцент3 2 6" xfId="7050" xr:uid="{00000000-0005-0000-0000-0000A53A0000}"/>
    <cellStyle name="60% — акцент3 2 6" xfId="47268" xr:uid="{00000000-0005-0000-0000-0000A63A0000}"/>
    <cellStyle name="60% - Акцент3 2 6 2" xfId="13298" xr:uid="{00000000-0005-0000-0000-0000A73A0000}"/>
    <cellStyle name="60% - Акцент3 2 7" xfId="6877" xr:uid="{00000000-0005-0000-0000-0000A83A0000}"/>
    <cellStyle name="60% - Акцент3 2 8" xfId="12244" xr:uid="{00000000-0005-0000-0000-0000A93A0000}"/>
    <cellStyle name="60% - Акцент3 2 9" xfId="7090" xr:uid="{00000000-0005-0000-0000-0000AA3A0000}"/>
    <cellStyle name="60% - Акцент3 2_Comparison of Ore_reserves " xfId="8556" xr:uid="{00000000-0005-0000-0000-0000AB3A0000}"/>
    <cellStyle name="60% - Акцент3 20" xfId="1108" xr:uid="{00000000-0005-0000-0000-0000AC3A0000}"/>
    <cellStyle name="60% - Акцент3 21" xfId="1109" xr:uid="{00000000-0005-0000-0000-0000AD3A0000}"/>
    <cellStyle name="60% - Акцент3 22" xfId="1110" xr:uid="{00000000-0005-0000-0000-0000AE3A0000}"/>
    <cellStyle name="60% - Акцент3 23" xfId="1111" xr:uid="{00000000-0005-0000-0000-0000AF3A0000}"/>
    <cellStyle name="60% - Акцент3 3" xfId="1112" xr:uid="{00000000-0005-0000-0000-0000B03A0000}"/>
    <cellStyle name="60% - Акцент3 3 2" xfId="1113" xr:uid="{00000000-0005-0000-0000-0000B13A0000}"/>
    <cellStyle name="60% - Акцент3 3 3" xfId="1114" xr:uid="{00000000-0005-0000-0000-0000B23A0000}"/>
    <cellStyle name="60% - Акцент3 3 3 2" xfId="7532" xr:uid="{00000000-0005-0000-0000-0000B33A0000}"/>
    <cellStyle name="60% - Акцент3 3 3 2 2" xfId="10633" xr:uid="{00000000-0005-0000-0000-0000B43A0000}"/>
    <cellStyle name="60% - Акцент3 3 3 3" xfId="8460" xr:uid="{00000000-0005-0000-0000-0000B53A0000}"/>
    <cellStyle name="60% - Акцент3 3 4" xfId="1115" xr:uid="{00000000-0005-0000-0000-0000B63A0000}"/>
    <cellStyle name="60% - Акцент3 3 5" xfId="8296" xr:uid="{00000000-0005-0000-0000-0000B73A0000}"/>
    <cellStyle name="60% - Акцент3 3 6" xfId="8410" xr:uid="{00000000-0005-0000-0000-0000B83A0000}"/>
    <cellStyle name="60% - Акцент3 3_Data_Resourses &amp; Reserves_Audit12_mod2011_f0112" xfId="1116" xr:uid="{00000000-0005-0000-0000-0000B93A0000}"/>
    <cellStyle name="60% - Акцент3 4" xfId="1117" xr:uid="{00000000-0005-0000-0000-0000BA3A0000}"/>
    <cellStyle name="60% - Акцент3 4 2" xfId="6564" xr:uid="{00000000-0005-0000-0000-0000BB3A0000}"/>
    <cellStyle name="60% - Акцент3 5" xfId="1118" xr:uid="{00000000-0005-0000-0000-0000BC3A0000}"/>
    <cellStyle name="60% - Акцент3 5 2" xfId="1119" xr:uid="{00000000-0005-0000-0000-0000BD3A0000}"/>
    <cellStyle name="60% - Акцент3 5 3" xfId="1120" xr:uid="{00000000-0005-0000-0000-0000BE3A0000}"/>
    <cellStyle name="60% - Акцент3 5 4" xfId="9201" xr:uid="{00000000-0005-0000-0000-0000BF3A0000}"/>
    <cellStyle name="60% - Акцент3 5 5" xfId="6899" xr:uid="{00000000-0005-0000-0000-0000C03A0000}"/>
    <cellStyle name="60% - Акцент3 5_МР_РЗ_Центр_13" xfId="9200" xr:uid="{00000000-0005-0000-0000-0000C13A0000}"/>
    <cellStyle name="60% - Акцент3 6" xfId="1121" xr:uid="{00000000-0005-0000-0000-0000C23A0000}"/>
    <cellStyle name="60% - Акцент3 6 2" xfId="7263" xr:uid="{00000000-0005-0000-0000-0000C33A0000}"/>
    <cellStyle name="60% - Акцент3 7" xfId="1122" xr:uid="{00000000-0005-0000-0000-0000C43A0000}"/>
    <cellStyle name="60% - Акцент3 7 2" xfId="7283" xr:uid="{00000000-0005-0000-0000-0000C53A0000}"/>
    <cellStyle name="60% - Акцент3 8" xfId="1123" xr:uid="{00000000-0005-0000-0000-0000C63A0000}"/>
    <cellStyle name="60% - Акцент3 8 2" xfId="7723" xr:uid="{00000000-0005-0000-0000-0000C73A0000}"/>
    <cellStyle name="60% - Акцент3 9" xfId="1124" xr:uid="{00000000-0005-0000-0000-0000C83A0000}"/>
    <cellStyle name="60% - Акцент3 9 2" xfId="8062" xr:uid="{00000000-0005-0000-0000-0000C93A0000}"/>
    <cellStyle name="60% - Акцент4 10" xfId="1125" xr:uid="{00000000-0005-0000-0000-0000CA3A0000}"/>
    <cellStyle name="60% - Акцент4 11" xfId="1126" xr:uid="{00000000-0005-0000-0000-0000CB3A0000}"/>
    <cellStyle name="60% - Акцент4 12" xfId="1127" xr:uid="{00000000-0005-0000-0000-0000CC3A0000}"/>
    <cellStyle name="60% - Акцент4 13" xfId="1128" xr:uid="{00000000-0005-0000-0000-0000CD3A0000}"/>
    <cellStyle name="60% - Акцент4 14" xfId="1129" xr:uid="{00000000-0005-0000-0000-0000CE3A0000}"/>
    <cellStyle name="60% - Акцент4 15" xfId="1130" xr:uid="{00000000-0005-0000-0000-0000CF3A0000}"/>
    <cellStyle name="60% - Акцент4 16" xfId="1131" xr:uid="{00000000-0005-0000-0000-0000D03A0000}"/>
    <cellStyle name="60% - Акцент4 17" xfId="1132" xr:uid="{00000000-0005-0000-0000-0000D13A0000}"/>
    <cellStyle name="60% - Акцент4 18" xfId="1133" xr:uid="{00000000-0005-0000-0000-0000D23A0000}"/>
    <cellStyle name="60% - Акцент4 19" xfId="1134" xr:uid="{00000000-0005-0000-0000-0000D33A0000}"/>
    <cellStyle name="60% - Акцент4 2" xfId="1135" xr:uid="{00000000-0005-0000-0000-0000D43A0000}"/>
    <cellStyle name="60% — акцент4 2" xfId="12117" xr:uid="{00000000-0005-0000-0000-0000D53A0000}"/>
    <cellStyle name="60% - Акцент4 2 10" xfId="12355" xr:uid="{00000000-0005-0000-0000-0000D63A0000}"/>
    <cellStyle name="60% - Акцент4 2 11" xfId="6606" xr:uid="{00000000-0005-0000-0000-0000D73A0000}"/>
    <cellStyle name="60% - Акцент4 2 12" xfId="6525" xr:uid="{00000000-0005-0000-0000-0000D83A0000}"/>
    <cellStyle name="60% - Акцент4 2 13" xfId="7196" xr:uid="{00000000-0005-0000-0000-0000D93A0000}"/>
    <cellStyle name="60% - Акцент4 2 14" xfId="6746" xr:uid="{00000000-0005-0000-0000-0000DA3A0000}"/>
    <cellStyle name="60% - Акцент4 2 15" xfId="12221" xr:uid="{00000000-0005-0000-0000-0000DB3A0000}"/>
    <cellStyle name="60% - Акцент4 2 16" xfId="12225" xr:uid="{00000000-0005-0000-0000-0000DC3A0000}"/>
    <cellStyle name="60% - Акцент4 2 17" xfId="7113" xr:uid="{00000000-0005-0000-0000-0000DD3A0000}"/>
    <cellStyle name="60% - Акцент4 2 18" xfId="12317" xr:uid="{00000000-0005-0000-0000-0000DE3A0000}"/>
    <cellStyle name="60% - Акцент4 2 19" xfId="12220" xr:uid="{00000000-0005-0000-0000-0000DF3A0000}"/>
    <cellStyle name="60% - Акцент4 2 2" xfId="1136" xr:uid="{00000000-0005-0000-0000-0000E03A0000}"/>
    <cellStyle name="60% — акцент4 2 2" xfId="16952" xr:uid="{00000000-0005-0000-0000-0000E13A0000}"/>
    <cellStyle name="60% - Акцент4 2 2 2" xfId="1137" xr:uid="{00000000-0005-0000-0000-0000E23A0000}"/>
    <cellStyle name="60% - Акцент4 2 2 3" xfId="6738" xr:uid="{00000000-0005-0000-0000-0000E33A0000}"/>
    <cellStyle name="60% - Акцент4 2 20" xfId="12375" xr:uid="{00000000-0005-0000-0000-0000E43A0000}"/>
    <cellStyle name="60% - Акцент4 2 21" xfId="12267" xr:uid="{00000000-0005-0000-0000-0000E53A0000}"/>
    <cellStyle name="60% - Акцент4 2 22" xfId="12228" xr:uid="{00000000-0005-0000-0000-0000E63A0000}"/>
    <cellStyle name="60% - Акцент4 2 23" xfId="12521" xr:uid="{00000000-0005-0000-0000-0000E73A0000}"/>
    <cellStyle name="60% - Акцент4 2 24" xfId="12669" xr:uid="{00000000-0005-0000-0000-0000E83A0000}"/>
    <cellStyle name="60% - Акцент4 2 25" xfId="12539" xr:uid="{00000000-0005-0000-0000-0000E93A0000}"/>
    <cellStyle name="60% - Акцент4 2 26" xfId="12416" xr:uid="{00000000-0005-0000-0000-0000EA3A0000}"/>
    <cellStyle name="60% - Акцент4 2 3" xfId="1138" xr:uid="{00000000-0005-0000-0000-0000EB3A0000}"/>
    <cellStyle name="60% — акцент4 2 3" xfId="27104" xr:uid="{00000000-0005-0000-0000-0000EC3A0000}"/>
    <cellStyle name="60% - Акцент4 2 4" xfId="1139" xr:uid="{00000000-0005-0000-0000-0000ED3A0000}"/>
    <cellStyle name="60% — акцент4 2 4" xfId="27298" xr:uid="{00000000-0005-0000-0000-0000EE3A0000}"/>
    <cellStyle name="60% - Акцент4 2 5" xfId="7402" xr:uid="{00000000-0005-0000-0000-0000EF3A0000}"/>
    <cellStyle name="60% — акцент4 2 5" xfId="46074" xr:uid="{00000000-0005-0000-0000-0000F03A0000}"/>
    <cellStyle name="60% - Акцент4 2 6" xfId="7199" xr:uid="{00000000-0005-0000-0000-0000F13A0000}"/>
    <cellStyle name="60% — акцент4 2 6" xfId="47271" xr:uid="{00000000-0005-0000-0000-0000F23A0000}"/>
    <cellStyle name="60% - Акцент4 2 6 2" xfId="13299" xr:uid="{00000000-0005-0000-0000-0000F33A0000}"/>
    <cellStyle name="60% - Акцент4 2 7" xfId="12300" xr:uid="{00000000-0005-0000-0000-0000F43A0000}"/>
    <cellStyle name="60% - Акцент4 2 8" xfId="6598" xr:uid="{00000000-0005-0000-0000-0000F53A0000}"/>
    <cellStyle name="60% - Акцент4 2 9" xfId="7018" xr:uid="{00000000-0005-0000-0000-0000F63A0000}"/>
    <cellStyle name="60% - Акцент4 2_Comparison of Ore_reserves " xfId="9199" xr:uid="{00000000-0005-0000-0000-0000F73A0000}"/>
    <cellStyle name="60% - Акцент4 20" xfId="1140" xr:uid="{00000000-0005-0000-0000-0000F83A0000}"/>
    <cellStyle name="60% - Акцент4 21" xfId="1141" xr:uid="{00000000-0005-0000-0000-0000F93A0000}"/>
    <cellStyle name="60% - Акцент4 22" xfId="1142" xr:uid="{00000000-0005-0000-0000-0000FA3A0000}"/>
    <cellStyle name="60% - Акцент4 23" xfId="1143" xr:uid="{00000000-0005-0000-0000-0000FB3A0000}"/>
    <cellStyle name="60% - Акцент4 3" xfId="1144" xr:uid="{00000000-0005-0000-0000-0000FC3A0000}"/>
    <cellStyle name="60% - Акцент4 3 2" xfId="1145" xr:uid="{00000000-0005-0000-0000-0000FD3A0000}"/>
    <cellStyle name="60% - Акцент4 3 3" xfId="1146" xr:uid="{00000000-0005-0000-0000-0000FE3A0000}"/>
    <cellStyle name="60% - Акцент4 3 3 2" xfId="7533" xr:uid="{00000000-0005-0000-0000-0000FF3A0000}"/>
    <cellStyle name="60% - Акцент4 3 3 2 2" xfId="10634" xr:uid="{00000000-0005-0000-0000-0000003B0000}"/>
    <cellStyle name="60% - Акцент4 3 3 3" xfId="9198" xr:uid="{00000000-0005-0000-0000-0000013B0000}"/>
    <cellStyle name="60% - Акцент4 3 4" xfId="1147" xr:uid="{00000000-0005-0000-0000-0000023B0000}"/>
    <cellStyle name="60% - Акцент4 3 5" xfId="9197" xr:uid="{00000000-0005-0000-0000-0000033B0000}"/>
    <cellStyle name="60% - Акцент4 3 6" xfId="9196" xr:uid="{00000000-0005-0000-0000-0000043B0000}"/>
    <cellStyle name="60% - Акцент4 3_Data_Resourses &amp; Reserves_Audit12_mod2011_f0112" xfId="1148" xr:uid="{00000000-0005-0000-0000-0000053B0000}"/>
    <cellStyle name="60% - Акцент4 4" xfId="1149" xr:uid="{00000000-0005-0000-0000-0000063B0000}"/>
    <cellStyle name="60% - Акцент4 4 2" xfId="6565" xr:uid="{00000000-0005-0000-0000-0000073B0000}"/>
    <cellStyle name="60% - Акцент4 5" xfId="1150" xr:uid="{00000000-0005-0000-0000-0000083B0000}"/>
    <cellStyle name="60% - Акцент4 5 2" xfId="1151" xr:uid="{00000000-0005-0000-0000-0000093B0000}"/>
    <cellStyle name="60% - Акцент4 5 3" xfId="1152" xr:uid="{00000000-0005-0000-0000-00000A3B0000}"/>
    <cellStyle name="60% - Акцент4 5 4" xfId="9195" xr:uid="{00000000-0005-0000-0000-00000B3B0000}"/>
    <cellStyle name="60% - Акцент4 5 5" xfId="6900" xr:uid="{00000000-0005-0000-0000-00000C3B0000}"/>
    <cellStyle name="60% - Акцент4 5_МР_РЗ_Центр_13" xfId="9194" xr:uid="{00000000-0005-0000-0000-00000D3B0000}"/>
    <cellStyle name="60% - Акцент4 6" xfId="1153" xr:uid="{00000000-0005-0000-0000-00000E3B0000}"/>
    <cellStyle name="60% - Акцент4 6 2" xfId="7267" xr:uid="{00000000-0005-0000-0000-00000F3B0000}"/>
    <cellStyle name="60% - Акцент4 7" xfId="1154" xr:uid="{00000000-0005-0000-0000-0000103B0000}"/>
    <cellStyle name="60% - Акцент4 7 2" xfId="7286" xr:uid="{00000000-0005-0000-0000-0000113B0000}"/>
    <cellStyle name="60% - Акцент4 8" xfId="1155" xr:uid="{00000000-0005-0000-0000-0000123B0000}"/>
    <cellStyle name="60% - Акцент4 8 2" xfId="7719" xr:uid="{00000000-0005-0000-0000-0000133B0000}"/>
    <cellStyle name="60% - Акцент4 9" xfId="1156" xr:uid="{00000000-0005-0000-0000-0000143B0000}"/>
    <cellStyle name="60% - Акцент4 9 2" xfId="8060" xr:uid="{00000000-0005-0000-0000-0000153B0000}"/>
    <cellStyle name="60% - Акцент5 10" xfId="1157" xr:uid="{00000000-0005-0000-0000-0000163B0000}"/>
    <cellStyle name="60% - Акцент5 11" xfId="1158" xr:uid="{00000000-0005-0000-0000-0000173B0000}"/>
    <cellStyle name="60% - Акцент5 12" xfId="1159" xr:uid="{00000000-0005-0000-0000-0000183B0000}"/>
    <cellStyle name="60% - Акцент5 13" xfId="1160" xr:uid="{00000000-0005-0000-0000-0000193B0000}"/>
    <cellStyle name="60% - Акцент5 14" xfId="1161" xr:uid="{00000000-0005-0000-0000-00001A3B0000}"/>
    <cellStyle name="60% - Акцент5 15" xfId="1162" xr:uid="{00000000-0005-0000-0000-00001B3B0000}"/>
    <cellStyle name="60% - Акцент5 16" xfId="1163" xr:uid="{00000000-0005-0000-0000-00001C3B0000}"/>
    <cellStyle name="60% - Акцент5 17" xfId="1164" xr:uid="{00000000-0005-0000-0000-00001D3B0000}"/>
    <cellStyle name="60% - Акцент5 18" xfId="1165" xr:uid="{00000000-0005-0000-0000-00001E3B0000}"/>
    <cellStyle name="60% - Акцент5 19" xfId="1166" xr:uid="{00000000-0005-0000-0000-00001F3B0000}"/>
    <cellStyle name="60% - Акцент5 2" xfId="1167" xr:uid="{00000000-0005-0000-0000-0000203B0000}"/>
    <cellStyle name="60% — акцент5 2" xfId="12118" xr:uid="{00000000-0005-0000-0000-0000213B0000}"/>
    <cellStyle name="60% - Акцент5 2 2" xfId="1168" xr:uid="{00000000-0005-0000-0000-0000223B0000}"/>
    <cellStyle name="60% — акцент5 2 2" xfId="16955" xr:uid="{00000000-0005-0000-0000-0000233B0000}"/>
    <cellStyle name="60% - Акцент5 2 2 2" xfId="1169" xr:uid="{00000000-0005-0000-0000-0000243B0000}"/>
    <cellStyle name="60% - Акцент5 2 3" xfId="1170" xr:uid="{00000000-0005-0000-0000-0000253B0000}"/>
    <cellStyle name="60% — акцент5 2 3" xfId="27107" xr:uid="{00000000-0005-0000-0000-0000263B0000}"/>
    <cellStyle name="60% - Акцент5 2 4" xfId="1171" xr:uid="{00000000-0005-0000-0000-0000273B0000}"/>
    <cellStyle name="60% — акцент5 2 4" xfId="27299" xr:uid="{00000000-0005-0000-0000-0000283B0000}"/>
    <cellStyle name="60% - Акцент5 2 5" xfId="7406" xr:uid="{00000000-0005-0000-0000-0000293B0000}"/>
    <cellStyle name="60% — акцент5 2 5" xfId="46075" xr:uid="{00000000-0005-0000-0000-00002A3B0000}"/>
    <cellStyle name="60% — акцент5 2 6" xfId="47272" xr:uid="{00000000-0005-0000-0000-00002B3B0000}"/>
    <cellStyle name="60% - Акцент5 2_Comparison of Ore_reserves " xfId="8297" xr:uid="{00000000-0005-0000-0000-00002C3B0000}"/>
    <cellStyle name="60% - Акцент5 20" xfId="1172" xr:uid="{00000000-0005-0000-0000-00002D3B0000}"/>
    <cellStyle name="60% - Акцент5 21" xfId="1173" xr:uid="{00000000-0005-0000-0000-00002E3B0000}"/>
    <cellStyle name="60% - Акцент5 22" xfId="1174" xr:uid="{00000000-0005-0000-0000-00002F3B0000}"/>
    <cellStyle name="60% - Акцент5 23" xfId="1175" xr:uid="{00000000-0005-0000-0000-0000303B0000}"/>
    <cellStyle name="60% - Акцент5 3" xfId="1176" xr:uid="{00000000-0005-0000-0000-0000313B0000}"/>
    <cellStyle name="60% - Акцент5 3 2" xfId="1177" xr:uid="{00000000-0005-0000-0000-0000323B0000}"/>
    <cellStyle name="60% - Акцент5 3 3" xfId="6567" xr:uid="{00000000-0005-0000-0000-0000333B0000}"/>
    <cellStyle name="60% - Акцент5 3_Reconcilation" xfId="8409" xr:uid="{00000000-0005-0000-0000-0000343B0000}"/>
    <cellStyle name="60% - Акцент5 4" xfId="1178" xr:uid="{00000000-0005-0000-0000-0000353B0000}"/>
    <cellStyle name="60% - Акцент5 4 2" xfId="8408" xr:uid="{00000000-0005-0000-0000-0000363B0000}"/>
    <cellStyle name="60% - Акцент5 5" xfId="1179" xr:uid="{00000000-0005-0000-0000-0000373B0000}"/>
    <cellStyle name="60% - Акцент5 5 2" xfId="7271" xr:uid="{00000000-0005-0000-0000-0000383B0000}"/>
    <cellStyle name="60% - Акцент5 6" xfId="1180" xr:uid="{00000000-0005-0000-0000-0000393B0000}"/>
    <cellStyle name="60% - Акцент5 6 2" xfId="7717" xr:uid="{00000000-0005-0000-0000-00003A3B0000}"/>
    <cellStyle name="60% - Акцент5 7" xfId="1181" xr:uid="{00000000-0005-0000-0000-00003B3B0000}"/>
    <cellStyle name="60% - Акцент5 7 2" xfId="8058" xr:uid="{00000000-0005-0000-0000-00003C3B0000}"/>
    <cellStyle name="60% - Акцент5 8" xfId="1182" xr:uid="{00000000-0005-0000-0000-00003D3B0000}"/>
    <cellStyle name="60% - Акцент5 9" xfId="1183" xr:uid="{00000000-0005-0000-0000-00003E3B0000}"/>
    <cellStyle name="60% - Акцент6 10" xfId="1184" xr:uid="{00000000-0005-0000-0000-00003F3B0000}"/>
    <cellStyle name="60% - Акцент6 11" xfId="1185" xr:uid="{00000000-0005-0000-0000-0000403B0000}"/>
    <cellStyle name="60% - Акцент6 12" xfId="1186" xr:uid="{00000000-0005-0000-0000-0000413B0000}"/>
    <cellStyle name="60% - Акцент6 13" xfId="1187" xr:uid="{00000000-0005-0000-0000-0000423B0000}"/>
    <cellStyle name="60% - Акцент6 14" xfId="1188" xr:uid="{00000000-0005-0000-0000-0000433B0000}"/>
    <cellStyle name="60% - Акцент6 15" xfId="1189" xr:uid="{00000000-0005-0000-0000-0000443B0000}"/>
    <cellStyle name="60% - Акцент6 16" xfId="1190" xr:uid="{00000000-0005-0000-0000-0000453B0000}"/>
    <cellStyle name="60% - Акцент6 17" xfId="1191" xr:uid="{00000000-0005-0000-0000-0000463B0000}"/>
    <cellStyle name="60% - Акцент6 18" xfId="1192" xr:uid="{00000000-0005-0000-0000-0000473B0000}"/>
    <cellStyle name="60% - Акцент6 19" xfId="1193" xr:uid="{00000000-0005-0000-0000-0000483B0000}"/>
    <cellStyle name="60% - Акцент6 2" xfId="1194" xr:uid="{00000000-0005-0000-0000-0000493B0000}"/>
    <cellStyle name="60% — акцент6 2" xfId="12119" xr:uid="{00000000-0005-0000-0000-00004A3B0000}"/>
    <cellStyle name="60% - Акцент6 2 10" xfId="12346" xr:uid="{00000000-0005-0000-0000-00004B3B0000}"/>
    <cellStyle name="60% - Акцент6 2 11" xfId="12264" xr:uid="{00000000-0005-0000-0000-00004C3B0000}"/>
    <cellStyle name="60% - Акцент6 2 12" xfId="12209" xr:uid="{00000000-0005-0000-0000-00004D3B0000}"/>
    <cellStyle name="60% - Акцент6 2 13" xfId="6640" xr:uid="{00000000-0005-0000-0000-00004E3B0000}"/>
    <cellStyle name="60% - Акцент6 2 14" xfId="12241" xr:uid="{00000000-0005-0000-0000-00004F3B0000}"/>
    <cellStyle name="60% - Акцент6 2 15" xfId="12266" xr:uid="{00000000-0005-0000-0000-0000503B0000}"/>
    <cellStyle name="60% - Акцент6 2 16" xfId="6605" xr:uid="{00000000-0005-0000-0000-0000513B0000}"/>
    <cellStyle name="60% - Акцент6 2 17" xfId="6527" xr:uid="{00000000-0005-0000-0000-0000523B0000}"/>
    <cellStyle name="60% - Акцент6 2 18" xfId="6590" xr:uid="{00000000-0005-0000-0000-0000533B0000}"/>
    <cellStyle name="60% - Акцент6 2 19" xfId="12254" xr:uid="{00000000-0005-0000-0000-0000543B0000}"/>
    <cellStyle name="60% - Акцент6 2 2" xfId="1195" xr:uid="{00000000-0005-0000-0000-0000553B0000}"/>
    <cellStyle name="60% — акцент6 2 2" xfId="16958" xr:uid="{00000000-0005-0000-0000-0000563B0000}"/>
    <cellStyle name="60% - Акцент6 2 2 2" xfId="1196" xr:uid="{00000000-0005-0000-0000-0000573B0000}"/>
    <cellStyle name="60% - Акцент6 2 2 3" xfId="6739" xr:uid="{00000000-0005-0000-0000-0000583B0000}"/>
    <cellStyle name="60% - Акцент6 2 20" xfId="12304" xr:uid="{00000000-0005-0000-0000-0000593B0000}"/>
    <cellStyle name="60% - Акцент6 2 21" xfId="12176" xr:uid="{00000000-0005-0000-0000-00005A3B0000}"/>
    <cellStyle name="60% - Акцент6 2 22" xfId="7214" xr:uid="{00000000-0005-0000-0000-00005B3B0000}"/>
    <cellStyle name="60% - Акцент6 2 23" xfId="12522" xr:uid="{00000000-0005-0000-0000-00005C3B0000}"/>
    <cellStyle name="60% - Акцент6 2 24" xfId="13232" xr:uid="{00000000-0005-0000-0000-00005D3B0000}"/>
    <cellStyle name="60% - Акцент6 2 25" xfId="13292" xr:uid="{00000000-0005-0000-0000-00005E3B0000}"/>
    <cellStyle name="60% - Акцент6 2 26" xfId="15632" xr:uid="{00000000-0005-0000-0000-00005F3B0000}"/>
    <cellStyle name="60% - Акцент6 2 3" xfId="1197" xr:uid="{00000000-0005-0000-0000-0000603B0000}"/>
    <cellStyle name="60% — акцент6 2 3" xfId="27110" xr:uid="{00000000-0005-0000-0000-0000613B0000}"/>
    <cellStyle name="60% - Акцент6 2 4" xfId="1198" xr:uid="{00000000-0005-0000-0000-0000623B0000}"/>
    <cellStyle name="60% — акцент6 2 4" xfId="27301" xr:uid="{00000000-0005-0000-0000-0000633B0000}"/>
    <cellStyle name="60% - Акцент6 2 5" xfId="7410" xr:uid="{00000000-0005-0000-0000-0000643B0000}"/>
    <cellStyle name="60% — акцент6 2 5" xfId="46077" xr:uid="{00000000-0005-0000-0000-0000653B0000}"/>
    <cellStyle name="60% - Акцент6 2 6" xfId="7931" xr:uid="{00000000-0005-0000-0000-0000663B0000}"/>
    <cellStyle name="60% — акцент6 2 6" xfId="47274" xr:uid="{00000000-0005-0000-0000-0000673B0000}"/>
    <cellStyle name="60% - Акцент6 2 6 2" xfId="13300" xr:uid="{00000000-0005-0000-0000-0000683B0000}"/>
    <cellStyle name="60% - Акцент6 2 7" xfId="7894" xr:uid="{00000000-0005-0000-0000-0000693B0000}"/>
    <cellStyle name="60% - Акцент6 2 8" xfId="6608" xr:uid="{00000000-0005-0000-0000-00006A3B0000}"/>
    <cellStyle name="60% - Акцент6 2 9" xfId="12158" xr:uid="{00000000-0005-0000-0000-00006B3B0000}"/>
    <cellStyle name="60% - Акцент6 2_Comparison of Ore_reserves " xfId="8407" xr:uid="{00000000-0005-0000-0000-00006C3B0000}"/>
    <cellStyle name="60% - Акцент6 20" xfId="1199" xr:uid="{00000000-0005-0000-0000-00006D3B0000}"/>
    <cellStyle name="60% - Акцент6 21" xfId="1200" xr:uid="{00000000-0005-0000-0000-00006E3B0000}"/>
    <cellStyle name="60% - Акцент6 22" xfId="1201" xr:uid="{00000000-0005-0000-0000-00006F3B0000}"/>
    <cellStyle name="60% - Акцент6 23" xfId="1202" xr:uid="{00000000-0005-0000-0000-0000703B0000}"/>
    <cellStyle name="60% - Акцент6 3" xfId="1203" xr:uid="{00000000-0005-0000-0000-0000713B0000}"/>
    <cellStyle name="60% - Акцент6 3 2" xfId="1204" xr:uid="{00000000-0005-0000-0000-0000723B0000}"/>
    <cellStyle name="60% - Акцент6 3 3" xfId="1205" xr:uid="{00000000-0005-0000-0000-0000733B0000}"/>
    <cellStyle name="60% - Акцент6 3 3 2" xfId="7534" xr:uid="{00000000-0005-0000-0000-0000743B0000}"/>
    <cellStyle name="60% - Акцент6 3 3 2 2" xfId="10635" xr:uid="{00000000-0005-0000-0000-0000753B0000}"/>
    <cellStyle name="60% - Акцент6 3 3 3" xfId="9183" xr:uid="{00000000-0005-0000-0000-0000763B0000}"/>
    <cellStyle name="60% - Акцент6 3 4" xfId="1206" xr:uid="{00000000-0005-0000-0000-0000773B0000}"/>
    <cellStyle name="60% - Акцент6 3 5" xfId="8406" xr:uid="{00000000-0005-0000-0000-0000783B0000}"/>
    <cellStyle name="60% - Акцент6 3 6" xfId="8405" xr:uid="{00000000-0005-0000-0000-0000793B0000}"/>
    <cellStyle name="60% - Акцент6 3_Data_Resourses &amp; Reserves_Audit12_mod2011_f0112" xfId="1207" xr:uid="{00000000-0005-0000-0000-00007A3B0000}"/>
    <cellStyle name="60% - Акцент6 4" xfId="1208" xr:uid="{00000000-0005-0000-0000-00007B3B0000}"/>
    <cellStyle name="60% - Акцент6 4 2" xfId="6568" xr:uid="{00000000-0005-0000-0000-00007C3B0000}"/>
    <cellStyle name="60% - Акцент6 5" xfId="1209" xr:uid="{00000000-0005-0000-0000-00007D3B0000}"/>
    <cellStyle name="60% - Акцент6 5 2" xfId="1210" xr:uid="{00000000-0005-0000-0000-00007E3B0000}"/>
    <cellStyle name="60% - Акцент6 5 3" xfId="1211" xr:uid="{00000000-0005-0000-0000-00007F3B0000}"/>
    <cellStyle name="60% - Акцент6 5 4" xfId="8404" xr:uid="{00000000-0005-0000-0000-0000803B0000}"/>
    <cellStyle name="60% - Акцент6 5 5" xfId="6902" xr:uid="{00000000-0005-0000-0000-0000813B0000}"/>
    <cellStyle name="60% - Акцент6 5_МР_РЗ_Центр_13" xfId="8403" xr:uid="{00000000-0005-0000-0000-0000823B0000}"/>
    <cellStyle name="60% - Акцент6 6" xfId="1212" xr:uid="{00000000-0005-0000-0000-0000833B0000}"/>
    <cellStyle name="60% - Акцент6 6 2" xfId="7275" xr:uid="{00000000-0005-0000-0000-0000843B0000}"/>
    <cellStyle name="60% - Акцент6 7" xfId="1213" xr:uid="{00000000-0005-0000-0000-0000853B0000}"/>
    <cellStyle name="60% - Акцент6 7 2" xfId="7291" xr:uid="{00000000-0005-0000-0000-0000863B0000}"/>
    <cellStyle name="60% - Акцент6 8" xfId="1214" xr:uid="{00000000-0005-0000-0000-0000873B0000}"/>
    <cellStyle name="60% - Акцент6 8 2" xfId="7713" xr:uid="{00000000-0005-0000-0000-0000883B0000}"/>
    <cellStyle name="60% - Акцент6 9" xfId="1215" xr:uid="{00000000-0005-0000-0000-0000893B0000}"/>
    <cellStyle name="60% - Акцент6 9 2" xfId="8055" xr:uid="{00000000-0005-0000-0000-00008A3B0000}"/>
    <cellStyle name="6Code" xfId="1216" xr:uid="{00000000-0005-0000-0000-00008B3B0000}"/>
    <cellStyle name="8pt" xfId="1217" xr:uid="{00000000-0005-0000-0000-00008C3B0000}"/>
    <cellStyle name="Accent1" xfId="4962" xr:uid="{00000000-0005-0000-0000-00008D3B0000}"/>
    <cellStyle name="Accent1 2" xfId="1218" xr:uid="{00000000-0005-0000-0000-00008E3B0000}"/>
    <cellStyle name="Accent1 3" xfId="1219" xr:uid="{00000000-0005-0000-0000-00008F3B0000}"/>
    <cellStyle name="Accent1 3 2" xfId="6903" xr:uid="{00000000-0005-0000-0000-0000903B0000}"/>
    <cellStyle name="Accent1 4" xfId="1220" xr:uid="{00000000-0005-0000-0000-0000913B0000}"/>
    <cellStyle name="Accent1 5" xfId="8118" xr:uid="{00000000-0005-0000-0000-0000923B0000}"/>
    <cellStyle name="Accent1__Anfisa_Result after MRO_model2012(ord+marg ore+dilution)" xfId="5119" xr:uid="{00000000-0005-0000-0000-0000933B0000}"/>
    <cellStyle name="Accent2" xfId="4963" xr:uid="{00000000-0005-0000-0000-0000943B0000}"/>
    <cellStyle name="Accent2 2" xfId="1221" xr:uid="{00000000-0005-0000-0000-0000953B0000}"/>
    <cellStyle name="Accent2 3" xfId="1222" xr:uid="{00000000-0005-0000-0000-0000963B0000}"/>
    <cellStyle name="Accent2 3 2" xfId="6904" xr:uid="{00000000-0005-0000-0000-0000973B0000}"/>
    <cellStyle name="Accent2 4" xfId="1223" xr:uid="{00000000-0005-0000-0000-0000983B0000}"/>
    <cellStyle name="Accent2 5" xfId="8119" xr:uid="{00000000-0005-0000-0000-0000993B0000}"/>
    <cellStyle name="Accent2__Anfisa_Result after MRO_model2012(ord+marg ore+dilution)" xfId="5120" xr:uid="{00000000-0005-0000-0000-00009A3B0000}"/>
    <cellStyle name="Accent3" xfId="4964" xr:uid="{00000000-0005-0000-0000-00009B3B0000}"/>
    <cellStyle name="Accent3 2" xfId="1224" xr:uid="{00000000-0005-0000-0000-00009C3B0000}"/>
    <cellStyle name="Accent3 3" xfId="1225" xr:uid="{00000000-0005-0000-0000-00009D3B0000}"/>
    <cellStyle name="Accent3 3 2" xfId="6905" xr:uid="{00000000-0005-0000-0000-00009E3B0000}"/>
    <cellStyle name="Accent3 4" xfId="1226" xr:uid="{00000000-0005-0000-0000-00009F3B0000}"/>
    <cellStyle name="Accent3 5" xfId="8120" xr:uid="{00000000-0005-0000-0000-0000A03B0000}"/>
    <cellStyle name="Accent3__Anfisa_Result after MRO_model2012(ord+marg ore+dilution)" xfId="5121" xr:uid="{00000000-0005-0000-0000-0000A13B0000}"/>
    <cellStyle name="Accent4" xfId="4965" xr:uid="{00000000-0005-0000-0000-0000A23B0000}"/>
    <cellStyle name="Accent4 2" xfId="1227" xr:uid="{00000000-0005-0000-0000-0000A33B0000}"/>
    <cellStyle name="Accent4 3" xfId="1228" xr:uid="{00000000-0005-0000-0000-0000A43B0000}"/>
    <cellStyle name="Accent4 3 2" xfId="6906" xr:uid="{00000000-0005-0000-0000-0000A53B0000}"/>
    <cellStyle name="Accent4 4" xfId="1229" xr:uid="{00000000-0005-0000-0000-0000A63B0000}"/>
    <cellStyle name="Accent4 5" xfId="8121" xr:uid="{00000000-0005-0000-0000-0000A73B0000}"/>
    <cellStyle name="Accent4__Anfisa_Result after MRO_model2012(ord+marg ore+dilution)" xfId="5122" xr:uid="{00000000-0005-0000-0000-0000A83B0000}"/>
    <cellStyle name="Accent5" xfId="4966" xr:uid="{00000000-0005-0000-0000-0000A93B0000}"/>
    <cellStyle name="Accent5 2" xfId="1230" xr:uid="{00000000-0005-0000-0000-0000AA3B0000}"/>
    <cellStyle name="Accent5 3" xfId="1231" xr:uid="{00000000-0005-0000-0000-0000AB3B0000}"/>
    <cellStyle name="Accent5 3 2" xfId="6907" xr:uid="{00000000-0005-0000-0000-0000AC3B0000}"/>
    <cellStyle name="Accent5 4" xfId="1232" xr:uid="{00000000-0005-0000-0000-0000AD3B0000}"/>
    <cellStyle name="Accent5 5" xfId="8122" xr:uid="{00000000-0005-0000-0000-0000AE3B0000}"/>
    <cellStyle name="Accent5__Anfisa_Result after MRO_model2012(ord+marg ore+dilution)" xfId="5123" xr:uid="{00000000-0005-0000-0000-0000AF3B0000}"/>
    <cellStyle name="Accent6" xfId="4967" xr:uid="{00000000-0005-0000-0000-0000B03B0000}"/>
    <cellStyle name="Accent6 2" xfId="1233" xr:uid="{00000000-0005-0000-0000-0000B13B0000}"/>
    <cellStyle name="Accent6 3" xfId="1234" xr:uid="{00000000-0005-0000-0000-0000B23B0000}"/>
    <cellStyle name="Accent6 3 2" xfId="6908" xr:uid="{00000000-0005-0000-0000-0000B33B0000}"/>
    <cellStyle name="Accent6 4" xfId="1235" xr:uid="{00000000-0005-0000-0000-0000B43B0000}"/>
    <cellStyle name="Accent6 5" xfId="8123" xr:uid="{00000000-0005-0000-0000-0000B53B0000}"/>
    <cellStyle name="Accent6__Anfisa_Result after MRO_model2012(ord+marg ore+dilution)" xfId="5124" xr:uid="{00000000-0005-0000-0000-0000B63B0000}"/>
    <cellStyle name="Aeia?nnueea" xfId="1236" xr:uid="{00000000-0005-0000-0000-0000B73B0000}"/>
    <cellStyle name="Ag_gpt" xfId="7953" xr:uid="{00000000-0005-0000-0000-0000B83B0000}"/>
    <cellStyle name="args.style" xfId="1237" xr:uid="{00000000-0005-0000-0000-0000B93B0000}"/>
    <cellStyle name="Au_gpt" xfId="7954" xr:uid="{00000000-0005-0000-0000-0000BA3B0000}"/>
    <cellStyle name="backgr" xfId="1238" xr:uid="{00000000-0005-0000-0000-0000BB3B0000}"/>
    <cellStyle name="Bad" xfId="4968" xr:uid="{00000000-0005-0000-0000-0000BC3B0000}"/>
    <cellStyle name="Bad 2" xfId="1239" xr:uid="{00000000-0005-0000-0000-0000BD3B0000}"/>
    <cellStyle name="Bad 3" xfId="1240" xr:uid="{00000000-0005-0000-0000-0000BE3B0000}"/>
    <cellStyle name="Bad 3 2" xfId="6909" xr:uid="{00000000-0005-0000-0000-0000BF3B0000}"/>
    <cellStyle name="Bad 4" xfId="1241" xr:uid="{00000000-0005-0000-0000-0000C03B0000}"/>
    <cellStyle name="Bad 5" xfId="8124" xr:uid="{00000000-0005-0000-0000-0000C13B0000}"/>
    <cellStyle name="Bad__Anfisa_Result after MRO_model2012(ord+marg ore+dilution)" xfId="5125" xr:uid="{00000000-0005-0000-0000-0000C23B0000}"/>
    <cellStyle name="Body" xfId="1242" xr:uid="{00000000-0005-0000-0000-0000C33B0000}"/>
    <cellStyle name="BOLD" xfId="7955" xr:uid="{00000000-0005-0000-0000-0000C43B0000}"/>
    <cellStyle name="Bracket 0" xfId="1243" xr:uid="{00000000-0005-0000-0000-0000C53B0000}"/>
    <cellStyle name="Bracket 2" xfId="1244" xr:uid="{00000000-0005-0000-0000-0000C63B0000}"/>
    <cellStyle name="C01_Page_head" xfId="4911" xr:uid="{00000000-0005-0000-0000-0000C73B0000}"/>
    <cellStyle name="C01_Page_head_FINAL FOI_2004_2008_p43-68_V2" xfId="4912" xr:uid="{00000000-0005-0000-0000-0000C83B0000}"/>
    <cellStyle name="Cabece - Modelo1" xfId="7956" xr:uid="{00000000-0005-0000-0000-0000C93B0000}"/>
    <cellStyle name="Cabece - Modelo2" xfId="7957" xr:uid="{00000000-0005-0000-0000-0000CA3B0000}"/>
    <cellStyle name="Cabecera 1" xfId="7958" xr:uid="{00000000-0005-0000-0000-0000CB3B0000}"/>
    <cellStyle name="Cabecera 2" xfId="7959" xr:uid="{00000000-0005-0000-0000-0000CC3B0000}"/>
    <cellStyle name="Calc Currency (0)" xfId="1245" xr:uid="{00000000-0005-0000-0000-0000CD3B0000}"/>
    <cellStyle name="Calc Currency (0) 2" xfId="1246" xr:uid="{00000000-0005-0000-0000-0000CE3B0000}"/>
    <cellStyle name="Calc Currency (0) 3" xfId="1247" xr:uid="{00000000-0005-0000-0000-0000CF3B0000}"/>
    <cellStyle name="Calc Currency (0) 4" xfId="1248" xr:uid="{00000000-0005-0000-0000-0000D03B0000}"/>
    <cellStyle name="Calc Currency (0) 5" xfId="1249" xr:uid="{00000000-0005-0000-0000-0000D13B0000}"/>
    <cellStyle name="Calc Currency (0) 6" xfId="1250" xr:uid="{00000000-0005-0000-0000-0000D23B0000}"/>
    <cellStyle name="Calc Currency (0) 7" xfId="1251" xr:uid="{00000000-0005-0000-0000-0000D33B0000}"/>
    <cellStyle name="Calc Currency (0) 8" xfId="1252" xr:uid="{00000000-0005-0000-0000-0000D43B0000}"/>
    <cellStyle name="Calc Currency (0) 9" xfId="1253" xr:uid="{00000000-0005-0000-0000-0000D53B0000}"/>
    <cellStyle name="Calc Currency (0)_Аффинаж, НДПИ-2011" xfId="1254" xr:uid="{00000000-0005-0000-0000-0000D63B0000}"/>
    <cellStyle name="Calc Currency (2)" xfId="1255" xr:uid="{00000000-0005-0000-0000-0000D73B0000}"/>
    <cellStyle name="Calc Percent (0)" xfId="1256" xr:uid="{00000000-0005-0000-0000-0000D83B0000}"/>
    <cellStyle name="Calc Percent (1)" xfId="1257" xr:uid="{00000000-0005-0000-0000-0000D93B0000}"/>
    <cellStyle name="Calc Percent (2)" xfId="1258" xr:uid="{00000000-0005-0000-0000-0000DA3B0000}"/>
    <cellStyle name="Calc Units (0)" xfId="1259" xr:uid="{00000000-0005-0000-0000-0000DB3B0000}"/>
    <cellStyle name="Calc Units (1)" xfId="1260" xr:uid="{00000000-0005-0000-0000-0000DC3B0000}"/>
    <cellStyle name="Calc Units (1) 2" xfId="4969" xr:uid="{00000000-0005-0000-0000-0000DD3B0000}"/>
    <cellStyle name="Calc Units (1) 3" xfId="5392" xr:uid="{00000000-0005-0000-0000-0000DE3B0000}"/>
    <cellStyle name="Calc Units (2)" xfId="1261" xr:uid="{00000000-0005-0000-0000-0000DF3B0000}"/>
    <cellStyle name="Calculation" xfId="4970" xr:uid="{00000000-0005-0000-0000-0000E03B0000}"/>
    <cellStyle name="Calculation 2" xfId="1262" xr:uid="{00000000-0005-0000-0000-0000E13B0000}"/>
    <cellStyle name="Calculation 2 2" xfId="1263" xr:uid="{00000000-0005-0000-0000-0000E23B0000}"/>
    <cellStyle name="Calculation 2 2 2" xfId="5427" xr:uid="{00000000-0005-0000-0000-0000E33B0000}"/>
    <cellStyle name="Calculation 2 2 2 2" xfId="16323" xr:uid="{00000000-0005-0000-0000-0000E43B0000}"/>
    <cellStyle name="Calculation 2 2 2 3" xfId="27153" xr:uid="{00000000-0005-0000-0000-0000E53B0000}"/>
    <cellStyle name="Calculation 2 2 2 3 2" xfId="45025" xr:uid="{00000000-0005-0000-0000-0000E63B0000}"/>
    <cellStyle name="Calculation 2 2 2 4" xfId="46689" xr:uid="{00000000-0005-0000-0000-0000E73B0000}"/>
    <cellStyle name="Calculation 2 2 3" xfId="12715" xr:uid="{00000000-0005-0000-0000-0000E83B0000}"/>
    <cellStyle name="Calculation 2 2 3 2" xfId="22139" xr:uid="{00000000-0005-0000-0000-0000E93B0000}"/>
    <cellStyle name="Calculation 2 2 4" xfId="15708" xr:uid="{00000000-0005-0000-0000-0000EA3B0000}"/>
    <cellStyle name="Calculation 2 2 5" xfId="26046" xr:uid="{00000000-0005-0000-0000-0000EB3B0000}"/>
    <cellStyle name="Calculation 2 2 5 2" xfId="43982" xr:uid="{00000000-0005-0000-0000-0000EC3B0000}"/>
    <cellStyle name="Calculation 2 2 6" xfId="46105" xr:uid="{00000000-0005-0000-0000-0000ED3B0000}"/>
    <cellStyle name="Calculation 2 3" xfId="5426" xr:uid="{00000000-0005-0000-0000-0000EE3B0000}"/>
    <cellStyle name="Calculation 2 3 2" xfId="16322" xr:uid="{00000000-0005-0000-0000-0000EF3B0000}"/>
    <cellStyle name="Calculation 2 3 3" xfId="27152" xr:uid="{00000000-0005-0000-0000-0000F03B0000}"/>
    <cellStyle name="Calculation 2 3 3 2" xfId="45024" xr:uid="{00000000-0005-0000-0000-0000F13B0000}"/>
    <cellStyle name="Calculation 2 3 4" xfId="46688" xr:uid="{00000000-0005-0000-0000-0000F23B0000}"/>
    <cellStyle name="Calculation 2 4" xfId="6782" xr:uid="{00000000-0005-0000-0000-0000F33B0000}"/>
    <cellStyle name="Calculation 2 4 2" xfId="18586" xr:uid="{00000000-0005-0000-0000-0000F43B0000}"/>
    <cellStyle name="Calculation 2 5" xfId="15707" xr:uid="{00000000-0005-0000-0000-0000F53B0000}"/>
    <cellStyle name="Calculation 2 6" xfId="26342" xr:uid="{00000000-0005-0000-0000-0000F63B0000}"/>
    <cellStyle name="Calculation 2 6 2" xfId="44273" xr:uid="{00000000-0005-0000-0000-0000F73B0000}"/>
    <cellStyle name="Calculation 2 7" xfId="46104" xr:uid="{00000000-0005-0000-0000-0000F83B0000}"/>
    <cellStyle name="Calculation 3" xfId="1264" xr:uid="{00000000-0005-0000-0000-0000F93B0000}"/>
    <cellStyle name="Calculation 3 2" xfId="5428" xr:uid="{00000000-0005-0000-0000-0000FA3B0000}"/>
    <cellStyle name="Calculation 3 2 2" xfId="8402" xr:uid="{00000000-0005-0000-0000-0000FB3B0000}"/>
    <cellStyle name="Calculation 3 2 2 2" xfId="19228" xr:uid="{00000000-0005-0000-0000-0000FC3B0000}"/>
    <cellStyle name="Calculation 3 2 3" xfId="16324" xr:uid="{00000000-0005-0000-0000-0000FD3B0000}"/>
    <cellStyle name="Calculation 3 2 4" xfId="27154" xr:uid="{00000000-0005-0000-0000-0000FE3B0000}"/>
    <cellStyle name="Calculation 3 2 4 2" xfId="45026" xr:uid="{00000000-0005-0000-0000-0000FF3B0000}"/>
    <cellStyle name="Calculation 3 2 5" xfId="46690" xr:uid="{00000000-0005-0000-0000-0000003C0000}"/>
    <cellStyle name="Calculation 3 3" xfId="6910" xr:uid="{00000000-0005-0000-0000-0000013C0000}"/>
    <cellStyle name="Calculation 3 3 2" xfId="18656" xr:uid="{00000000-0005-0000-0000-0000023C0000}"/>
    <cellStyle name="Calculation 3 4" xfId="15709" xr:uid="{00000000-0005-0000-0000-0000033C0000}"/>
    <cellStyle name="Calculation 3 5" xfId="26552" xr:uid="{00000000-0005-0000-0000-0000043C0000}"/>
    <cellStyle name="Calculation 3 5 2" xfId="44473" xr:uid="{00000000-0005-0000-0000-0000053C0000}"/>
    <cellStyle name="Calculation 3 6" xfId="46106" xr:uid="{00000000-0005-0000-0000-0000063C0000}"/>
    <cellStyle name="Calculation 4" xfId="1265" xr:uid="{00000000-0005-0000-0000-0000073C0000}"/>
    <cellStyle name="Calculation 4 2" xfId="5447" xr:uid="{00000000-0005-0000-0000-0000083C0000}"/>
    <cellStyle name="Calculation 4 2 2" xfId="16367" xr:uid="{00000000-0005-0000-0000-0000093C0000}"/>
    <cellStyle name="Calculation 4 2 3" xfId="27187" xr:uid="{00000000-0005-0000-0000-00000A3C0000}"/>
    <cellStyle name="Calculation 4 2 3 2" xfId="45036" xr:uid="{00000000-0005-0000-0000-00000B3C0000}"/>
    <cellStyle name="Calculation 4 2 4" xfId="46729" xr:uid="{00000000-0005-0000-0000-00000C3C0000}"/>
    <cellStyle name="Calculation 4 3" xfId="7097" xr:uid="{00000000-0005-0000-0000-00000D3C0000}"/>
    <cellStyle name="Calculation 4 3 2" xfId="18733" xr:uid="{00000000-0005-0000-0000-00000E3C0000}"/>
    <cellStyle name="Calculation 4 4" xfId="15749" xr:uid="{00000000-0005-0000-0000-00000F3C0000}"/>
    <cellStyle name="Calculation 4 5" xfId="26272" xr:uid="{00000000-0005-0000-0000-0000103C0000}"/>
    <cellStyle name="Calculation 4 5 2" xfId="44203" xr:uid="{00000000-0005-0000-0000-0000113C0000}"/>
    <cellStyle name="Calculation 4 6" xfId="46116" xr:uid="{00000000-0005-0000-0000-0000123C0000}"/>
    <cellStyle name="Calculation 5" xfId="5393" xr:uid="{00000000-0005-0000-0000-0000133C0000}"/>
    <cellStyle name="Calculation 5 2" xfId="8125" xr:uid="{00000000-0005-0000-0000-0000143C0000}"/>
    <cellStyle name="Calculation 5 2 2" xfId="19134" xr:uid="{00000000-0005-0000-0000-0000153C0000}"/>
    <cellStyle name="Calculation 5 3" xfId="16301" xr:uid="{00000000-0005-0000-0000-0000163C0000}"/>
    <cellStyle name="Calculation 5 4" xfId="27137" xr:uid="{00000000-0005-0000-0000-0000173C0000}"/>
    <cellStyle name="Calculation 5 4 2" xfId="45017" xr:uid="{00000000-0005-0000-0000-0000183C0000}"/>
    <cellStyle name="Calculation 5 5" xfId="46669" xr:uid="{00000000-0005-0000-0000-0000193C0000}"/>
    <cellStyle name="Calculation 6" xfId="6570" xr:uid="{00000000-0005-0000-0000-00001A3C0000}"/>
    <cellStyle name="Calculation 6 2" xfId="18481" xr:uid="{00000000-0005-0000-0000-00001B3C0000}"/>
    <cellStyle name="Calculation 7" xfId="15686" xr:uid="{00000000-0005-0000-0000-00001C3C0000}"/>
    <cellStyle name="Calculation 8" xfId="26049" xr:uid="{00000000-0005-0000-0000-00001D3C0000}"/>
    <cellStyle name="Calculation 8 2" xfId="43985" xr:uid="{00000000-0005-0000-0000-00001E3C0000}"/>
    <cellStyle name="Calculation 9" xfId="46094" xr:uid="{00000000-0005-0000-0000-00001F3C0000}"/>
    <cellStyle name="Calculation__Anfisa_Result after MRO_model2012(ord+marg ore+dilution)" xfId="5126" xr:uid="{00000000-0005-0000-0000-0000203C0000}"/>
    <cellStyle name="Center Comma [0.00]" xfId="7960" xr:uid="{00000000-0005-0000-0000-0000213C0000}"/>
    <cellStyle name="Center Comma [0]" xfId="7961" xr:uid="{00000000-0005-0000-0000-0000223C0000}"/>
    <cellStyle name="Centered Heading" xfId="1266" xr:uid="{00000000-0005-0000-0000-0000233C0000}"/>
    <cellStyle name="Check Cell" xfId="4971" xr:uid="{00000000-0005-0000-0000-0000243C0000}"/>
    <cellStyle name="Check Cell 2" xfId="1267" xr:uid="{00000000-0005-0000-0000-0000253C0000}"/>
    <cellStyle name="Check Cell 2 2" xfId="5429" xr:uid="{00000000-0005-0000-0000-0000263C0000}"/>
    <cellStyle name="Check Cell 3" xfId="1268" xr:uid="{00000000-0005-0000-0000-0000273C0000}"/>
    <cellStyle name="Check Cell 3 2" xfId="5448" xr:uid="{00000000-0005-0000-0000-0000283C0000}"/>
    <cellStyle name="Check Cell 3 3" xfId="6911" xr:uid="{00000000-0005-0000-0000-0000293C0000}"/>
    <cellStyle name="Check Cell 4" xfId="1269" xr:uid="{00000000-0005-0000-0000-00002A3C0000}"/>
    <cellStyle name="Check Cell 4 2" xfId="5695" xr:uid="{00000000-0005-0000-0000-00002B3C0000}"/>
    <cellStyle name="Check Cell 5" xfId="5394" xr:uid="{00000000-0005-0000-0000-00002C3C0000}"/>
    <cellStyle name="Check Cell 5 2" xfId="8126" xr:uid="{00000000-0005-0000-0000-00002D3C0000}"/>
    <cellStyle name="Check Cell__Anfisa_Result after MRO_model2012(ord+marg ore+dilution)" xfId="5127" xr:uid="{00000000-0005-0000-0000-00002E3C0000}"/>
    <cellStyle name="Code" xfId="1270" xr:uid="{00000000-0005-0000-0000-00002F3C0000}"/>
    <cellStyle name="Code 2" xfId="1271" xr:uid="{00000000-0005-0000-0000-0000303C0000}"/>
    <cellStyle name="Code 2 2" xfId="1272" xr:uid="{00000000-0005-0000-0000-0000313C0000}"/>
    <cellStyle name="Code 3" xfId="1273" xr:uid="{00000000-0005-0000-0000-0000323C0000}"/>
    <cellStyle name="Code 3 2" xfId="1274" xr:uid="{00000000-0005-0000-0000-0000333C0000}"/>
    <cellStyle name="Code 4" xfId="1275" xr:uid="{00000000-0005-0000-0000-0000343C0000}"/>
    <cellStyle name="Code 4 2" xfId="1276" xr:uid="{00000000-0005-0000-0000-0000353C0000}"/>
    <cellStyle name="Code 5" xfId="1277" xr:uid="{00000000-0005-0000-0000-0000363C0000}"/>
    <cellStyle name="Code 5 2" xfId="1278" xr:uid="{00000000-0005-0000-0000-0000373C0000}"/>
    <cellStyle name="Code 6" xfId="1279" xr:uid="{00000000-0005-0000-0000-0000383C0000}"/>
    <cellStyle name="Code 6 2" xfId="1280" xr:uid="{00000000-0005-0000-0000-0000393C0000}"/>
    <cellStyle name="Code 7" xfId="1281" xr:uid="{00000000-0005-0000-0000-00003A3C0000}"/>
    <cellStyle name="Code 7 2" xfId="1282" xr:uid="{00000000-0005-0000-0000-00003B3C0000}"/>
    <cellStyle name="Code 8" xfId="1283" xr:uid="{00000000-0005-0000-0000-00003C3C0000}"/>
    <cellStyle name="Code 8 2" xfId="1284" xr:uid="{00000000-0005-0000-0000-00003D3C0000}"/>
    <cellStyle name="Code 9" xfId="1285" xr:uid="{00000000-0005-0000-0000-00003E3C0000}"/>
    <cellStyle name="Column_Title" xfId="1286" xr:uid="{00000000-0005-0000-0000-00003F3C0000}"/>
    <cellStyle name="Comma [0] 2" xfId="7962" xr:uid="{00000000-0005-0000-0000-0000413C0000}"/>
    <cellStyle name="Comma [0] 2 2" xfId="19102" xr:uid="{00000000-0005-0000-0000-0000423C0000}"/>
    <cellStyle name="Comma [0] 2 2 2" xfId="37315" xr:uid="{00000000-0005-0000-0000-0000433C0000}"/>
    <cellStyle name="Comma [0] 2 3" xfId="29047" xr:uid="{00000000-0005-0000-0000-0000443C0000}"/>
    <cellStyle name="Comma [0] 3" xfId="7963" xr:uid="{00000000-0005-0000-0000-0000453C0000}"/>
    <cellStyle name="Comma [0] 4" xfId="7964" xr:uid="{00000000-0005-0000-0000-0000463C0000}"/>
    <cellStyle name="Comma [0] 5" xfId="7965" xr:uid="{00000000-0005-0000-0000-0000473C0000}"/>
    <cellStyle name="Comma [0] 6" xfId="7966" xr:uid="{00000000-0005-0000-0000-0000483C0000}"/>
    <cellStyle name="Comma [0] 7" xfId="7967" xr:uid="{00000000-0005-0000-0000-0000493C0000}"/>
    <cellStyle name="Comma [0] 8" xfId="7968" xr:uid="{00000000-0005-0000-0000-00004A3C0000}"/>
    <cellStyle name="Comma [0] 8 2" xfId="19103" xr:uid="{00000000-0005-0000-0000-00004B3C0000}"/>
    <cellStyle name="Comma [0] 8 2 2" xfId="37316" xr:uid="{00000000-0005-0000-0000-00004C3C0000}"/>
    <cellStyle name="Comma [0] 8 3" xfId="29048" xr:uid="{00000000-0005-0000-0000-00004D3C0000}"/>
    <cellStyle name="Comma [0] 9" xfId="7969" xr:uid="{00000000-0005-0000-0000-00004E3C0000}"/>
    <cellStyle name="Comma [0] 9 2" xfId="19104" xr:uid="{00000000-0005-0000-0000-00004F3C0000}"/>
    <cellStyle name="Comma [0] 9 2 2" xfId="37317" xr:uid="{00000000-0005-0000-0000-0000503C0000}"/>
    <cellStyle name="Comma [0] 9 3" xfId="29049" xr:uid="{00000000-0005-0000-0000-0000513C0000}"/>
    <cellStyle name="Comma [00]" xfId="1287" xr:uid="{00000000-0005-0000-0000-0000523C0000}"/>
    <cellStyle name="Comma 0.0" xfId="1288" xr:uid="{00000000-0005-0000-0000-0000533C0000}"/>
    <cellStyle name="Comma 0.0 2" xfId="1289" xr:uid="{00000000-0005-0000-0000-0000543C0000}"/>
    <cellStyle name="Comma 0.0 2 2" xfId="1290" xr:uid="{00000000-0005-0000-0000-0000553C0000}"/>
    <cellStyle name="Comma 0.0 3" xfId="1291" xr:uid="{00000000-0005-0000-0000-0000563C0000}"/>
    <cellStyle name="Comma 0.0 3 2" xfId="1292" xr:uid="{00000000-0005-0000-0000-0000573C0000}"/>
    <cellStyle name="Comma 0.0 4" xfId="1293" xr:uid="{00000000-0005-0000-0000-0000583C0000}"/>
    <cellStyle name="Comma 0.0 4 2" xfId="1294" xr:uid="{00000000-0005-0000-0000-0000593C0000}"/>
    <cellStyle name="Comma 0.0 5" xfId="1295" xr:uid="{00000000-0005-0000-0000-00005A3C0000}"/>
    <cellStyle name="Comma 0.0 5 2" xfId="1296" xr:uid="{00000000-0005-0000-0000-00005B3C0000}"/>
    <cellStyle name="Comma 0.0 6" xfId="1297" xr:uid="{00000000-0005-0000-0000-00005C3C0000}"/>
    <cellStyle name="Comma 0.0 6 2" xfId="1298" xr:uid="{00000000-0005-0000-0000-00005D3C0000}"/>
    <cellStyle name="Comma 0.0 7" xfId="1299" xr:uid="{00000000-0005-0000-0000-00005E3C0000}"/>
    <cellStyle name="Comma 0.0 7 2" xfId="1300" xr:uid="{00000000-0005-0000-0000-00005F3C0000}"/>
    <cellStyle name="Comma 0.0 8" xfId="1301" xr:uid="{00000000-0005-0000-0000-0000603C0000}"/>
    <cellStyle name="Comma 0.0 8 2" xfId="1302" xr:uid="{00000000-0005-0000-0000-0000613C0000}"/>
    <cellStyle name="Comma 0.0 9" xfId="1303" xr:uid="{00000000-0005-0000-0000-0000623C0000}"/>
    <cellStyle name="Comma 0.00" xfId="1304" xr:uid="{00000000-0005-0000-0000-0000633C0000}"/>
    <cellStyle name="Comma 0.00 2" xfId="1305" xr:uid="{00000000-0005-0000-0000-0000643C0000}"/>
    <cellStyle name="Comma 0.00 2 2" xfId="1306" xr:uid="{00000000-0005-0000-0000-0000653C0000}"/>
    <cellStyle name="Comma 0.00 3" xfId="1307" xr:uid="{00000000-0005-0000-0000-0000663C0000}"/>
    <cellStyle name="Comma 0.00 3 2" xfId="1308" xr:uid="{00000000-0005-0000-0000-0000673C0000}"/>
    <cellStyle name="Comma 0.00 4" xfId="1309" xr:uid="{00000000-0005-0000-0000-0000683C0000}"/>
    <cellStyle name="Comma 0.00 4 2" xfId="1310" xr:uid="{00000000-0005-0000-0000-0000693C0000}"/>
    <cellStyle name="Comma 0.00 5" xfId="1311" xr:uid="{00000000-0005-0000-0000-00006A3C0000}"/>
    <cellStyle name="Comma 0.00 5 2" xfId="1312" xr:uid="{00000000-0005-0000-0000-00006B3C0000}"/>
    <cellStyle name="Comma 0.00 6" xfId="1313" xr:uid="{00000000-0005-0000-0000-00006C3C0000}"/>
    <cellStyle name="Comma 0.00 6 2" xfId="1314" xr:uid="{00000000-0005-0000-0000-00006D3C0000}"/>
    <cellStyle name="Comma 0.00 7" xfId="1315" xr:uid="{00000000-0005-0000-0000-00006E3C0000}"/>
    <cellStyle name="Comma 0.00 7 2" xfId="1316" xr:uid="{00000000-0005-0000-0000-00006F3C0000}"/>
    <cellStyle name="Comma 0.00 8" xfId="1317" xr:uid="{00000000-0005-0000-0000-0000703C0000}"/>
    <cellStyle name="Comma 0.00 8 2" xfId="1318" xr:uid="{00000000-0005-0000-0000-0000713C0000}"/>
    <cellStyle name="Comma 0.00 9" xfId="1319" xr:uid="{00000000-0005-0000-0000-0000723C0000}"/>
    <cellStyle name="Comma 0.000" xfId="1320" xr:uid="{00000000-0005-0000-0000-0000733C0000}"/>
    <cellStyle name="Comma 0.000 2" xfId="1321" xr:uid="{00000000-0005-0000-0000-0000743C0000}"/>
    <cellStyle name="Comma 0.000 2 2" xfId="1322" xr:uid="{00000000-0005-0000-0000-0000753C0000}"/>
    <cellStyle name="Comma 0.000 3" xfId="1323" xr:uid="{00000000-0005-0000-0000-0000763C0000}"/>
    <cellStyle name="Comma 0.000 3 2" xfId="1324" xr:uid="{00000000-0005-0000-0000-0000773C0000}"/>
    <cellStyle name="Comma 0.000 4" xfId="1325" xr:uid="{00000000-0005-0000-0000-0000783C0000}"/>
    <cellStyle name="Comma 0.000 4 2" xfId="1326" xr:uid="{00000000-0005-0000-0000-0000793C0000}"/>
    <cellStyle name="Comma 0.000 5" xfId="1327" xr:uid="{00000000-0005-0000-0000-00007A3C0000}"/>
    <cellStyle name="Comma 0.000 5 2" xfId="1328" xr:uid="{00000000-0005-0000-0000-00007B3C0000}"/>
    <cellStyle name="Comma 0.000 6" xfId="1329" xr:uid="{00000000-0005-0000-0000-00007C3C0000}"/>
    <cellStyle name="Comma 0.000 6 2" xfId="1330" xr:uid="{00000000-0005-0000-0000-00007D3C0000}"/>
    <cellStyle name="Comma 0.000 7" xfId="1331" xr:uid="{00000000-0005-0000-0000-00007E3C0000}"/>
    <cellStyle name="Comma 0.000 7 2" xfId="1332" xr:uid="{00000000-0005-0000-0000-00007F3C0000}"/>
    <cellStyle name="Comma 0.000 8" xfId="1333" xr:uid="{00000000-0005-0000-0000-0000803C0000}"/>
    <cellStyle name="Comma 0.000 8 2" xfId="1334" xr:uid="{00000000-0005-0000-0000-0000813C0000}"/>
    <cellStyle name="Comma 0.000 9" xfId="1335" xr:uid="{00000000-0005-0000-0000-0000823C0000}"/>
    <cellStyle name="Comma 10" xfId="1336" xr:uid="{00000000-0005-0000-0000-0000833C0000}"/>
    <cellStyle name="Comma 10 2" xfId="7752" xr:uid="{00000000-0005-0000-0000-0000843C0000}"/>
    <cellStyle name="Comma 11" xfId="5391" xr:uid="{00000000-0005-0000-0000-0000853C0000}"/>
    <cellStyle name="Comma 11 2" xfId="7753" xr:uid="{00000000-0005-0000-0000-0000863C0000}"/>
    <cellStyle name="Comma 11 3" xfId="16898" xr:uid="{00000000-0005-0000-0000-0000873C0000}"/>
    <cellStyle name="Comma 11 3 2" xfId="25641" xr:uid="{00000000-0005-0000-0000-0000883C0000}"/>
    <cellStyle name="Comma 11 3 2 2" xfId="43602" xr:uid="{00000000-0005-0000-0000-0000893C0000}"/>
    <cellStyle name="Comma 11 3 3" xfId="35296" xr:uid="{00000000-0005-0000-0000-00008A3C0000}"/>
    <cellStyle name="Comma 11 4" xfId="27064" xr:uid="{00000000-0005-0000-0000-00008B3C0000}"/>
    <cellStyle name="Comma 11 4 2" xfId="44978" xr:uid="{00000000-0005-0000-0000-00008C3C0000}"/>
    <cellStyle name="Comma 11 5" xfId="46035" xr:uid="{00000000-0005-0000-0000-00008D3C0000}"/>
    <cellStyle name="Comma 11 6" xfId="47232" xr:uid="{00000000-0005-0000-0000-00008E3C0000}"/>
    <cellStyle name="Comma 12" xfId="7754" xr:uid="{00000000-0005-0000-0000-00008F3C0000}"/>
    <cellStyle name="Comma 12 2" xfId="16911" xr:uid="{00000000-0005-0000-0000-0000903C0000}"/>
    <cellStyle name="Comma 12 2 2" xfId="25654" xr:uid="{00000000-0005-0000-0000-0000913C0000}"/>
    <cellStyle name="Comma 12 2 2 2" xfId="43615" xr:uid="{00000000-0005-0000-0000-0000923C0000}"/>
    <cellStyle name="Comma 12 2 3" xfId="35309" xr:uid="{00000000-0005-0000-0000-0000933C0000}"/>
    <cellStyle name="Comma 12 3" xfId="27077" xr:uid="{00000000-0005-0000-0000-0000943C0000}"/>
    <cellStyle name="Comma 12 3 2" xfId="44991" xr:uid="{00000000-0005-0000-0000-0000953C0000}"/>
    <cellStyle name="Comma 12 4" xfId="46048" xr:uid="{00000000-0005-0000-0000-0000963C0000}"/>
    <cellStyle name="Comma 12 5" xfId="47245" xr:uid="{00000000-0005-0000-0000-0000973C0000}"/>
    <cellStyle name="Comma 13" xfId="7755" xr:uid="{00000000-0005-0000-0000-0000983C0000}"/>
    <cellStyle name="Comma 14" xfId="1337" xr:uid="{00000000-0005-0000-0000-0000993C0000}"/>
    <cellStyle name="Comma 14 2" xfId="7756" xr:uid="{00000000-0005-0000-0000-00009A3C0000}"/>
    <cellStyle name="Comma 15" xfId="7757" xr:uid="{00000000-0005-0000-0000-00009B3C0000}"/>
    <cellStyle name="Comma 16" xfId="7758" xr:uid="{00000000-0005-0000-0000-00009C3C0000}"/>
    <cellStyle name="Comma 17" xfId="7759" xr:uid="{00000000-0005-0000-0000-00009D3C0000}"/>
    <cellStyle name="Comma 18" xfId="7760" xr:uid="{00000000-0005-0000-0000-00009E3C0000}"/>
    <cellStyle name="Comma 19" xfId="7761" xr:uid="{00000000-0005-0000-0000-00009F3C0000}"/>
    <cellStyle name="Comma 2" xfId="1338" xr:uid="{00000000-0005-0000-0000-0000A03C0000}"/>
    <cellStyle name="Comma 2 10" xfId="1339" xr:uid="{00000000-0005-0000-0000-0000A13C0000}"/>
    <cellStyle name="Comma 2 10 2" xfId="5128" xr:uid="{00000000-0005-0000-0000-0000A23C0000}"/>
    <cellStyle name="Comma 2 10 2 2" xfId="6371" xr:uid="{00000000-0005-0000-0000-0000A33C0000}"/>
    <cellStyle name="Comma 2 10 2 2 2" xfId="18317" xr:uid="{00000000-0005-0000-0000-0000A43C0000}"/>
    <cellStyle name="Comma 2 10 2 2 2 2" xfId="36625" xr:uid="{00000000-0005-0000-0000-0000A53C0000}"/>
    <cellStyle name="Comma 2 10 2 2 3" xfId="28411" xr:uid="{00000000-0005-0000-0000-0000A63C0000}"/>
    <cellStyle name="Comma 2 10 3" xfId="5696" xr:uid="{00000000-0005-0000-0000-0000A73C0000}"/>
    <cellStyle name="Comma 2 10 4" xfId="17086" xr:uid="{00000000-0005-0000-0000-0000A83C0000}"/>
    <cellStyle name="Comma 2 10 4 2" xfId="35446" xr:uid="{00000000-0005-0000-0000-0000A93C0000}"/>
    <cellStyle name="Comma 2 10 5" xfId="27373" xr:uid="{00000000-0005-0000-0000-0000AA3C0000}"/>
    <cellStyle name="Comma 2 11" xfId="16920" xr:uid="{00000000-0005-0000-0000-0000AB3C0000}"/>
    <cellStyle name="Comma 2 11 2" xfId="25660" xr:uid="{00000000-0005-0000-0000-0000AC3C0000}"/>
    <cellStyle name="Comma 2 11 2 2" xfId="43621" xr:uid="{00000000-0005-0000-0000-0000AD3C0000}"/>
    <cellStyle name="Comma 2 11 3" xfId="27083" xr:uid="{00000000-0005-0000-0000-0000AE3C0000}"/>
    <cellStyle name="Comma 2 11 3 2" xfId="44997" xr:uid="{00000000-0005-0000-0000-0000AF3C0000}"/>
    <cellStyle name="Comma 2 11 4" xfId="35315" xr:uid="{00000000-0005-0000-0000-0000B03C0000}"/>
    <cellStyle name="Comma 2 11 5" xfId="46054" xr:uid="{00000000-0005-0000-0000-0000B13C0000}"/>
    <cellStyle name="Comma 2 11 6" xfId="47251" xr:uid="{00000000-0005-0000-0000-0000B23C0000}"/>
    <cellStyle name="Comma 2 2" xfId="1340" xr:uid="{00000000-0005-0000-0000-0000B33C0000}"/>
    <cellStyle name="Comma 2 2 2" xfId="12984" xr:uid="{00000000-0005-0000-0000-0000B43C0000}"/>
    <cellStyle name="Comma 2 2 2 2" xfId="16963" xr:uid="{00000000-0005-0000-0000-0000B53C0000}"/>
    <cellStyle name="Comma 2 2 2 2 2" xfId="25670" xr:uid="{00000000-0005-0000-0000-0000B63C0000}"/>
    <cellStyle name="Comma 2 2 2 2 2 2" xfId="43631" xr:uid="{00000000-0005-0000-0000-0000B73C0000}"/>
    <cellStyle name="Comma 2 2 2 2 3" xfId="35325" xr:uid="{00000000-0005-0000-0000-0000B83C0000}"/>
    <cellStyle name="Comma 2 2 2 3" xfId="22398" xr:uid="{00000000-0005-0000-0000-0000B93C0000}"/>
    <cellStyle name="Comma 2 2 2 3 2" xfId="40418" xr:uid="{00000000-0005-0000-0000-0000BA3C0000}"/>
    <cellStyle name="Comma 2 2 2 4" xfId="27111" xr:uid="{00000000-0005-0000-0000-0000BB3C0000}"/>
    <cellStyle name="Comma 2 2 2 4 2" xfId="45007" xr:uid="{00000000-0005-0000-0000-0000BC3C0000}"/>
    <cellStyle name="Comma 2 2 2 5" xfId="32080" xr:uid="{00000000-0005-0000-0000-0000BD3C0000}"/>
    <cellStyle name="Comma 2 2 2 6" xfId="46078" xr:uid="{00000000-0005-0000-0000-0000BE3C0000}"/>
    <cellStyle name="Comma 2 2 2 7" xfId="47275" xr:uid="{00000000-0005-0000-0000-0000BF3C0000}"/>
    <cellStyle name="Comma 2 2 3" xfId="16158" xr:uid="{00000000-0005-0000-0000-0000C03C0000}"/>
    <cellStyle name="Comma 2 2 3 2" xfId="25112" xr:uid="{00000000-0005-0000-0000-0000C13C0000}"/>
    <cellStyle name="Comma 2 2 3 2 2" xfId="43109" xr:uid="{00000000-0005-0000-0000-0000C23C0000}"/>
    <cellStyle name="Comma 2 2 3 3" xfId="34756" xr:uid="{00000000-0005-0000-0000-0000C33C0000}"/>
    <cellStyle name="Comma 2 2 4" xfId="17087" xr:uid="{00000000-0005-0000-0000-0000C43C0000}"/>
    <cellStyle name="Comma 2 2 4 2" xfId="35447" xr:uid="{00000000-0005-0000-0000-0000C53C0000}"/>
    <cellStyle name="Comma 2 2 5" xfId="26462" xr:uid="{00000000-0005-0000-0000-0000C63C0000}"/>
    <cellStyle name="Comma 2 2 5 2" xfId="44384" xr:uid="{00000000-0005-0000-0000-0000C73C0000}"/>
    <cellStyle name="Comma 2 2 6" xfId="27374" xr:uid="{00000000-0005-0000-0000-0000C83C0000}"/>
    <cellStyle name="Comma 2 2 7" xfId="45435" xr:uid="{00000000-0005-0000-0000-0000C93C0000}"/>
    <cellStyle name="Comma 2 2 8" xfId="46529" xr:uid="{00000000-0005-0000-0000-0000CA3C0000}"/>
    <cellStyle name="Comma 2 3" xfId="1341" xr:uid="{00000000-0005-0000-0000-0000CB3C0000}"/>
    <cellStyle name="Comma 2 3 2" xfId="12985" xr:uid="{00000000-0005-0000-0000-0000CC3C0000}"/>
    <cellStyle name="Comma 2 3 2 2" xfId="22399" xr:uid="{00000000-0005-0000-0000-0000CD3C0000}"/>
    <cellStyle name="Comma 2 3 2 2 2" xfId="40419" xr:uid="{00000000-0005-0000-0000-0000CE3C0000}"/>
    <cellStyle name="Comma 2 3 2 3" xfId="32081" xr:uid="{00000000-0005-0000-0000-0000CF3C0000}"/>
    <cellStyle name="Comma 2 3 3" xfId="16159" xr:uid="{00000000-0005-0000-0000-0000D03C0000}"/>
    <cellStyle name="Comma 2 3 3 2" xfId="25113" xr:uid="{00000000-0005-0000-0000-0000D13C0000}"/>
    <cellStyle name="Comma 2 3 3 2 2" xfId="43110" xr:uid="{00000000-0005-0000-0000-0000D23C0000}"/>
    <cellStyle name="Comma 2 3 3 3" xfId="34757" xr:uid="{00000000-0005-0000-0000-0000D33C0000}"/>
    <cellStyle name="Comma 2 3 4" xfId="17088" xr:uid="{00000000-0005-0000-0000-0000D43C0000}"/>
    <cellStyle name="Comma 2 3 4 2" xfId="35448" xr:uid="{00000000-0005-0000-0000-0000D53C0000}"/>
    <cellStyle name="Comma 2 3 5" xfId="26463" xr:uid="{00000000-0005-0000-0000-0000D63C0000}"/>
    <cellStyle name="Comma 2 3 5 2" xfId="44385" xr:uid="{00000000-0005-0000-0000-0000D73C0000}"/>
    <cellStyle name="Comma 2 3 6" xfId="27375" xr:uid="{00000000-0005-0000-0000-0000D83C0000}"/>
    <cellStyle name="Comma 2 3 7" xfId="45436" xr:uid="{00000000-0005-0000-0000-0000D93C0000}"/>
    <cellStyle name="Comma 2 3 8" xfId="46530" xr:uid="{00000000-0005-0000-0000-0000DA3C0000}"/>
    <cellStyle name="Comma 2 4" xfId="1342" xr:uid="{00000000-0005-0000-0000-0000DB3C0000}"/>
    <cellStyle name="Comma 2 4 2" xfId="15588" xr:uid="{00000000-0005-0000-0000-0000DC3C0000}"/>
    <cellStyle name="Comma 2 4 2 2" xfId="24738" xr:uid="{00000000-0005-0000-0000-0000DD3C0000}"/>
    <cellStyle name="Comma 2 4 2 2 2" xfId="42737" xr:uid="{00000000-0005-0000-0000-0000DE3C0000}"/>
    <cellStyle name="Comma 2 4 2 3" xfId="34390" xr:uid="{00000000-0005-0000-0000-0000DF3C0000}"/>
    <cellStyle name="Comma 2 4 3" xfId="16160" xr:uid="{00000000-0005-0000-0000-0000E03C0000}"/>
    <cellStyle name="Comma 2 4 3 2" xfId="25114" xr:uid="{00000000-0005-0000-0000-0000E13C0000}"/>
    <cellStyle name="Comma 2 4 3 2 2" xfId="43111" xr:uid="{00000000-0005-0000-0000-0000E23C0000}"/>
    <cellStyle name="Comma 2 4 3 3" xfId="34758" xr:uid="{00000000-0005-0000-0000-0000E33C0000}"/>
    <cellStyle name="Comma 2 4 4" xfId="17089" xr:uid="{00000000-0005-0000-0000-0000E43C0000}"/>
    <cellStyle name="Comma 2 4 4 2" xfId="35449" xr:uid="{00000000-0005-0000-0000-0000E53C0000}"/>
    <cellStyle name="Comma 2 4 5" xfId="26464" xr:uid="{00000000-0005-0000-0000-0000E63C0000}"/>
    <cellStyle name="Comma 2 4 5 2" xfId="44386" xr:uid="{00000000-0005-0000-0000-0000E73C0000}"/>
    <cellStyle name="Comma 2 4 6" xfId="27376" xr:uid="{00000000-0005-0000-0000-0000E83C0000}"/>
    <cellStyle name="Comma 2 4 7" xfId="45437" xr:uid="{00000000-0005-0000-0000-0000E93C0000}"/>
    <cellStyle name="Comma 2 4 8" xfId="46531" xr:uid="{00000000-0005-0000-0000-0000EA3C0000}"/>
    <cellStyle name="Comma 2 5" xfId="1343" xr:uid="{00000000-0005-0000-0000-0000EB3C0000}"/>
    <cellStyle name="Comma 2 5 2" xfId="8127" xr:uid="{00000000-0005-0000-0000-0000EC3C0000}"/>
    <cellStyle name="Comma 2 5 2 2" xfId="15589" xr:uid="{00000000-0005-0000-0000-0000ED3C0000}"/>
    <cellStyle name="Comma 2 5 2 2 2" xfId="24739" xr:uid="{00000000-0005-0000-0000-0000EE3C0000}"/>
    <cellStyle name="Comma 2 5 2 2 2 2" xfId="42738" xr:uid="{00000000-0005-0000-0000-0000EF3C0000}"/>
    <cellStyle name="Comma 2 5 2 2 3" xfId="34391" xr:uid="{00000000-0005-0000-0000-0000F03C0000}"/>
    <cellStyle name="Comma 2 5 2 3" xfId="19135" xr:uid="{00000000-0005-0000-0000-0000F13C0000}"/>
    <cellStyle name="Comma 2 5 2 3 2" xfId="37336" xr:uid="{00000000-0005-0000-0000-0000F23C0000}"/>
    <cellStyle name="Comma 2 5 2 4" xfId="29062" xr:uid="{00000000-0005-0000-0000-0000F33C0000}"/>
    <cellStyle name="Comma 2 6" xfId="1344" xr:uid="{00000000-0005-0000-0000-0000F43C0000}"/>
    <cellStyle name="Comma 2 6 2" xfId="5129" xr:uid="{00000000-0005-0000-0000-0000F53C0000}"/>
    <cellStyle name="Comma 2 6 2 2" xfId="6372" xr:uid="{00000000-0005-0000-0000-0000F63C0000}"/>
    <cellStyle name="Comma 2 6 2 2 2" xfId="18318" xr:uid="{00000000-0005-0000-0000-0000F73C0000}"/>
    <cellStyle name="Comma 2 6 2 2 2 2" xfId="36626" xr:uid="{00000000-0005-0000-0000-0000F83C0000}"/>
    <cellStyle name="Comma 2 6 2 2 3" xfId="28412" xr:uid="{00000000-0005-0000-0000-0000F93C0000}"/>
    <cellStyle name="Comma 2 6 3" xfId="5697" xr:uid="{00000000-0005-0000-0000-0000FA3C0000}"/>
    <cellStyle name="Comma 2 6 4" xfId="17090" xr:uid="{00000000-0005-0000-0000-0000FB3C0000}"/>
    <cellStyle name="Comma 2 6 4 2" xfId="35450" xr:uid="{00000000-0005-0000-0000-0000FC3C0000}"/>
    <cellStyle name="Comma 2 6 5" xfId="27377" xr:uid="{00000000-0005-0000-0000-0000FD3C0000}"/>
    <cellStyle name="Comma 2 7" xfId="1345" xr:uid="{00000000-0005-0000-0000-0000FE3C0000}"/>
    <cellStyle name="Comma 2 7 2" xfId="5130" xr:uid="{00000000-0005-0000-0000-0000FF3C0000}"/>
    <cellStyle name="Comma 2 7 2 2" xfId="6373" xr:uid="{00000000-0005-0000-0000-0000003D0000}"/>
    <cellStyle name="Comma 2 7 2 2 2" xfId="18319" xr:uid="{00000000-0005-0000-0000-0000013D0000}"/>
    <cellStyle name="Comma 2 7 2 2 2 2" xfId="36627" xr:uid="{00000000-0005-0000-0000-0000023D0000}"/>
    <cellStyle name="Comma 2 7 2 2 3" xfId="28413" xr:uid="{00000000-0005-0000-0000-0000033D0000}"/>
    <cellStyle name="Comma 2 7 3" xfId="5698" xr:uid="{00000000-0005-0000-0000-0000043D0000}"/>
    <cellStyle name="Comma 2 7 4" xfId="17091" xr:uid="{00000000-0005-0000-0000-0000053D0000}"/>
    <cellStyle name="Comma 2 7 4 2" xfId="35451" xr:uid="{00000000-0005-0000-0000-0000063D0000}"/>
    <cellStyle name="Comma 2 7 5" xfId="27378" xr:uid="{00000000-0005-0000-0000-0000073D0000}"/>
    <cellStyle name="Comma 2 8" xfId="1346" xr:uid="{00000000-0005-0000-0000-0000083D0000}"/>
    <cellStyle name="Comma 2 8 2" xfId="5131" xr:uid="{00000000-0005-0000-0000-0000093D0000}"/>
    <cellStyle name="Comma 2 8 2 2" xfId="6374" xr:uid="{00000000-0005-0000-0000-00000A3D0000}"/>
    <cellStyle name="Comma 2 8 2 2 2" xfId="18320" xr:uid="{00000000-0005-0000-0000-00000B3D0000}"/>
    <cellStyle name="Comma 2 8 2 2 2 2" xfId="36628" xr:uid="{00000000-0005-0000-0000-00000C3D0000}"/>
    <cellStyle name="Comma 2 8 2 2 3" xfId="28414" xr:uid="{00000000-0005-0000-0000-00000D3D0000}"/>
    <cellStyle name="Comma 2 8 3" xfId="5699" xr:uid="{00000000-0005-0000-0000-00000E3D0000}"/>
    <cellStyle name="Comma 2 8 4" xfId="17092" xr:uid="{00000000-0005-0000-0000-00000F3D0000}"/>
    <cellStyle name="Comma 2 8 4 2" xfId="35452" xr:uid="{00000000-0005-0000-0000-0000103D0000}"/>
    <cellStyle name="Comma 2 8 5" xfId="27379" xr:uid="{00000000-0005-0000-0000-0000113D0000}"/>
    <cellStyle name="Comma 2 9" xfId="1347" xr:uid="{00000000-0005-0000-0000-0000123D0000}"/>
    <cellStyle name="Comma 2 9 2" xfId="5132" xr:uid="{00000000-0005-0000-0000-0000133D0000}"/>
    <cellStyle name="Comma 2 9 2 2" xfId="6375" xr:uid="{00000000-0005-0000-0000-0000143D0000}"/>
    <cellStyle name="Comma 2 9 2 2 2" xfId="18321" xr:uid="{00000000-0005-0000-0000-0000153D0000}"/>
    <cellStyle name="Comma 2 9 2 2 2 2" xfId="36629" xr:uid="{00000000-0005-0000-0000-0000163D0000}"/>
    <cellStyle name="Comma 2 9 2 2 3" xfId="28415" xr:uid="{00000000-0005-0000-0000-0000173D0000}"/>
    <cellStyle name="Comma 2 9 3" xfId="5700" xr:uid="{00000000-0005-0000-0000-0000183D0000}"/>
    <cellStyle name="Comma 2 9 4" xfId="17093" xr:uid="{00000000-0005-0000-0000-0000193D0000}"/>
    <cellStyle name="Comma 2 9 4 2" xfId="35453" xr:uid="{00000000-0005-0000-0000-00001A3D0000}"/>
    <cellStyle name="Comma 2 9 5" xfId="27380" xr:uid="{00000000-0005-0000-0000-00001B3D0000}"/>
    <cellStyle name="Comma 20" xfId="7762" xr:uid="{00000000-0005-0000-0000-00001C3D0000}"/>
    <cellStyle name="Comma 21" xfId="7763" xr:uid="{00000000-0005-0000-0000-00001D3D0000}"/>
    <cellStyle name="Comma 22" xfId="7764" xr:uid="{00000000-0005-0000-0000-00001E3D0000}"/>
    <cellStyle name="Comma 23" xfId="7765" xr:uid="{00000000-0005-0000-0000-00001F3D0000}"/>
    <cellStyle name="Comma 24" xfId="7766" xr:uid="{00000000-0005-0000-0000-0000203D0000}"/>
    <cellStyle name="Comma 25" xfId="7767" xr:uid="{00000000-0005-0000-0000-0000213D0000}"/>
    <cellStyle name="Comma 26" xfId="7768" xr:uid="{00000000-0005-0000-0000-0000223D0000}"/>
    <cellStyle name="Comma 27" xfId="7769" xr:uid="{00000000-0005-0000-0000-0000233D0000}"/>
    <cellStyle name="Comma 28" xfId="7770" xr:uid="{00000000-0005-0000-0000-0000243D0000}"/>
    <cellStyle name="Comma 29" xfId="7771" xr:uid="{00000000-0005-0000-0000-0000253D0000}"/>
    <cellStyle name="Comma 3" xfId="1348" xr:uid="{00000000-0005-0000-0000-0000263D0000}"/>
    <cellStyle name="Comma 3 10" xfId="26033" xr:uid="{00000000-0005-0000-0000-0000273D0000}"/>
    <cellStyle name="Comma 3 10 2" xfId="43971" xr:uid="{00000000-0005-0000-0000-0000283D0000}"/>
    <cellStyle name="Comma 3 11" xfId="27381" xr:uid="{00000000-0005-0000-0000-0000293D0000}"/>
    <cellStyle name="Comma 3 12" xfId="45133" xr:uid="{00000000-0005-0000-0000-00002A3D0000}"/>
    <cellStyle name="Comma 3 13" xfId="46095" xr:uid="{00000000-0005-0000-0000-00002B3D0000}"/>
    <cellStyle name="Comma 3 2" xfId="1349" xr:uid="{00000000-0005-0000-0000-00002C3D0000}"/>
    <cellStyle name="Comma 3 3" xfId="1350" xr:uid="{00000000-0005-0000-0000-00002D3D0000}"/>
    <cellStyle name="Comma 3 4" xfId="1351" xr:uid="{00000000-0005-0000-0000-00002E3D0000}"/>
    <cellStyle name="Comma 3 5" xfId="1352" xr:uid="{00000000-0005-0000-0000-00002F3D0000}"/>
    <cellStyle name="Comma 3 6" xfId="1353" xr:uid="{00000000-0005-0000-0000-0000303D0000}"/>
    <cellStyle name="Comma 3 7" xfId="16928" xr:uid="{00000000-0005-0000-0000-0000313D0000}"/>
    <cellStyle name="Comma 3 7 2" xfId="25665" xr:uid="{00000000-0005-0000-0000-0000323D0000}"/>
    <cellStyle name="Comma 3 7 2 2" xfId="43626" xr:uid="{00000000-0005-0000-0000-0000333D0000}"/>
    <cellStyle name="Comma 3 7 3" xfId="27088" xr:uid="{00000000-0005-0000-0000-0000343D0000}"/>
    <cellStyle name="Comma 3 7 3 2" xfId="45002" xr:uid="{00000000-0005-0000-0000-0000353D0000}"/>
    <cellStyle name="Comma 3 7 4" xfId="35320" xr:uid="{00000000-0005-0000-0000-0000363D0000}"/>
    <cellStyle name="Comma 3 7 5" xfId="46059" xr:uid="{00000000-0005-0000-0000-0000373D0000}"/>
    <cellStyle name="Comma 3 7 6" xfId="47256" xr:uid="{00000000-0005-0000-0000-0000383D0000}"/>
    <cellStyle name="Comma 3 8" xfId="15687" xr:uid="{00000000-0005-0000-0000-0000393D0000}"/>
    <cellStyle name="Comma 3 8 2" xfId="24784" xr:uid="{00000000-0005-0000-0000-00003A3D0000}"/>
    <cellStyle name="Comma 3 8 2 2" xfId="42782" xr:uid="{00000000-0005-0000-0000-00003B3D0000}"/>
    <cellStyle name="Comma 3 8 3" xfId="34434" xr:uid="{00000000-0005-0000-0000-00003C3D0000}"/>
    <cellStyle name="Comma 3 9" xfId="17094" xr:uid="{00000000-0005-0000-0000-00003D3D0000}"/>
    <cellStyle name="Comma 3 9 2" xfId="35454" xr:uid="{00000000-0005-0000-0000-00003E3D0000}"/>
    <cellStyle name="Comma 30" xfId="7772" xr:uid="{00000000-0005-0000-0000-00003F3D0000}"/>
    <cellStyle name="Comma 31" xfId="7773" xr:uid="{00000000-0005-0000-0000-0000403D0000}"/>
    <cellStyle name="Comma 32" xfId="7774" xr:uid="{00000000-0005-0000-0000-0000413D0000}"/>
    <cellStyle name="Comma 33" xfId="7775" xr:uid="{00000000-0005-0000-0000-0000423D0000}"/>
    <cellStyle name="Comma 34" xfId="7776" xr:uid="{00000000-0005-0000-0000-0000433D0000}"/>
    <cellStyle name="Comma 35" xfId="7777" xr:uid="{00000000-0005-0000-0000-0000443D0000}"/>
    <cellStyle name="Comma 36" xfId="7778" xr:uid="{00000000-0005-0000-0000-0000453D0000}"/>
    <cellStyle name="Comma 37" xfId="7779" xr:uid="{00000000-0005-0000-0000-0000463D0000}"/>
    <cellStyle name="Comma 38" xfId="7780" xr:uid="{00000000-0005-0000-0000-0000473D0000}"/>
    <cellStyle name="Comma 39" xfId="7781" xr:uid="{00000000-0005-0000-0000-0000483D0000}"/>
    <cellStyle name="Comma 4" xfId="1354" xr:uid="{00000000-0005-0000-0000-0000493D0000}"/>
    <cellStyle name="Comma 4 2" xfId="7970" xr:uid="{00000000-0005-0000-0000-00004A3D0000}"/>
    <cellStyle name="Comma 4 2 2" xfId="16930" xr:uid="{00000000-0005-0000-0000-00004B3D0000}"/>
    <cellStyle name="Comma 4 2 2 2" xfId="25667" xr:uid="{00000000-0005-0000-0000-00004C3D0000}"/>
    <cellStyle name="Comma 4 2 2 2 2" xfId="43628" xr:uid="{00000000-0005-0000-0000-00004D3D0000}"/>
    <cellStyle name="Comma 4 2 2 3" xfId="35322" xr:uid="{00000000-0005-0000-0000-00004E3D0000}"/>
    <cellStyle name="Comma 4 2 3" xfId="19105" xr:uid="{00000000-0005-0000-0000-00004F3D0000}"/>
    <cellStyle name="Comma 4 2 3 2" xfId="37318" xr:uid="{00000000-0005-0000-0000-0000503D0000}"/>
    <cellStyle name="Comma 4 2 4" xfId="27090" xr:uid="{00000000-0005-0000-0000-0000513D0000}"/>
    <cellStyle name="Comma 4 2 4 2" xfId="45004" xr:uid="{00000000-0005-0000-0000-0000523D0000}"/>
    <cellStyle name="Comma 4 2 5" xfId="29050" xr:uid="{00000000-0005-0000-0000-0000533D0000}"/>
    <cellStyle name="Comma 4 2 6" xfId="46061" xr:uid="{00000000-0005-0000-0000-0000543D0000}"/>
    <cellStyle name="Comma 4 2 7" xfId="47258" xr:uid="{00000000-0005-0000-0000-0000553D0000}"/>
    <cellStyle name="Comma 4 3" xfId="12698" xr:uid="{00000000-0005-0000-0000-0000563D0000}"/>
    <cellStyle name="Comma 4 4" xfId="15688" xr:uid="{00000000-0005-0000-0000-0000573D0000}"/>
    <cellStyle name="Comma 4 4 2" xfId="24785" xr:uid="{00000000-0005-0000-0000-0000583D0000}"/>
    <cellStyle name="Comma 4 4 2 2" xfId="42783" xr:uid="{00000000-0005-0000-0000-0000593D0000}"/>
    <cellStyle name="Comma 4 4 3" xfId="34435" xr:uid="{00000000-0005-0000-0000-00005A3D0000}"/>
    <cellStyle name="Comma 4 5" xfId="17095" xr:uid="{00000000-0005-0000-0000-00005B3D0000}"/>
    <cellStyle name="Comma 4 5 2" xfId="35455" xr:uid="{00000000-0005-0000-0000-00005C3D0000}"/>
    <cellStyle name="Comma 4 6" xfId="26034" xr:uid="{00000000-0005-0000-0000-00005D3D0000}"/>
    <cellStyle name="Comma 4 6 2" xfId="43972" xr:uid="{00000000-0005-0000-0000-00005E3D0000}"/>
    <cellStyle name="Comma 4 7" xfId="27382" xr:uid="{00000000-0005-0000-0000-00005F3D0000}"/>
    <cellStyle name="Comma 4 8" xfId="45134" xr:uid="{00000000-0005-0000-0000-0000603D0000}"/>
    <cellStyle name="Comma 4 9" xfId="46096" xr:uid="{00000000-0005-0000-0000-0000613D0000}"/>
    <cellStyle name="Comma 4_Capital Development Budget -  Estimate 2011_2" xfId="7971" xr:uid="{00000000-0005-0000-0000-0000623D0000}"/>
    <cellStyle name="Comma 40" xfId="7782" xr:uid="{00000000-0005-0000-0000-0000633D0000}"/>
    <cellStyle name="Comma 41" xfId="7783" xr:uid="{00000000-0005-0000-0000-0000643D0000}"/>
    <cellStyle name="Comma 42" xfId="7784" xr:uid="{00000000-0005-0000-0000-0000653D0000}"/>
    <cellStyle name="Comma 43" xfId="7785" xr:uid="{00000000-0005-0000-0000-0000663D0000}"/>
    <cellStyle name="Comma 44" xfId="7786" xr:uid="{00000000-0005-0000-0000-0000673D0000}"/>
    <cellStyle name="Comma 45" xfId="7787" xr:uid="{00000000-0005-0000-0000-0000683D0000}"/>
    <cellStyle name="Comma 46" xfId="7788" xr:uid="{00000000-0005-0000-0000-0000693D0000}"/>
    <cellStyle name="Comma 47" xfId="7789" xr:uid="{00000000-0005-0000-0000-00006A3D0000}"/>
    <cellStyle name="Comma 48" xfId="7790" xr:uid="{00000000-0005-0000-0000-00006B3D0000}"/>
    <cellStyle name="Comma 49" xfId="7791" xr:uid="{00000000-0005-0000-0000-00006C3D0000}"/>
    <cellStyle name="Comma 5" xfId="1355" xr:uid="{00000000-0005-0000-0000-00006D3D0000}"/>
    <cellStyle name="Comma 5 2" xfId="12699" xr:uid="{00000000-0005-0000-0000-00006E3D0000}"/>
    <cellStyle name="Comma 5 2 2" xfId="16931" xr:uid="{00000000-0005-0000-0000-00006F3D0000}"/>
    <cellStyle name="Comma 5 2 2 2" xfId="25668" xr:uid="{00000000-0005-0000-0000-0000703D0000}"/>
    <cellStyle name="Comma 5 2 2 2 2" xfId="43629" xr:uid="{00000000-0005-0000-0000-0000713D0000}"/>
    <cellStyle name="Comma 5 2 2 3" xfId="35323" xr:uid="{00000000-0005-0000-0000-0000723D0000}"/>
    <cellStyle name="Comma 5 2 3" xfId="27091" xr:uid="{00000000-0005-0000-0000-0000733D0000}"/>
    <cellStyle name="Comma 5 2 3 2" xfId="45005" xr:uid="{00000000-0005-0000-0000-0000743D0000}"/>
    <cellStyle name="Comma 5 2 4" xfId="46062" xr:uid="{00000000-0005-0000-0000-0000753D0000}"/>
    <cellStyle name="Comma 5 2 5" xfId="47259" xr:uid="{00000000-0005-0000-0000-0000763D0000}"/>
    <cellStyle name="Comma 5 3" xfId="15689" xr:uid="{00000000-0005-0000-0000-0000773D0000}"/>
    <cellStyle name="Comma 5 3 2" xfId="24786" xr:uid="{00000000-0005-0000-0000-0000783D0000}"/>
    <cellStyle name="Comma 5 3 2 2" xfId="42784" xr:uid="{00000000-0005-0000-0000-0000793D0000}"/>
    <cellStyle name="Comma 5 3 3" xfId="34436" xr:uid="{00000000-0005-0000-0000-00007A3D0000}"/>
    <cellStyle name="Comma 5 4" xfId="17096" xr:uid="{00000000-0005-0000-0000-00007B3D0000}"/>
    <cellStyle name="Comma 5 4 2" xfId="35456" xr:uid="{00000000-0005-0000-0000-00007C3D0000}"/>
    <cellStyle name="Comma 5 5" xfId="26035" xr:uid="{00000000-0005-0000-0000-00007D3D0000}"/>
    <cellStyle name="Comma 5 5 2" xfId="43973" xr:uid="{00000000-0005-0000-0000-00007E3D0000}"/>
    <cellStyle name="Comma 5 6" xfId="27383" xr:uid="{00000000-0005-0000-0000-00007F3D0000}"/>
    <cellStyle name="Comma 5 7" xfId="45135" xr:uid="{00000000-0005-0000-0000-0000803D0000}"/>
    <cellStyle name="Comma 5 8" xfId="46097" xr:uid="{00000000-0005-0000-0000-0000813D0000}"/>
    <cellStyle name="Comma 50" xfId="7792" xr:uid="{00000000-0005-0000-0000-0000823D0000}"/>
    <cellStyle name="Comma 51" xfId="7793" xr:uid="{00000000-0005-0000-0000-0000833D0000}"/>
    <cellStyle name="Comma 52" xfId="7794" xr:uid="{00000000-0005-0000-0000-0000843D0000}"/>
    <cellStyle name="Comma 53" xfId="7795" xr:uid="{00000000-0005-0000-0000-0000853D0000}"/>
    <cellStyle name="Comma 54" xfId="7796" xr:uid="{00000000-0005-0000-0000-0000863D0000}"/>
    <cellStyle name="Comma 55" xfId="7797" xr:uid="{00000000-0005-0000-0000-0000873D0000}"/>
    <cellStyle name="Comma 56" xfId="7798" xr:uid="{00000000-0005-0000-0000-0000883D0000}"/>
    <cellStyle name="Comma 57" xfId="7799" xr:uid="{00000000-0005-0000-0000-0000893D0000}"/>
    <cellStyle name="Comma 58" xfId="7800" xr:uid="{00000000-0005-0000-0000-00008A3D0000}"/>
    <cellStyle name="Comma 59" xfId="7801" xr:uid="{00000000-0005-0000-0000-00008B3D0000}"/>
    <cellStyle name="Comma 6" xfId="1356" xr:uid="{00000000-0005-0000-0000-00008C3D0000}"/>
    <cellStyle name="Comma 6 2" xfId="7802" xr:uid="{00000000-0005-0000-0000-00008D3D0000}"/>
    <cellStyle name="Comma 6 2 2" xfId="16965" xr:uid="{00000000-0005-0000-0000-00008E3D0000}"/>
    <cellStyle name="Comma 6 2 2 2" xfId="25672" xr:uid="{00000000-0005-0000-0000-00008F3D0000}"/>
    <cellStyle name="Comma 6 2 2 2 2" xfId="43633" xr:uid="{00000000-0005-0000-0000-0000903D0000}"/>
    <cellStyle name="Comma 6 2 2 3" xfId="35327" xr:uid="{00000000-0005-0000-0000-0000913D0000}"/>
    <cellStyle name="Comma 6 2 3" xfId="27113" xr:uid="{00000000-0005-0000-0000-0000923D0000}"/>
    <cellStyle name="Comma 6 2 3 2" xfId="45009" xr:uid="{00000000-0005-0000-0000-0000933D0000}"/>
    <cellStyle name="Comma 6 2 4" xfId="46080" xr:uid="{00000000-0005-0000-0000-0000943D0000}"/>
    <cellStyle name="Comma 6 2 5" xfId="47277" xr:uid="{00000000-0005-0000-0000-0000953D0000}"/>
    <cellStyle name="Comma 60" xfId="7803" xr:uid="{00000000-0005-0000-0000-0000963D0000}"/>
    <cellStyle name="Comma 61" xfId="7804" xr:uid="{00000000-0005-0000-0000-0000973D0000}"/>
    <cellStyle name="Comma 62" xfId="7805" xr:uid="{00000000-0005-0000-0000-0000983D0000}"/>
    <cellStyle name="Comma 63" xfId="7806" xr:uid="{00000000-0005-0000-0000-0000993D0000}"/>
    <cellStyle name="Comma 64" xfId="7807" xr:uid="{00000000-0005-0000-0000-00009A3D0000}"/>
    <cellStyle name="Comma 65" xfId="7808" xr:uid="{00000000-0005-0000-0000-00009B3D0000}"/>
    <cellStyle name="Comma 66" xfId="7809" xr:uid="{00000000-0005-0000-0000-00009C3D0000}"/>
    <cellStyle name="Comma 67" xfId="7810" xr:uid="{00000000-0005-0000-0000-00009D3D0000}"/>
    <cellStyle name="Comma 68" xfId="7811" xr:uid="{00000000-0005-0000-0000-00009E3D0000}"/>
    <cellStyle name="Comma 69" xfId="6516" xr:uid="{00000000-0005-0000-0000-00009F3D0000}"/>
    <cellStyle name="Comma 69 2" xfId="13466" xr:uid="{00000000-0005-0000-0000-0000A03D0000}"/>
    <cellStyle name="Comma 69 2 2" xfId="22702" xr:uid="{00000000-0005-0000-0000-0000A13D0000}"/>
    <cellStyle name="Comma 69 2 2 2" xfId="40703" xr:uid="{00000000-0005-0000-0000-0000A23D0000}"/>
    <cellStyle name="Comma 69 2 3" xfId="32354" xr:uid="{00000000-0005-0000-0000-0000A33D0000}"/>
    <cellStyle name="Comma 7" xfId="1357" xr:uid="{00000000-0005-0000-0000-0000A43D0000}"/>
    <cellStyle name="Comma 7 2" xfId="7812" xr:uid="{00000000-0005-0000-0000-0000A53D0000}"/>
    <cellStyle name="Comma 70" xfId="7940" xr:uid="{00000000-0005-0000-0000-0000A63D0000}"/>
    <cellStyle name="Comma 71" xfId="12207" xr:uid="{00000000-0005-0000-0000-0000A73D0000}"/>
    <cellStyle name="Comma 72" xfId="12165" xr:uid="{00000000-0005-0000-0000-0000A83D0000}"/>
    <cellStyle name="Comma 73" xfId="6958" xr:uid="{00000000-0005-0000-0000-0000A93D0000}"/>
    <cellStyle name="Comma 74" xfId="12242" xr:uid="{00000000-0005-0000-0000-0000AA3D0000}"/>
    <cellStyle name="Comma 75" xfId="12161" xr:uid="{00000000-0005-0000-0000-0000AB3D0000}"/>
    <cellStyle name="Comma 76" xfId="12287" xr:uid="{00000000-0005-0000-0000-0000AC3D0000}"/>
    <cellStyle name="Comma 77" xfId="7127" xr:uid="{00000000-0005-0000-0000-0000AD3D0000}"/>
    <cellStyle name="Comma 78" xfId="12369" xr:uid="{00000000-0005-0000-0000-0000AE3D0000}"/>
    <cellStyle name="Comma 79" xfId="7133" xr:uid="{00000000-0005-0000-0000-0000AF3D0000}"/>
    <cellStyle name="Comma 8" xfId="1358" xr:uid="{00000000-0005-0000-0000-0000B03D0000}"/>
    <cellStyle name="Comma 8 2" xfId="7813" xr:uid="{00000000-0005-0000-0000-0000B13D0000}"/>
    <cellStyle name="Comma 80" xfId="12342" xr:uid="{00000000-0005-0000-0000-0000B23D0000}"/>
    <cellStyle name="Comma 81" xfId="12283" xr:uid="{00000000-0005-0000-0000-0000B33D0000}"/>
    <cellStyle name="Comma 82" xfId="7935" xr:uid="{00000000-0005-0000-0000-0000B43D0000}"/>
    <cellStyle name="Comma 83" xfId="7005" xr:uid="{00000000-0005-0000-0000-0000B53D0000}"/>
    <cellStyle name="Comma 84" xfId="7897" xr:uid="{00000000-0005-0000-0000-0000B63D0000}"/>
    <cellStyle name="Comma 85" xfId="12246" xr:uid="{00000000-0005-0000-0000-0000B73D0000}"/>
    <cellStyle name="Comma 86" xfId="6522" xr:uid="{00000000-0005-0000-0000-0000B83D0000}"/>
    <cellStyle name="Comma 87" xfId="12379" xr:uid="{00000000-0005-0000-0000-0000B93D0000}"/>
    <cellStyle name="Comma 87 2" xfId="21836" xr:uid="{00000000-0005-0000-0000-0000BA3D0000}"/>
    <cellStyle name="Comma 87 2 2" xfId="39960" xr:uid="{00000000-0005-0000-0000-0000BB3D0000}"/>
    <cellStyle name="Comma 87 3" xfId="31625" xr:uid="{00000000-0005-0000-0000-0000BC3D0000}"/>
    <cellStyle name="Comma 88" xfId="15557" xr:uid="{00000000-0005-0000-0000-0000BD3D0000}"/>
    <cellStyle name="Comma 88 2" xfId="24731" xr:uid="{00000000-0005-0000-0000-0000BE3D0000}"/>
    <cellStyle name="Comma 88 2 2" xfId="42730" xr:uid="{00000000-0005-0000-0000-0000BF3D0000}"/>
    <cellStyle name="Comma 88 3" xfId="34385" xr:uid="{00000000-0005-0000-0000-0000C03D0000}"/>
    <cellStyle name="Comma 89" xfId="15644" xr:uid="{00000000-0005-0000-0000-0000C13D0000}"/>
    <cellStyle name="Comma 89 2" xfId="24760" xr:uid="{00000000-0005-0000-0000-0000C23D0000}"/>
    <cellStyle name="Comma 89 2 2" xfId="42759" xr:uid="{00000000-0005-0000-0000-0000C33D0000}"/>
    <cellStyle name="Comma 89 3" xfId="34411" xr:uid="{00000000-0005-0000-0000-0000C43D0000}"/>
    <cellStyle name="Comma 9" xfId="1359" xr:uid="{00000000-0005-0000-0000-0000C53D0000}"/>
    <cellStyle name="Comma 9 2" xfId="7814" xr:uid="{00000000-0005-0000-0000-0000C63D0000}"/>
    <cellStyle name="Comma 90" xfId="15553" xr:uid="{00000000-0005-0000-0000-0000C73D0000}"/>
    <cellStyle name="Comma 90 2" xfId="24728" xr:uid="{00000000-0005-0000-0000-0000C83D0000}"/>
    <cellStyle name="Comma 90 2 2" xfId="42728" xr:uid="{00000000-0005-0000-0000-0000C93D0000}"/>
    <cellStyle name="Comma 90 3" xfId="34383" xr:uid="{00000000-0005-0000-0000-0000CA3D0000}"/>
    <cellStyle name="Comma 91" xfId="15669" xr:uid="{00000000-0005-0000-0000-0000CB3D0000}"/>
    <cellStyle name="Comma 92" xfId="46091" xr:uid="{00000000-0005-0000-0000-0000CC3D0000}"/>
    <cellStyle name="Comma0" xfId="1360" xr:uid="{00000000-0005-0000-0000-0000CD3D0000}"/>
    <cellStyle name="Comma0 - Modelo1" xfId="1361" xr:uid="{00000000-0005-0000-0000-0000CE3D0000}"/>
    <cellStyle name="Comma0 - Style1" xfId="1362" xr:uid="{00000000-0005-0000-0000-0000CF3D0000}"/>
    <cellStyle name="Comma0 2" xfId="1363" xr:uid="{00000000-0005-0000-0000-0000D03D0000}"/>
    <cellStyle name="Comma0 3" xfId="1364" xr:uid="{00000000-0005-0000-0000-0000D13D0000}"/>
    <cellStyle name="Comma0 4" xfId="1365" xr:uid="{00000000-0005-0000-0000-0000D23D0000}"/>
    <cellStyle name="Comma0 5" xfId="1366" xr:uid="{00000000-0005-0000-0000-0000D33D0000}"/>
    <cellStyle name="Comma0 5 2" xfId="1367" xr:uid="{00000000-0005-0000-0000-0000D43D0000}"/>
    <cellStyle name="Comma1 - Modelo2" xfId="1368" xr:uid="{00000000-0005-0000-0000-0000D53D0000}"/>
    <cellStyle name="Comma1 - Style2" xfId="1369" xr:uid="{00000000-0005-0000-0000-0000D63D0000}"/>
    <cellStyle name="Company Name" xfId="1370" xr:uid="{00000000-0005-0000-0000-0000D73D0000}"/>
    <cellStyle name="ContentsHyperlink" xfId="1371" xr:uid="{00000000-0005-0000-0000-0000D83D0000}"/>
    <cellStyle name="Copied" xfId="1372" xr:uid="{00000000-0005-0000-0000-0000D93D0000}"/>
    <cellStyle name="Copied 2" xfId="1373" xr:uid="{00000000-0005-0000-0000-0000DA3D0000}"/>
    <cellStyle name="Copied 3" xfId="1374" xr:uid="{00000000-0005-0000-0000-0000DB3D0000}"/>
    <cellStyle name="Credit" xfId="1375" xr:uid="{00000000-0005-0000-0000-0000DC3D0000}"/>
    <cellStyle name="Credit subtotal" xfId="1376" xr:uid="{00000000-0005-0000-0000-0000DD3D0000}"/>
    <cellStyle name="Credit subtotal 2" xfId="1377" xr:uid="{00000000-0005-0000-0000-0000DE3D0000}"/>
    <cellStyle name="Credit subtotal 2 2" xfId="5315" xr:uid="{00000000-0005-0000-0000-0000DF3D0000}"/>
    <cellStyle name="Credit subtotal 2 2 2" xfId="16879" xr:uid="{00000000-0005-0000-0000-0000E03D0000}"/>
    <cellStyle name="Credit subtotal 2 3" xfId="7815" xr:uid="{00000000-0005-0000-0000-0000E13D0000}"/>
    <cellStyle name="Credit subtotal 2 3 2" xfId="16325" xr:uid="{00000000-0005-0000-0000-0000E23D0000}"/>
    <cellStyle name="Credit subtotal 2 3 3" xfId="19083" xr:uid="{00000000-0005-0000-0000-0000E33D0000}"/>
    <cellStyle name="Credit subtotal 3" xfId="5316" xr:uid="{00000000-0005-0000-0000-0000E43D0000}"/>
    <cellStyle name="Credit subtotal 3 2" xfId="7972" xr:uid="{00000000-0005-0000-0000-0000E53D0000}"/>
    <cellStyle name="Credit subtotal 3 2 2" xfId="14072" xr:uid="{00000000-0005-0000-0000-0000E63D0000}"/>
    <cellStyle name="Credit subtotal 3 2 3" xfId="19106" xr:uid="{00000000-0005-0000-0000-0000E73D0000}"/>
    <cellStyle name="Credit subtotal 4" xfId="6572" xr:uid="{00000000-0005-0000-0000-0000E83D0000}"/>
    <cellStyle name="Credit subtotal 4 2" xfId="13594" xr:uid="{00000000-0005-0000-0000-0000E93D0000}"/>
    <cellStyle name="Credit subtotal 4 3" xfId="18483" xr:uid="{00000000-0005-0000-0000-0000EA3D0000}"/>
    <cellStyle name="Credit Total" xfId="1378" xr:uid="{00000000-0005-0000-0000-0000EB3D0000}"/>
    <cellStyle name="Credit Total 2" xfId="5942" xr:uid="{00000000-0005-0000-0000-0000EC3D0000}"/>
    <cellStyle name="Credit Total 2 2" xfId="13595" xr:uid="{00000000-0005-0000-0000-0000ED3D0000}"/>
    <cellStyle name="Credit Total 2 2 2" xfId="22829" xr:uid="{00000000-0005-0000-0000-0000EE3D0000}"/>
    <cellStyle name="Credit Total 2 2 2 2" xfId="40830" xr:uid="{00000000-0005-0000-0000-0000EF3D0000}"/>
    <cellStyle name="Credit Total 2 2 3" xfId="32481" xr:uid="{00000000-0005-0000-0000-0000F03D0000}"/>
    <cellStyle name="Credit Total 2 3" xfId="16302" xr:uid="{00000000-0005-0000-0000-0000F13D0000}"/>
    <cellStyle name="Credit Total 2 3 2" xfId="34873" xr:uid="{00000000-0005-0000-0000-0000F23D0000}"/>
    <cellStyle name="Credit Total 2 4" xfId="26640" xr:uid="{00000000-0005-0000-0000-0000F33D0000}"/>
    <cellStyle name="Credit Total 2 4 2" xfId="44555" xr:uid="{00000000-0005-0000-0000-0000F43D0000}"/>
    <cellStyle name="Credit Total 2 5" xfId="27138" xr:uid="{00000000-0005-0000-0000-0000F53D0000}"/>
    <cellStyle name="Credit Total 2 6" xfId="45554" xr:uid="{00000000-0005-0000-0000-0000F63D0000}"/>
    <cellStyle name="Credit Total 2 7" xfId="46670" xr:uid="{00000000-0005-0000-0000-0000F73D0000}"/>
    <cellStyle name="Credit Total 3" xfId="6688" xr:uid="{00000000-0005-0000-0000-0000F83D0000}"/>
    <cellStyle name="Credit Total 3 2" xfId="18541" xr:uid="{00000000-0005-0000-0000-0000F93D0000}"/>
    <cellStyle name="Credit Total 3 2 2" xfId="36818" xr:uid="{00000000-0005-0000-0000-0000FA3D0000}"/>
    <cellStyle name="Credit Total 4" xfId="12523" xr:uid="{00000000-0005-0000-0000-0000FB3D0000}"/>
    <cellStyle name="Credit Total 4 2" xfId="21964" xr:uid="{00000000-0005-0000-0000-0000FC3D0000}"/>
    <cellStyle name="Credit Total 4 2 2" xfId="40086" xr:uid="{00000000-0005-0000-0000-0000FD3D0000}"/>
    <cellStyle name="Credit Total 4 3" xfId="31751" xr:uid="{00000000-0005-0000-0000-0000FE3D0000}"/>
    <cellStyle name="Credit Total 5" xfId="15690" xr:uid="{00000000-0005-0000-0000-0000FF3D0000}"/>
    <cellStyle name="Credit Total 5 2" xfId="24787" xr:uid="{00000000-0005-0000-0000-0000003E0000}"/>
    <cellStyle name="Credit Total 5 2 2" xfId="42785" xr:uid="{00000000-0005-0000-0000-0000013E0000}"/>
    <cellStyle name="Credit Total 5 3" xfId="34437" xr:uid="{00000000-0005-0000-0000-0000023E0000}"/>
    <cellStyle name="Credit Total 6" xfId="26363" xr:uid="{00000000-0005-0000-0000-0000033E0000}"/>
    <cellStyle name="Credit Total 6 2" xfId="44290" xr:uid="{00000000-0005-0000-0000-0000043E0000}"/>
    <cellStyle name="Credit_А_РАСЧЕТ НБ, ДОХОДЫ, РАСХОДЫ 2006" xfId="1379" xr:uid="{00000000-0005-0000-0000-0000053E0000}"/>
    <cellStyle name="Currency [00]" xfId="1380" xr:uid="{00000000-0005-0000-0000-0000063E0000}"/>
    <cellStyle name="Currency 0.0" xfId="1381" xr:uid="{00000000-0005-0000-0000-0000073E0000}"/>
    <cellStyle name="Currency 0.0 2" xfId="1382" xr:uid="{00000000-0005-0000-0000-0000083E0000}"/>
    <cellStyle name="Currency 0.0 2 2" xfId="1383" xr:uid="{00000000-0005-0000-0000-0000093E0000}"/>
    <cellStyle name="Currency 0.0 3" xfId="1384" xr:uid="{00000000-0005-0000-0000-00000A3E0000}"/>
    <cellStyle name="Currency 0.0 3 2" xfId="1385" xr:uid="{00000000-0005-0000-0000-00000B3E0000}"/>
    <cellStyle name="Currency 0.0 4" xfId="1386" xr:uid="{00000000-0005-0000-0000-00000C3E0000}"/>
    <cellStyle name="Currency 0.0 4 2" xfId="1387" xr:uid="{00000000-0005-0000-0000-00000D3E0000}"/>
    <cellStyle name="Currency 0.0 5" xfId="1388" xr:uid="{00000000-0005-0000-0000-00000E3E0000}"/>
    <cellStyle name="Currency 0.0 5 2" xfId="1389" xr:uid="{00000000-0005-0000-0000-00000F3E0000}"/>
    <cellStyle name="Currency 0.0 6" xfId="1390" xr:uid="{00000000-0005-0000-0000-0000103E0000}"/>
    <cellStyle name="Currency 0.0 6 2" xfId="1391" xr:uid="{00000000-0005-0000-0000-0000113E0000}"/>
    <cellStyle name="Currency 0.0 7" xfId="1392" xr:uid="{00000000-0005-0000-0000-0000123E0000}"/>
    <cellStyle name="Currency 0.0 7 2" xfId="1393" xr:uid="{00000000-0005-0000-0000-0000133E0000}"/>
    <cellStyle name="Currency 0.0 8" xfId="1394" xr:uid="{00000000-0005-0000-0000-0000143E0000}"/>
    <cellStyle name="Currency 0.0 8 2" xfId="1395" xr:uid="{00000000-0005-0000-0000-0000153E0000}"/>
    <cellStyle name="Currency 0.0 9" xfId="1396" xr:uid="{00000000-0005-0000-0000-0000163E0000}"/>
    <cellStyle name="Currency 0.00" xfId="1397" xr:uid="{00000000-0005-0000-0000-0000173E0000}"/>
    <cellStyle name="Currency 0.00 2" xfId="1398" xr:uid="{00000000-0005-0000-0000-0000183E0000}"/>
    <cellStyle name="Currency 0.00 2 2" xfId="1399" xr:uid="{00000000-0005-0000-0000-0000193E0000}"/>
    <cellStyle name="Currency 0.00 3" xfId="1400" xr:uid="{00000000-0005-0000-0000-00001A3E0000}"/>
    <cellStyle name="Currency 0.00 3 2" xfId="1401" xr:uid="{00000000-0005-0000-0000-00001B3E0000}"/>
    <cellStyle name="Currency 0.00 4" xfId="1402" xr:uid="{00000000-0005-0000-0000-00001C3E0000}"/>
    <cellStyle name="Currency 0.00 4 2" xfId="1403" xr:uid="{00000000-0005-0000-0000-00001D3E0000}"/>
    <cellStyle name="Currency 0.00 5" xfId="1404" xr:uid="{00000000-0005-0000-0000-00001E3E0000}"/>
    <cellStyle name="Currency 0.00 5 2" xfId="1405" xr:uid="{00000000-0005-0000-0000-00001F3E0000}"/>
    <cellStyle name="Currency 0.00 6" xfId="1406" xr:uid="{00000000-0005-0000-0000-0000203E0000}"/>
    <cellStyle name="Currency 0.00 6 2" xfId="1407" xr:uid="{00000000-0005-0000-0000-0000213E0000}"/>
    <cellStyle name="Currency 0.00 7" xfId="1408" xr:uid="{00000000-0005-0000-0000-0000223E0000}"/>
    <cellStyle name="Currency 0.00 7 2" xfId="1409" xr:uid="{00000000-0005-0000-0000-0000233E0000}"/>
    <cellStyle name="Currency 0.00 8" xfId="1410" xr:uid="{00000000-0005-0000-0000-0000243E0000}"/>
    <cellStyle name="Currency 0.00 8 2" xfId="1411" xr:uid="{00000000-0005-0000-0000-0000253E0000}"/>
    <cellStyle name="Currency 0.00 9" xfId="1412" xr:uid="{00000000-0005-0000-0000-0000263E0000}"/>
    <cellStyle name="Currency 0.000" xfId="1413" xr:uid="{00000000-0005-0000-0000-0000273E0000}"/>
    <cellStyle name="Currency 0.000 2" xfId="1414" xr:uid="{00000000-0005-0000-0000-0000283E0000}"/>
    <cellStyle name="Currency 0.000 2 2" xfId="1415" xr:uid="{00000000-0005-0000-0000-0000293E0000}"/>
    <cellStyle name="Currency 0.000 3" xfId="1416" xr:uid="{00000000-0005-0000-0000-00002A3E0000}"/>
    <cellStyle name="Currency 0.000 3 2" xfId="1417" xr:uid="{00000000-0005-0000-0000-00002B3E0000}"/>
    <cellStyle name="Currency 0.000 4" xfId="1418" xr:uid="{00000000-0005-0000-0000-00002C3E0000}"/>
    <cellStyle name="Currency 0.000 4 2" xfId="1419" xr:uid="{00000000-0005-0000-0000-00002D3E0000}"/>
    <cellStyle name="Currency 0.000 5" xfId="1420" xr:uid="{00000000-0005-0000-0000-00002E3E0000}"/>
    <cellStyle name="Currency 0.000 5 2" xfId="1421" xr:uid="{00000000-0005-0000-0000-00002F3E0000}"/>
    <cellStyle name="Currency 0.000 6" xfId="1422" xr:uid="{00000000-0005-0000-0000-0000303E0000}"/>
    <cellStyle name="Currency 0.000 6 2" xfId="1423" xr:uid="{00000000-0005-0000-0000-0000313E0000}"/>
    <cellStyle name="Currency 0.000 7" xfId="1424" xr:uid="{00000000-0005-0000-0000-0000323E0000}"/>
    <cellStyle name="Currency 0.000 7 2" xfId="1425" xr:uid="{00000000-0005-0000-0000-0000333E0000}"/>
    <cellStyle name="Currency 0.000 8" xfId="1426" xr:uid="{00000000-0005-0000-0000-0000343E0000}"/>
    <cellStyle name="Currency 0.000 8 2" xfId="1427" xr:uid="{00000000-0005-0000-0000-0000353E0000}"/>
    <cellStyle name="Currency 0.000 9" xfId="1428" xr:uid="{00000000-0005-0000-0000-0000363E0000}"/>
    <cellStyle name="Currency 10" xfId="7816" xr:uid="{00000000-0005-0000-0000-0000373E0000}"/>
    <cellStyle name="Currency 11" xfId="7817" xr:uid="{00000000-0005-0000-0000-0000383E0000}"/>
    <cellStyle name="Currency 12" xfId="7818" xr:uid="{00000000-0005-0000-0000-0000393E0000}"/>
    <cellStyle name="Currency 13" xfId="7819" xr:uid="{00000000-0005-0000-0000-00003A3E0000}"/>
    <cellStyle name="Currency 14" xfId="7820" xr:uid="{00000000-0005-0000-0000-00003B3E0000}"/>
    <cellStyle name="Currency 15" xfId="7821" xr:uid="{00000000-0005-0000-0000-00003C3E0000}"/>
    <cellStyle name="Currency 16" xfId="7822" xr:uid="{00000000-0005-0000-0000-00003D3E0000}"/>
    <cellStyle name="Currency 17" xfId="7823" xr:uid="{00000000-0005-0000-0000-00003E3E0000}"/>
    <cellStyle name="Currency 18" xfId="7824" xr:uid="{00000000-0005-0000-0000-00003F3E0000}"/>
    <cellStyle name="Currency 19" xfId="7825" xr:uid="{00000000-0005-0000-0000-0000403E0000}"/>
    <cellStyle name="Currency 2" xfId="7826" xr:uid="{00000000-0005-0000-0000-0000413E0000}"/>
    <cellStyle name="Currency 2 2" xfId="16918" xr:uid="{00000000-0005-0000-0000-0000423E0000}"/>
    <cellStyle name="Currency 2 2 2" xfId="25659" xr:uid="{00000000-0005-0000-0000-0000433E0000}"/>
    <cellStyle name="Currency 2 2 2 2" xfId="43620" xr:uid="{00000000-0005-0000-0000-0000443E0000}"/>
    <cellStyle name="Currency 2 2 3" xfId="35314" xr:uid="{00000000-0005-0000-0000-0000453E0000}"/>
    <cellStyle name="Currency 2 3" xfId="27082" xr:uid="{00000000-0005-0000-0000-0000463E0000}"/>
    <cellStyle name="Currency 2 3 2" xfId="44996" xr:uid="{00000000-0005-0000-0000-0000473E0000}"/>
    <cellStyle name="Currency 2 4" xfId="46053" xr:uid="{00000000-0005-0000-0000-0000483E0000}"/>
    <cellStyle name="Currency 2 5" xfId="47250" xr:uid="{00000000-0005-0000-0000-0000493E0000}"/>
    <cellStyle name="Currency 20" xfId="7827" xr:uid="{00000000-0005-0000-0000-00004A3E0000}"/>
    <cellStyle name="Currency 21" xfId="7828" xr:uid="{00000000-0005-0000-0000-00004B3E0000}"/>
    <cellStyle name="Currency 22" xfId="7829" xr:uid="{00000000-0005-0000-0000-00004C3E0000}"/>
    <cellStyle name="Currency 23" xfId="7830" xr:uid="{00000000-0005-0000-0000-00004D3E0000}"/>
    <cellStyle name="Currency 24" xfId="7831" xr:uid="{00000000-0005-0000-0000-00004E3E0000}"/>
    <cellStyle name="Currency 25" xfId="7832" xr:uid="{00000000-0005-0000-0000-00004F3E0000}"/>
    <cellStyle name="Currency 26" xfId="7833" xr:uid="{00000000-0005-0000-0000-0000503E0000}"/>
    <cellStyle name="Currency 27" xfId="7834" xr:uid="{00000000-0005-0000-0000-0000513E0000}"/>
    <cellStyle name="Currency 28" xfId="7835" xr:uid="{00000000-0005-0000-0000-0000523E0000}"/>
    <cellStyle name="Currency 29" xfId="7836" xr:uid="{00000000-0005-0000-0000-0000533E0000}"/>
    <cellStyle name="Currency 3" xfId="7837" xr:uid="{00000000-0005-0000-0000-0000543E0000}"/>
    <cellStyle name="Currency 30" xfId="7838" xr:uid="{00000000-0005-0000-0000-0000553E0000}"/>
    <cellStyle name="Currency 31" xfId="7839" xr:uid="{00000000-0005-0000-0000-0000563E0000}"/>
    <cellStyle name="Currency 32" xfId="7840" xr:uid="{00000000-0005-0000-0000-0000573E0000}"/>
    <cellStyle name="Currency 33" xfId="7841" xr:uid="{00000000-0005-0000-0000-0000583E0000}"/>
    <cellStyle name="Currency 34" xfId="7842" xr:uid="{00000000-0005-0000-0000-0000593E0000}"/>
    <cellStyle name="Currency 35" xfId="7843" xr:uid="{00000000-0005-0000-0000-00005A3E0000}"/>
    <cellStyle name="Currency 36" xfId="7844" xr:uid="{00000000-0005-0000-0000-00005B3E0000}"/>
    <cellStyle name="Currency 37" xfId="7845" xr:uid="{00000000-0005-0000-0000-00005C3E0000}"/>
    <cellStyle name="Currency 38" xfId="7846" xr:uid="{00000000-0005-0000-0000-00005D3E0000}"/>
    <cellStyle name="Currency 39" xfId="7847" xr:uid="{00000000-0005-0000-0000-00005E3E0000}"/>
    <cellStyle name="Currency 4" xfId="7848" xr:uid="{00000000-0005-0000-0000-00005F3E0000}"/>
    <cellStyle name="Currency 40" xfId="7849" xr:uid="{00000000-0005-0000-0000-0000603E0000}"/>
    <cellStyle name="Currency 41" xfId="7850" xr:uid="{00000000-0005-0000-0000-0000613E0000}"/>
    <cellStyle name="Currency 42" xfId="7851" xr:uid="{00000000-0005-0000-0000-0000623E0000}"/>
    <cellStyle name="Currency 43" xfId="7852" xr:uid="{00000000-0005-0000-0000-0000633E0000}"/>
    <cellStyle name="Currency 44" xfId="7853" xr:uid="{00000000-0005-0000-0000-0000643E0000}"/>
    <cellStyle name="Currency 45" xfId="7854" xr:uid="{00000000-0005-0000-0000-0000653E0000}"/>
    <cellStyle name="Currency 46" xfId="7855" xr:uid="{00000000-0005-0000-0000-0000663E0000}"/>
    <cellStyle name="Currency 47" xfId="7856" xr:uid="{00000000-0005-0000-0000-0000673E0000}"/>
    <cellStyle name="Currency 48" xfId="7857" xr:uid="{00000000-0005-0000-0000-0000683E0000}"/>
    <cellStyle name="Currency 49" xfId="7858" xr:uid="{00000000-0005-0000-0000-0000693E0000}"/>
    <cellStyle name="Currency 5" xfId="7859" xr:uid="{00000000-0005-0000-0000-00006A3E0000}"/>
    <cellStyle name="Currency 50" xfId="7860" xr:uid="{00000000-0005-0000-0000-00006B3E0000}"/>
    <cellStyle name="Currency 51" xfId="7861" xr:uid="{00000000-0005-0000-0000-00006C3E0000}"/>
    <cellStyle name="Currency 52" xfId="7862" xr:uid="{00000000-0005-0000-0000-00006D3E0000}"/>
    <cellStyle name="Currency 53" xfId="7863" xr:uid="{00000000-0005-0000-0000-00006E3E0000}"/>
    <cellStyle name="Currency 54" xfId="7864" xr:uid="{00000000-0005-0000-0000-00006F3E0000}"/>
    <cellStyle name="Currency 55" xfId="7865" xr:uid="{00000000-0005-0000-0000-0000703E0000}"/>
    <cellStyle name="Currency 56" xfId="7866" xr:uid="{00000000-0005-0000-0000-0000713E0000}"/>
    <cellStyle name="Currency 57" xfId="7867" xr:uid="{00000000-0005-0000-0000-0000723E0000}"/>
    <cellStyle name="Currency 58" xfId="7868" xr:uid="{00000000-0005-0000-0000-0000733E0000}"/>
    <cellStyle name="Currency 59" xfId="7869" xr:uid="{00000000-0005-0000-0000-0000743E0000}"/>
    <cellStyle name="Currency 6" xfId="7870" xr:uid="{00000000-0005-0000-0000-0000753E0000}"/>
    <cellStyle name="Currency 60" xfId="7871" xr:uid="{00000000-0005-0000-0000-0000763E0000}"/>
    <cellStyle name="Currency 61" xfId="7872" xr:uid="{00000000-0005-0000-0000-0000773E0000}"/>
    <cellStyle name="Currency 62" xfId="7873" xr:uid="{00000000-0005-0000-0000-0000783E0000}"/>
    <cellStyle name="Currency 63" xfId="7874" xr:uid="{00000000-0005-0000-0000-0000793E0000}"/>
    <cellStyle name="Currency 64" xfId="7875" xr:uid="{00000000-0005-0000-0000-00007A3E0000}"/>
    <cellStyle name="Currency 65" xfId="7876" xr:uid="{00000000-0005-0000-0000-00007B3E0000}"/>
    <cellStyle name="Currency 66" xfId="7877" xr:uid="{00000000-0005-0000-0000-00007C3E0000}"/>
    <cellStyle name="Currency 67" xfId="7878" xr:uid="{00000000-0005-0000-0000-00007D3E0000}"/>
    <cellStyle name="Currency 68" xfId="7879" xr:uid="{00000000-0005-0000-0000-00007E3E0000}"/>
    <cellStyle name="Currency 69" xfId="7880" xr:uid="{00000000-0005-0000-0000-00007F3E0000}"/>
    <cellStyle name="Currency 7" xfId="7881" xr:uid="{00000000-0005-0000-0000-0000803E0000}"/>
    <cellStyle name="Currency 70" xfId="7882" xr:uid="{00000000-0005-0000-0000-0000813E0000}"/>
    <cellStyle name="Currency 71" xfId="7883" xr:uid="{00000000-0005-0000-0000-0000823E0000}"/>
    <cellStyle name="Currency 72" xfId="7884" xr:uid="{00000000-0005-0000-0000-0000833E0000}"/>
    <cellStyle name="Currency 73" xfId="7885" xr:uid="{00000000-0005-0000-0000-0000843E0000}"/>
    <cellStyle name="Currency 74" xfId="7886" xr:uid="{00000000-0005-0000-0000-0000853E0000}"/>
    <cellStyle name="Currency 8" xfId="7887" xr:uid="{00000000-0005-0000-0000-0000863E0000}"/>
    <cellStyle name="Currency 9" xfId="7888" xr:uid="{00000000-0005-0000-0000-0000873E0000}"/>
    <cellStyle name="Currency EN" xfId="1429" xr:uid="{00000000-0005-0000-0000-0000883E0000}"/>
    <cellStyle name="Currency EN 2" xfId="4972" xr:uid="{00000000-0005-0000-0000-0000893E0000}"/>
    <cellStyle name="Currency EN 2 2" xfId="6262" xr:uid="{00000000-0005-0000-0000-00008A3E0000}"/>
    <cellStyle name="Currency EN 2 2 2" xfId="18211" xr:uid="{00000000-0005-0000-0000-00008B3E0000}"/>
    <cellStyle name="Currency EN 2 2 2 2" xfId="36521" xr:uid="{00000000-0005-0000-0000-00008C3E0000}"/>
    <cellStyle name="Currency EN 2 2 3" xfId="28304" xr:uid="{00000000-0005-0000-0000-00008D3E0000}"/>
    <cellStyle name="Currency EN 2 3" xfId="13596" xr:uid="{00000000-0005-0000-0000-00008E3E0000}"/>
    <cellStyle name="Currency EN 2 3 2" xfId="22830" xr:uid="{00000000-0005-0000-0000-00008F3E0000}"/>
    <cellStyle name="Currency EN 2 3 2 2" xfId="40831" xr:uid="{00000000-0005-0000-0000-0000903E0000}"/>
    <cellStyle name="Currency EN 2 3 3" xfId="32482" xr:uid="{00000000-0005-0000-0000-0000913E0000}"/>
    <cellStyle name="Currency EN 2 4" xfId="16303" xr:uid="{00000000-0005-0000-0000-0000923E0000}"/>
    <cellStyle name="Currency EN 2 4 2" xfId="34874" xr:uid="{00000000-0005-0000-0000-0000933E0000}"/>
    <cellStyle name="Currency EN 2 5" xfId="25878" xr:uid="{00000000-0005-0000-0000-0000943E0000}"/>
    <cellStyle name="Currency EN 2 6" xfId="26641" xr:uid="{00000000-0005-0000-0000-0000953E0000}"/>
    <cellStyle name="Currency EN 2 6 2" xfId="44556" xr:uid="{00000000-0005-0000-0000-0000963E0000}"/>
    <cellStyle name="Currency EN 2 7" xfId="27139" xr:uid="{00000000-0005-0000-0000-0000973E0000}"/>
    <cellStyle name="Currency EN 2 8" xfId="45555" xr:uid="{00000000-0005-0000-0000-0000983E0000}"/>
    <cellStyle name="Currency EN 2 9" xfId="46671" xr:uid="{00000000-0005-0000-0000-0000993E0000}"/>
    <cellStyle name="Currency EN 3" xfId="5943" xr:uid="{00000000-0005-0000-0000-00009A3E0000}"/>
    <cellStyle name="Currency EN 3 2" xfId="17895" xr:uid="{00000000-0005-0000-0000-00009B3E0000}"/>
    <cellStyle name="Currency EN 3 2 2" xfId="36205" xr:uid="{00000000-0005-0000-0000-00009C3E0000}"/>
    <cellStyle name="Currency EN 3 3" xfId="27988" xr:uid="{00000000-0005-0000-0000-00009D3E0000}"/>
    <cellStyle name="Currency EN 4" xfId="6574" xr:uid="{00000000-0005-0000-0000-00009E3E0000}"/>
    <cellStyle name="Currency EN 4 2" xfId="18484" xr:uid="{00000000-0005-0000-0000-00009F3E0000}"/>
    <cellStyle name="Currency EN 5" xfId="12524" xr:uid="{00000000-0005-0000-0000-0000A03E0000}"/>
    <cellStyle name="Currency EN 5 2" xfId="21965" xr:uid="{00000000-0005-0000-0000-0000A13E0000}"/>
    <cellStyle name="Currency EN 5 2 2" xfId="40087" xr:uid="{00000000-0005-0000-0000-0000A23E0000}"/>
    <cellStyle name="Currency EN 5 3" xfId="31752" xr:uid="{00000000-0005-0000-0000-0000A33E0000}"/>
    <cellStyle name="Currency EN 6" xfId="26362" xr:uid="{00000000-0005-0000-0000-0000A43E0000}"/>
    <cellStyle name="Currency EN 6 2" xfId="44289" xr:uid="{00000000-0005-0000-0000-0000A53E0000}"/>
    <cellStyle name="Currency RU" xfId="1430" xr:uid="{00000000-0005-0000-0000-0000A63E0000}"/>
    <cellStyle name="Currency RU 2" xfId="4973" xr:uid="{00000000-0005-0000-0000-0000A73E0000}"/>
    <cellStyle name="Currency RU 2 2" xfId="6263" xr:uid="{00000000-0005-0000-0000-0000A83E0000}"/>
    <cellStyle name="Currency RU 2 2 2" xfId="18212" xr:uid="{00000000-0005-0000-0000-0000A93E0000}"/>
    <cellStyle name="Currency RU 2 2 2 2" xfId="36522" xr:uid="{00000000-0005-0000-0000-0000AA3E0000}"/>
    <cellStyle name="Currency RU 2 2 3" xfId="28305" xr:uid="{00000000-0005-0000-0000-0000AB3E0000}"/>
    <cellStyle name="Currency RU 2 3" xfId="13597" xr:uid="{00000000-0005-0000-0000-0000AC3E0000}"/>
    <cellStyle name="Currency RU 2 3 2" xfId="22831" xr:uid="{00000000-0005-0000-0000-0000AD3E0000}"/>
    <cellStyle name="Currency RU 2 3 2 2" xfId="40832" xr:uid="{00000000-0005-0000-0000-0000AE3E0000}"/>
    <cellStyle name="Currency RU 2 3 3" xfId="32483" xr:uid="{00000000-0005-0000-0000-0000AF3E0000}"/>
    <cellStyle name="Currency RU 2 4" xfId="16304" xr:uid="{00000000-0005-0000-0000-0000B03E0000}"/>
    <cellStyle name="Currency RU 2 4 2" xfId="34875" xr:uid="{00000000-0005-0000-0000-0000B13E0000}"/>
    <cellStyle name="Currency RU 2 5" xfId="25737" xr:uid="{00000000-0005-0000-0000-0000B23E0000}"/>
    <cellStyle name="Currency RU 2 6" xfId="26642" xr:uid="{00000000-0005-0000-0000-0000B33E0000}"/>
    <cellStyle name="Currency RU 2 6 2" xfId="44557" xr:uid="{00000000-0005-0000-0000-0000B43E0000}"/>
    <cellStyle name="Currency RU 2 7" xfId="27140" xr:uid="{00000000-0005-0000-0000-0000B53E0000}"/>
    <cellStyle name="Currency RU 2 8" xfId="45556" xr:uid="{00000000-0005-0000-0000-0000B63E0000}"/>
    <cellStyle name="Currency RU 2 9" xfId="46672" xr:uid="{00000000-0005-0000-0000-0000B73E0000}"/>
    <cellStyle name="Currency RU 3" xfId="5944" xr:uid="{00000000-0005-0000-0000-0000B83E0000}"/>
    <cellStyle name="Currency RU 3 2" xfId="17896" xr:uid="{00000000-0005-0000-0000-0000B93E0000}"/>
    <cellStyle name="Currency RU 3 2 2" xfId="36206" xr:uid="{00000000-0005-0000-0000-0000BA3E0000}"/>
    <cellStyle name="Currency RU 3 3" xfId="27989" xr:uid="{00000000-0005-0000-0000-0000BB3E0000}"/>
    <cellStyle name="Currency RU 4" xfId="6575" xr:uid="{00000000-0005-0000-0000-0000BC3E0000}"/>
    <cellStyle name="Currency RU 4 2" xfId="18485" xr:uid="{00000000-0005-0000-0000-0000BD3E0000}"/>
    <cellStyle name="Currency RU 5" xfId="12525" xr:uid="{00000000-0005-0000-0000-0000BE3E0000}"/>
    <cellStyle name="Currency RU 5 2" xfId="21966" xr:uid="{00000000-0005-0000-0000-0000BF3E0000}"/>
    <cellStyle name="Currency RU 5 2 2" xfId="40088" xr:uid="{00000000-0005-0000-0000-0000C03E0000}"/>
    <cellStyle name="Currency RU 5 3" xfId="31753" xr:uid="{00000000-0005-0000-0000-0000C13E0000}"/>
    <cellStyle name="Currency RU 6" xfId="26361" xr:uid="{00000000-0005-0000-0000-0000C23E0000}"/>
    <cellStyle name="Currency RU 6 2" xfId="44288" xr:uid="{00000000-0005-0000-0000-0000C33E0000}"/>
    <cellStyle name="Currency RU calc" xfId="1431" xr:uid="{00000000-0005-0000-0000-0000C43E0000}"/>
    <cellStyle name="Currency RU calc 2" xfId="1432" xr:uid="{00000000-0005-0000-0000-0000C53E0000}"/>
    <cellStyle name="Currency RU calc 2 2" xfId="5430" xr:uid="{00000000-0005-0000-0000-0000C63E0000}"/>
    <cellStyle name="Currency RU calc 2 2 2" xfId="6510" xr:uid="{00000000-0005-0000-0000-0000C73E0000}"/>
    <cellStyle name="Currency RU calc 2 2 2 2" xfId="18454" xr:uid="{00000000-0005-0000-0000-0000C83E0000}"/>
    <cellStyle name="Currency RU calc 2 2 3" xfId="13768" xr:uid="{00000000-0005-0000-0000-0000C93E0000}"/>
    <cellStyle name="Currency RU calc 2 2 3 2" xfId="22988" xr:uid="{00000000-0005-0000-0000-0000CA3E0000}"/>
    <cellStyle name="Currency RU calc 2 2 3 2 2" xfId="40988" xr:uid="{00000000-0005-0000-0000-0000CB3E0000}"/>
    <cellStyle name="Currency RU calc 2 2 3 3" xfId="32645" xr:uid="{00000000-0005-0000-0000-0000CC3E0000}"/>
    <cellStyle name="Currency RU calc 2 2 4" xfId="16326" xr:uid="{00000000-0005-0000-0000-0000CD3E0000}"/>
    <cellStyle name="Currency RU calc 2 2 4 2" xfId="34883" xr:uid="{00000000-0005-0000-0000-0000CE3E0000}"/>
    <cellStyle name="Currency RU calc 2 2 5" xfId="26650" xr:uid="{00000000-0005-0000-0000-0000CF3E0000}"/>
    <cellStyle name="Currency RU calc 2 2 5 2" xfId="44565" xr:uid="{00000000-0005-0000-0000-0000D03E0000}"/>
    <cellStyle name="Currency RU calc 2 2 6" xfId="27155" xr:uid="{00000000-0005-0000-0000-0000D13E0000}"/>
    <cellStyle name="Currency RU calc 2 2 7" xfId="45564" xr:uid="{00000000-0005-0000-0000-0000D23E0000}"/>
    <cellStyle name="Currency RU calc 2 2 8" xfId="46691" xr:uid="{00000000-0005-0000-0000-0000D33E0000}"/>
    <cellStyle name="Currency RU calc 2 3" xfId="26550" xr:uid="{00000000-0005-0000-0000-0000D43E0000}"/>
    <cellStyle name="Currency RU calc 2 3 2" xfId="44471" xr:uid="{00000000-0005-0000-0000-0000D53E0000}"/>
    <cellStyle name="Currency RU calc 3" xfId="5395" xr:uid="{00000000-0005-0000-0000-0000D63E0000}"/>
    <cellStyle name="Currency RU calc 3 2" xfId="6508" xr:uid="{00000000-0005-0000-0000-0000D73E0000}"/>
    <cellStyle name="Currency RU calc 3 2 2" xfId="18452" xr:uid="{00000000-0005-0000-0000-0000D83E0000}"/>
    <cellStyle name="Currency RU calc 3 3" xfId="13598" xr:uid="{00000000-0005-0000-0000-0000D93E0000}"/>
    <cellStyle name="Currency RU calc 3 3 2" xfId="22832" xr:uid="{00000000-0005-0000-0000-0000DA3E0000}"/>
    <cellStyle name="Currency RU calc 3 3 2 2" xfId="40833" xr:uid="{00000000-0005-0000-0000-0000DB3E0000}"/>
    <cellStyle name="Currency RU calc 3 3 3" xfId="32484" xr:uid="{00000000-0005-0000-0000-0000DC3E0000}"/>
    <cellStyle name="Currency RU calc 3 4" xfId="16305" xr:uid="{00000000-0005-0000-0000-0000DD3E0000}"/>
    <cellStyle name="Currency RU calc 3 4 2" xfId="34876" xr:uid="{00000000-0005-0000-0000-0000DE3E0000}"/>
    <cellStyle name="Currency RU calc 3 5" xfId="26643" xr:uid="{00000000-0005-0000-0000-0000DF3E0000}"/>
    <cellStyle name="Currency RU calc 3 5 2" xfId="44558" xr:uid="{00000000-0005-0000-0000-0000E03E0000}"/>
    <cellStyle name="Currency RU calc 3 6" xfId="27141" xr:uid="{00000000-0005-0000-0000-0000E13E0000}"/>
    <cellStyle name="Currency RU calc 3 7" xfId="45557" xr:uid="{00000000-0005-0000-0000-0000E23E0000}"/>
    <cellStyle name="Currency RU calc 3 8" xfId="46673" xr:uid="{00000000-0005-0000-0000-0000E33E0000}"/>
    <cellStyle name="Currency RU calc 4" xfId="7132" xr:uid="{00000000-0005-0000-0000-0000E43E0000}"/>
    <cellStyle name="Currency RU calc 4 2" xfId="18741" xr:uid="{00000000-0005-0000-0000-0000E53E0000}"/>
    <cellStyle name="Currency RU calc 5" xfId="26360" xr:uid="{00000000-0005-0000-0000-0000E63E0000}"/>
    <cellStyle name="Currency RU calc 5 2" xfId="44287" xr:uid="{00000000-0005-0000-0000-0000E73E0000}"/>
    <cellStyle name="Currency RU_CP-P (2)" xfId="1433" xr:uid="{00000000-0005-0000-0000-0000E83E0000}"/>
    <cellStyle name="Currency0" xfId="1434" xr:uid="{00000000-0005-0000-0000-0000E93E0000}"/>
    <cellStyle name="Currency0 2" xfId="1435" xr:uid="{00000000-0005-0000-0000-0000EA3E0000}"/>
    <cellStyle name="Currency0 3" xfId="1436" xr:uid="{00000000-0005-0000-0000-0000EB3E0000}"/>
    <cellStyle name="Currency0 4" xfId="1437" xr:uid="{00000000-0005-0000-0000-0000EC3E0000}"/>
    <cellStyle name="Currency0 5" xfId="1438" xr:uid="{00000000-0005-0000-0000-0000ED3E0000}"/>
    <cellStyle name="Currency0 5 2" xfId="1439" xr:uid="{00000000-0005-0000-0000-0000EE3E0000}"/>
    <cellStyle name="Currency0 6" xfId="8128" xr:uid="{00000000-0005-0000-0000-0000EF3E0000}"/>
    <cellStyle name="Currency0 6 2" xfId="13301" xr:uid="{00000000-0005-0000-0000-0000F03E0000}"/>
    <cellStyle name="Custom - Style8" xfId="1440" xr:uid="{00000000-0005-0000-0000-0000F13E0000}"/>
    <cellStyle name="Data   - Style2" xfId="1441" xr:uid="{00000000-0005-0000-0000-0000F23E0000}"/>
    <cellStyle name="Data   - Style2 2" xfId="5701" xr:uid="{00000000-0005-0000-0000-0000F33E0000}"/>
    <cellStyle name="Data   - Style2 2 2" xfId="12210" xr:uid="{00000000-0005-0000-0000-0000F43E0000}"/>
    <cellStyle name="Data   - Style2 2 2 2" xfId="21809" xr:uid="{00000000-0005-0000-0000-0000F53E0000}"/>
    <cellStyle name="Data   - Style2 2 3" xfId="13103" xr:uid="{00000000-0005-0000-0000-0000F63E0000}"/>
    <cellStyle name="Data   - Style2 2 3 2" xfId="22505" xr:uid="{00000000-0005-0000-0000-0000F73E0000}"/>
    <cellStyle name="Data   - Style2 2 4" xfId="16780" xr:uid="{00000000-0005-0000-0000-0000F83E0000}"/>
    <cellStyle name="Data   - Style2 2 5" xfId="27268" xr:uid="{00000000-0005-0000-0000-0000F93E0000}"/>
    <cellStyle name="Data   - Style2 2 5 2" xfId="45112" xr:uid="{00000000-0005-0000-0000-0000FA3E0000}"/>
    <cellStyle name="Data   - Style2 2 6" xfId="45930" xr:uid="{00000000-0005-0000-0000-0000FB3E0000}"/>
    <cellStyle name="Data   - Style2 2 7" xfId="47119" xr:uid="{00000000-0005-0000-0000-0000FC3E0000}"/>
    <cellStyle name="Data   - Style2 3" xfId="7973" xr:uid="{00000000-0005-0000-0000-0000FD3E0000}"/>
    <cellStyle name="Data   - Style2 3 2" xfId="12211" xr:uid="{00000000-0005-0000-0000-0000FE3E0000}"/>
    <cellStyle name="Data   - Style2 3 2 2" xfId="21810" xr:uid="{00000000-0005-0000-0000-0000FF3E0000}"/>
    <cellStyle name="Data   - Style2 3 3" xfId="13104" xr:uid="{00000000-0005-0000-0000-0000003F0000}"/>
    <cellStyle name="Data   - Style2 3 3 2" xfId="22506" xr:uid="{00000000-0005-0000-0000-0000013F0000}"/>
    <cellStyle name="Data   - Style2 3 4" xfId="19107" xr:uid="{00000000-0005-0000-0000-0000023F0000}"/>
    <cellStyle name="Data   - Style2 4" xfId="6960" xr:uid="{00000000-0005-0000-0000-0000033F0000}"/>
    <cellStyle name="Data   - Style2 4 2" xfId="18672" xr:uid="{00000000-0005-0000-0000-0000043F0000}"/>
    <cellStyle name="Data   - Style2 5" xfId="12526" xr:uid="{00000000-0005-0000-0000-0000053F0000}"/>
    <cellStyle name="Data   - Style2 5 2" xfId="21967" xr:uid="{00000000-0005-0000-0000-0000063F0000}"/>
    <cellStyle name="Data   - Style2 6" xfId="16161" xr:uid="{00000000-0005-0000-0000-0000073F0000}"/>
    <cellStyle name="Data   - Style2 6 2" xfId="25115" xr:uid="{00000000-0005-0000-0000-0000083F0000}"/>
    <cellStyle name="Data   - Style2 7" xfId="26029" xr:uid="{00000000-0005-0000-0000-0000093F0000}"/>
    <cellStyle name="Data   - Style2 7 2" xfId="43967" xr:uid="{00000000-0005-0000-0000-00000A3F0000}"/>
    <cellStyle name="Data   - Style2 8" xfId="46532" xr:uid="{00000000-0005-0000-0000-00000B3F0000}"/>
    <cellStyle name="Date" xfId="1442" xr:uid="{00000000-0005-0000-0000-00000C3F0000}"/>
    <cellStyle name="Date 2" xfId="1443" xr:uid="{00000000-0005-0000-0000-00000D3F0000}"/>
    <cellStyle name="Date 2 2" xfId="6576" xr:uid="{00000000-0005-0000-0000-00000E3F0000}"/>
    <cellStyle name="Date 3" xfId="1444" xr:uid="{00000000-0005-0000-0000-00000F3F0000}"/>
    <cellStyle name="Date 3 2" xfId="6577" xr:uid="{00000000-0005-0000-0000-0000103F0000}"/>
    <cellStyle name="Date 4" xfId="1445" xr:uid="{00000000-0005-0000-0000-0000113F0000}"/>
    <cellStyle name="Date 5" xfId="1446" xr:uid="{00000000-0005-0000-0000-0000123F0000}"/>
    <cellStyle name="Date 5 2" xfId="1447" xr:uid="{00000000-0005-0000-0000-0000133F0000}"/>
    <cellStyle name="Date 6" xfId="8129" xr:uid="{00000000-0005-0000-0000-0000143F0000}"/>
    <cellStyle name="Date 6 2" xfId="13302" xr:uid="{00000000-0005-0000-0000-0000153F0000}"/>
    <cellStyle name="Date EN" xfId="1448" xr:uid="{00000000-0005-0000-0000-0000163F0000}"/>
    <cellStyle name="Date EN 2" xfId="26359" xr:uid="{00000000-0005-0000-0000-0000173F0000}"/>
    <cellStyle name="Date RU" xfId="1449" xr:uid="{00000000-0005-0000-0000-0000183F0000}"/>
    <cellStyle name="Date RU 2" xfId="26358" xr:uid="{00000000-0005-0000-0000-0000193F0000}"/>
    <cellStyle name="Date Short" xfId="1450" xr:uid="{00000000-0005-0000-0000-00001A3F0000}"/>
    <cellStyle name="Date_2009 ЗСУ - рабочий1" xfId="7889" xr:uid="{00000000-0005-0000-0000-00001B3F0000}"/>
    <cellStyle name="Debit" xfId="1451" xr:uid="{00000000-0005-0000-0000-00001C3F0000}"/>
    <cellStyle name="Debit subtotal" xfId="1452" xr:uid="{00000000-0005-0000-0000-00001D3F0000}"/>
    <cellStyle name="Debit subtotal 2" xfId="1453" xr:uid="{00000000-0005-0000-0000-00001E3F0000}"/>
    <cellStyle name="Debit subtotal 2 2" xfId="5317" xr:uid="{00000000-0005-0000-0000-00001F3F0000}"/>
    <cellStyle name="Debit subtotal 2 2 2" xfId="16880" xr:uid="{00000000-0005-0000-0000-0000203F0000}"/>
    <cellStyle name="Debit subtotal 2 3" xfId="7890" xr:uid="{00000000-0005-0000-0000-0000213F0000}"/>
    <cellStyle name="Debit subtotal 2 3 2" xfId="16327" xr:uid="{00000000-0005-0000-0000-0000223F0000}"/>
    <cellStyle name="Debit subtotal 2 3 3" xfId="19087" xr:uid="{00000000-0005-0000-0000-0000233F0000}"/>
    <cellStyle name="Debit subtotal 3" xfId="5318" xr:uid="{00000000-0005-0000-0000-0000243F0000}"/>
    <cellStyle name="Debit subtotal 3 2" xfId="7974" xr:uid="{00000000-0005-0000-0000-0000253F0000}"/>
    <cellStyle name="Debit subtotal 3 2 2" xfId="14073" xr:uid="{00000000-0005-0000-0000-0000263F0000}"/>
    <cellStyle name="Debit subtotal 3 2 3" xfId="19108" xr:uid="{00000000-0005-0000-0000-0000273F0000}"/>
    <cellStyle name="Debit subtotal 4" xfId="6578" xr:uid="{00000000-0005-0000-0000-0000283F0000}"/>
    <cellStyle name="Debit subtotal 4 2" xfId="13599" xr:uid="{00000000-0005-0000-0000-0000293F0000}"/>
    <cellStyle name="Debit subtotal 4 3" xfId="18486" xr:uid="{00000000-0005-0000-0000-00002A3F0000}"/>
    <cellStyle name="Debit Total" xfId="1454" xr:uid="{00000000-0005-0000-0000-00002B3F0000}"/>
    <cellStyle name="Debit Total 2" xfId="5945" xr:uid="{00000000-0005-0000-0000-00002C3F0000}"/>
    <cellStyle name="Debit Total 2 2" xfId="13600" xr:uid="{00000000-0005-0000-0000-00002D3F0000}"/>
    <cellStyle name="Debit Total 2 2 2" xfId="22833" xr:uid="{00000000-0005-0000-0000-00002E3F0000}"/>
    <cellStyle name="Debit Total 2 2 2 2" xfId="40834" xr:uid="{00000000-0005-0000-0000-00002F3F0000}"/>
    <cellStyle name="Debit Total 2 2 3" xfId="32485" xr:uid="{00000000-0005-0000-0000-0000303F0000}"/>
    <cellStyle name="Debit Total 2 3" xfId="16306" xr:uid="{00000000-0005-0000-0000-0000313F0000}"/>
    <cellStyle name="Debit Total 2 3 2" xfId="34877" xr:uid="{00000000-0005-0000-0000-0000323F0000}"/>
    <cellStyle name="Debit Total 2 4" xfId="26644" xr:uid="{00000000-0005-0000-0000-0000333F0000}"/>
    <cellStyle name="Debit Total 2 4 2" xfId="44559" xr:uid="{00000000-0005-0000-0000-0000343F0000}"/>
    <cellStyle name="Debit Total 2 5" xfId="27142" xr:uid="{00000000-0005-0000-0000-0000353F0000}"/>
    <cellStyle name="Debit Total 2 6" xfId="45558" xr:uid="{00000000-0005-0000-0000-0000363F0000}"/>
    <cellStyle name="Debit Total 2 7" xfId="46674" xr:uid="{00000000-0005-0000-0000-0000373F0000}"/>
    <cellStyle name="Debit Total 3" xfId="7195" xr:uid="{00000000-0005-0000-0000-0000383F0000}"/>
    <cellStyle name="Debit Total 3 2" xfId="18786" xr:uid="{00000000-0005-0000-0000-0000393F0000}"/>
    <cellStyle name="Debit Total 3 2 2" xfId="37006" xr:uid="{00000000-0005-0000-0000-00003A3F0000}"/>
    <cellStyle name="Debit Total 4" xfId="12527" xr:uid="{00000000-0005-0000-0000-00003B3F0000}"/>
    <cellStyle name="Debit Total 4 2" xfId="21968" xr:uid="{00000000-0005-0000-0000-00003C3F0000}"/>
    <cellStyle name="Debit Total 4 2 2" xfId="40089" xr:uid="{00000000-0005-0000-0000-00003D3F0000}"/>
    <cellStyle name="Debit Total 4 3" xfId="31754" xr:uid="{00000000-0005-0000-0000-00003E3F0000}"/>
    <cellStyle name="Debit Total 5" xfId="15691" xr:uid="{00000000-0005-0000-0000-00003F3F0000}"/>
    <cellStyle name="Debit Total 5 2" xfId="24788" xr:uid="{00000000-0005-0000-0000-0000403F0000}"/>
    <cellStyle name="Debit Total 5 2 2" xfId="42786" xr:uid="{00000000-0005-0000-0000-0000413F0000}"/>
    <cellStyle name="Debit Total 5 3" xfId="34438" xr:uid="{00000000-0005-0000-0000-0000423F0000}"/>
    <cellStyle name="Debit Total 6" xfId="26357" xr:uid="{00000000-0005-0000-0000-0000433F0000}"/>
    <cellStyle name="Debit Total 6 2" xfId="44286" xr:uid="{00000000-0005-0000-0000-0000443F0000}"/>
    <cellStyle name="Debit_А_РАСЧЕТ НБ, ДОХОДЫ, РАСХОДЫ 2006" xfId="1455" xr:uid="{00000000-0005-0000-0000-0000453F0000}"/>
    <cellStyle name="DefaultStyle" xfId="7975" xr:uid="{00000000-0005-0000-0000-0000463F0000}"/>
    <cellStyle name="DefaultStyle 2" xfId="13105" xr:uid="{00000000-0005-0000-0000-0000473F0000}"/>
    <cellStyle name="DELTA" xfId="1456" xr:uid="{00000000-0005-0000-0000-0000483F0000}"/>
    <cellStyle name="DELTA 2" xfId="4974" xr:uid="{00000000-0005-0000-0000-0000493F0000}"/>
    <cellStyle name="DELTA 2 2" xfId="13769" xr:uid="{00000000-0005-0000-0000-00004A3F0000}"/>
    <cellStyle name="DELTA 3" xfId="5396" xr:uid="{00000000-0005-0000-0000-00004B3F0000}"/>
    <cellStyle name="Dezimal_14. World Consumption of HC Ferro Chrome (neu)" xfId="1457" xr:uid="{00000000-0005-0000-0000-00004C3F0000}"/>
    <cellStyle name="Dia" xfId="1458" xr:uid="{00000000-0005-0000-0000-00004D3F0000}"/>
    <cellStyle name="Encabez1" xfId="1459" xr:uid="{00000000-0005-0000-0000-00004E3F0000}"/>
    <cellStyle name="Encabez2" xfId="1460" xr:uid="{00000000-0005-0000-0000-00004F3F0000}"/>
    <cellStyle name="Enter Currency (0)" xfId="1461" xr:uid="{00000000-0005-0000-0000-0000503F0000}"/>
    <cellStyle name="Enter Currency (2)" xfId="1462" xr:uid="{00000000-0005-0000-0000-0000513F0000}"/>
    <cellStyle name="Enter Units (0)" xfId="1463" xr:uid="{00000000-0005-0000-0000-0000523F0000}"/>
    <cellStyle name="Enter Units (1)" xfId="1464" xr:uid="{00000000-0005-0000-0000-0000533F0000}"/>
    <cellStyle name="Enter Units (1) 2" xfId="4975" xr:uid="{00000000-0005-0000-0000-0000543F0000}"/>
    <cellStyle name="Enter Units (1) 3" xfId="5397" xr:uid="{00000000-0005-0000-0000-0000553F0000}"/>
    <cellStyle name="Enter Units (2)" xfId="1465" xr:uid="{00000000-0005-0000-0000-0000563F0000}"/>
    <cellStyle name="Entered" xfId="1466" xr:uid="{00000000-0005-0000-0000-0000573F0000}"/>
    <cellStyle name="Entered 2" xfId="1467" xr:uid="{00000000-0005-0000-0000-0000583F0000}"/>
    <cellStyle name="Entered 3" xfId="1468" xr:uid="{00000000-0005-0000-0000-0000593F0000}"/>
    <cellStyle name="Euro" xfId="1469" xr:uid="{00000000-0005-0000-0000-00005A3F0000}"/>
    <cellStyle name="Euro 10" xfId="1470" xr:uid="{00000000-0005-0000-0000-00005B3F0000}"/>
    <cellStyle name="Euro 10 2" xfId="7007" xr:uid="{00000000-0005-0000-0000-00005C3F0000}"/>
    <cellStyle name="Euro 11" xfId="1471" xr:uid="{00000000-0005-0000-0000-00005D3F0000}"/>
    <cellStyle name="Euro 11 2" xfId="7187" xr:uid="{00000000-0005-0000-0000-00005E3F0000}"/>
    <cellStyle name="Euro 12" xfId="8130" xr:uid="{00000000-0005-0000-0000-00005F3F0000}"/>
    <cellStyle name="Euro 13" xfId="6579" xr:uid="{00000000-0005-0000-0000-0000603F0000}"/>
    <cellStyle name="Euro 2" xfId="1472" xr:uid="{00000000-0005-0000-0000-0000613F0000}"/>
    <cellStyle name="Euro 2 10" xfId="1473" xr:uid="{00000000-0005-0000-0000-0000623F0000}"/>
    <cellStyle name="Euro 2 11" xfId="1474" xr:uid="{00000000-0005-0000-0000-0000633F0000}"/>
    <cellStyle name="Euro 2 12" xfId="1475" xr:uid="{00000000-0005-0000-0000-0000643F0000}"/>
    <cellStyle name="Euro 2 13" xfId="1476" xr:uid="{00000000-0005-0000-0000-0000653F0000}"/>
    <cellStyle name="Euro 2 14" xfId="1477" xr:uid="{00000000-0005-0000-0000-0000663F0000}"/>
    <cellStyle name="Euro 2 15" xfId="1478" xr:uid="{00000000-0005-0000-0000-0000673F0000}"/>
    <cellStyle name="Euro 2 16" xfId="1479" xr:uid="{00000000-0005-0000-0000-0000683F0000}"/>
    <cellStyle name="Euro 2 17" xfId="1480" xr:uid="{00000000-0005-0000-0000-0000693F0000}"/>
    <cellStyle name="Euro 2 18" xfId="1481" xr:uid="{00000000-0005-0000-0000-00006A3F0000}"/>
    <cellStyle name="Euro 2 19" xfId="1482" xr:uid="{00000000-0005-0000-0000-00006B3F0000}"/>
    <cellStyle name="Euro 2 2" xfId="1483" xr:uid="{00000000-0005-0000-0000-00006C3F0000}"/>
    <cellStyle name="Euro 2 2 10" xfId="1484" xr:uid="{00000000-0005-0000-0000-00006D3F0000}"/>
    <cellStyle name="Euro 2 2 11" xfId="1485" xr:uid="{00000000-0005-0000-0000-00006E3F0000}"/>
    <cellStyle name="Euro 2 2 12" xfId="1486" xr:uid="{00000000-0005-0000-0000-00006F3F0000}"/>
    <cellStyle name="Euro 2 2 13" xfId="1487" xr:uid="{00000000-0005-0000-0000-0000703F0000}"/>
    <cellStyle name="Euro 2 2 14" xfId="1488" xr:uid="{00000000-0005-0000-0000-0000713F0000}"/>
    <cellStyle name="Euro 2 2 15" xfId="1489" xr:uid="{00000000-0005-0000-0000-0000723F0000}"/>
    <cellStyle name="Euro 2 2 16" xfId="1490" xr:uid="{00000000-0005-0000-0000-0000733F0000}"/>
    <cellStyle name="Euro 2 2 17" xfId="1491" xr:uid="{00000000-0005-0000-0000-0000743F0000}"/>
    <cellStyle name="Euro 2 2 18" xfId="1492" xr:uid="{00000000-0005-0000-0000-0000753F0000}"/>
    <cellStyle name="Euro 2 2 19" xfId="1493" xr:uid="{00000000-0005-0000-0000-0000763F0000}"/>
    <cellStyle name="Euro 2 2 2" xfId="1494" xr:uid="{00000000-0005-0000-0000-0000773F0000}"/>
    <cellStyle name="Euro 2 2 20" xfId="1495" xr:uid="{00000000-0005-0000-0000-0000783F0000}"/>
    <cellStyle name="Euro 2 2 21" xfId="1496" xr:uid="{00000000-0005-0000-0000-0000793F0000}"/>
    <cellStyle name="Euro 2 2 3" xfId="1497" xr:uid="{00000000-0005-0000-0000-00007A3F0000}"/>
    <cellStyle name="Euro 2 2 4" xfId="1498" xr:uid="{00000000-0005-0000-0000-00007B3F0000}"/>
    <cellStyle name="Euro 2 2 5" xfId="1499" xr:uid="{00000000-0005-0000-0000-00007C3F0000}"/>
    <cellStyle name="Euro 2 2 6" xfId="1500" xr:uid="{00000000-0005-0000-0000-00007D3F0000}"/>
    <cellStyle name="Euro 2 2 7" xfId="1501" xr:uid="{00000000-0005-0000-0000-00007E3F0000}"/>
    <cellStyle name="Euro 2 2 8" xfId="1502" xr:uid="{00000000-0005-0000-0000-00007F3F0000}"/>
    <cellStyle name="Euro 2 2 9" xfId="1503" xr:uid="{00000000-0005-0000-0000-0000803F0000}"/>
    <cellStyle name="Euro 2 20" xfId="1504" xr:uid="{00000000-0005-0000-0000-0000813F0000}"/>
    <cellStyle name="Euro 2 21" xfId="1505" xr:uid="{00000000-0005-0000-0000-0000823F0000}"/>
    <cellStyle name="Euro 2 3" xfId="1506" xr:uid="{00000000-0005-0000-0000-0000833F0000}"/>
    <cellStyle name="Euro 2 3 2" xfId="7891" xr:uid="{00000000-0005-0000-0000-0000843F0000}"/>
    <cellStyle name="Euro 2 4" xfId="1507" xr:uid="{00000000-0005-0000-0000-0000853F0000}"/>
    <cellStyle name="Euro 2 5" xfId="1508" xr:uid="{00000000-0005-0000-0000-0000863F0000}"/>
    <cellStyle name="Euro 2 6" xfId="1509" xr:uid="{00000000-0005-0000-0000-0000873F0000}"/>
    <cellStyle name="Euro 2 7" xfId="1510" xr:uid="{00000000-0005-0000-0000-0000883F0000}"/>
    <cellStyle name="Euro 2 8" xfId="1511" xr:uid="{00000000-0005-0000-0000-0000893F0000}"/>
    <cellStyle name="Euro 2 9" xfId="1512" xr:uid="{00000000-0005-0000-0000-00008A3F0000}"/>
    <cellStyle name="Euro 3" xfId="1513" xr:uid="{00000000-0005-0000-0000-00008B3F0000}"/>
    <cellStyle name="Euro 3 2" xfId="1514" xr:uid="{00000000-0005-0000-0000-00008C3F0000}"/>
    <cellStyle name="Euro 4" xfId="1515" xr:uid="{00000000-0005-0000-0000-00008D3F0000}"/>
    <cellStyle name="Euro 4 2" xfId="1516" xr:uid="{00000000-0005-0000-0000-00008E3F0000}"/>
    <cellStyle name="Euro 5" xfId="1517" xr:uid="{00000000-0005-0000-0000-00008F3F0000}"/>
    <cellStyle name="Euro 5 2" xfId="1518" xr:uid="{00000000-0005-0000-0000-0000903F0000}"/>
    <cellStyle name="Euro 6" xfId="1519" xr:uid="{00000000-0005-0000-0000-0000913F0000}"/>
    <cellStyle name="Euro 6 2" xfId="1520" xr:uid="{00000000-0005-0000-0000-0000923F0000}"/>
    <cellStyle name="Euro 7" xfId="1521" xr:uid="{00000000-0005-0000-0000-0000933F0000}"/>
    <cellStyle name="Euro 7 2" xfId="1522" xr:uid="{00000000-0005-0000-0000-0000943F0000}"/>
    <cellStyle name="Euro 8" xfId="1523" xr:uid="{00000000-0005-0000-0000-0000953F0000}"/>
    <cellStyle name="Euro 8 2" xfId="1524" xr:uid="{00000000-0005-0000-0000-0000963F0000}"/>
    <cellStyle name="Euro 9" xfId="1525" xr:uid="{00000000-0005-0000-0000-0000973F0000}"/>
    <cellStyle name="Euro 9 2" xfId="8131" xr:uid="{00000000-0005-0000-0000-0000983F0000}"/>
    <cellStyle name="Euro 9 2 2" xfId="13303" xr:uid="{00000000-0005-0000-0000-0000993F0000}"/>
    <cellStyle name="Euro 9 3" xfId="6580" xr:uid="{00000000-0005-0000-0000-00009A3F0000}"/>
    <cellStyle name="Euro__Anfisa_Result after MRO_model2012(ord+marg ore+dilution)" xfId="1526" xr:uid="{00000000-0005-0000-0000-00009B3F0000}"/>
    <cellStyle name="Excel Built-in Normal" xfId="1527" xr:uid="{00000000-0005-0000-0000-00009C3F0000}"/>
    <cellStyle name="Explanatory Text" xfId="4976" xr:uid="{00000000-0005-0000-0000-00009D3F0000}"/>
    <cellStyle name="Explanatory Text 2" xfId="1528" xr:uid="{00000000-0005-0000-0000-00009E3F0000}"/>
    <cellStyle name="Explanatory Text 3" xfId="1529" xr:uid="{00000000-0005-0000-0000-00009F3F0000}"/>
    <cellStyle name="Explanatory Text 3 2" xfId="6912" xr:uid="{00000000-0005-0000-0000-0000A03F0000}"/>
    <cellStyle name="Explanatory Text 4" xfId="1530" xr:uid="{00000000-0005-0000-0000-0000A13F0000}"/>
    <cellStyle name="Explanatory Text 5" xfId="8132" xr:uid="{00000000-0005-0000-0000-0000A23F0000}"/>
    <cellStyle name="Explanatory Text__Anfisa_Result after MRO_model2012(ord+marg ore+dilution)" xfId="5133" xr:uid="{00000000-0005-0000-0000-0000A33F0000}"/>
    <cellStyle name="EY House" xfId="1531" xr:uid="{00000000-0005-0000-0000-0000A43F0000}"/>
    <cellStyle name="F2" xfId="1532" xr:uid="{00000000-0005-0000-0000-0000A53F0000}"/>
    <cellStyle name="F2 2" xfId="1533" xr:uid="{00000000-0005-0000-0000-0000A63F0000}"/>
    <cellStyle name="F2 3" xfId="1534" xr:uid="{00000000-0005-0000-0000-0000A73F0000}"/>
    <cellStyle name="F2 4" xfId="1535" xr:uid="{00000000-0005-0000-0000-0000A83F0000}"/>
    <cellStyle name="F2 5" xfId="1536" xr:uid="{00000000-0005-0000-0000-0000A93F0000}"/>
    <cellStyle name="F2 5 2" xfId="1537" xr:uid="{00000000-0005-0000-0000-0000AA3F0000}"/>
    <cellStyle name="F2 6" xfId="8133" xr:uid="{00000000-0005-0000-0000-0000AB3F0000}"/>
    <cellStyle name="F2 6 2" xfId="13304" xr:uid="{00000000-0005-0000-0000-0000AC3F0000}"/>
    <cellStyle name="F3" xfId="1538" xr:uid="{00000000-0005-0000-0000-0000AD3F0000}"/>
    <cellStyle name="F3 2" xfId="1539" xr:uid="{00000000-0005-0000-0000-0000AE3F0000}"/>
    <cellStyle name="F3 3" xfId="1540" xr:uid="{00000000-0005-0000-0000-0000AF3F0000}"/>
    <cellStyle name="F3 4" xfId="1541" xr:uid="{00000000-0005-0000-0000-0000B03F0000}"/>
    <cellStyle name="F3 5" xfId="1542" xr:uid="{00000000-0005-0000-0000-0000B13F0000}"/>
    <cellStyle name="F3 5 2" xfId="1543" xr:uid="{00000000-0005-0000-0000-0000B23F0000}"/>
    <cellStyle name="F3 6" xfId="8134" xr:uid="{00000000-0005-0000-0000-0000B33F0000}"/>
    <cellStyle name="F3 6 2" xfId="13305" xr:uid="{00000000-0005-0000-0000-0000B43F0000}"/>
    <cellStyle name="F4" xfId="1544" xr:uid="{00000000-0005-0000-0000-0000B53F0000}"/>
    <cellStyle name="F4 2" xfId="1545" xr:uid="{00000000-0005-0000-0000-0000B63F0000}"/>
    <cellStyle name="F4 3" xfId="1546" xr:uid="{00000000-0005-0000-0000-0000B73F0000}"/>
    <cellStyle name="F4 4" xfId="1547" xr:uid="{00000000-0005-0000-0000-0000B83F0000}"/>
    <cellStyle name="F4 5" xfId="1548" xr:uid="{00000000-0005-0000-0000-0000B93F0000}"/>
    <cellStyle name="F4 5 2" xfId="1549" xr:uid="{00000000-0005-0000-0000-0000BA3F0000}"/>
    <cellStyle name="F4 6" xfId="8135" xr:uid="{00000000-0005-0000-0000-0000BB3F0000}"/>
    <cellStyle name="F4 6 2" xfId="13306" xr:uid="{00000000-0005-0000-0000-0000BC3F0000}"/>
    <cellStyle name="F5" xfId="1550" xr:uid="{00000000-0005-0000-0000-0000BD3F0000}"/>
    <cellStyle name="F5 2" xfId="1551" xr:uid="{00000000-0005-0000-0000-0000BE3F0000}"/>
    <cellStyle name="F5 3" xfId="1552" xr:uid="{00000000-0005-0000-0000-0000BF3F0000}"/>
    <cellStyle name="F5 4" xfId="1553" xr:uid="{00000000-0005-0000-0000-0000C03F0000}"/>
    <cellStyle name="F5 5" xfId="1554" xr:uid="{00000000-0005-0000-0000-0000C13F0000}"/>
    <cellStyle name="F5 5 2" xfId="1555" xr:uid="{00000000-0005-0000-0000-0000C23F0000}"/>
    <cellStyle name="F5 6" xfId="8136" xr:uid="{00000000-0005-0000-0000-0000C33F0000}"/>
    <cellStyle name="F5 6 2" xfId="13307" xr:uid="{00000000-0005-0000-0000-0000C43F0000}"/>
    <cellStyle name="F6" xfId="1556" xr:uid="{00000000-0005-0000-0000-0000C53F0000}"/>
    <cellStyle name="F6 2" xfId="1557" xr:uid="{00000000-0005-0000-0000-0000C63F0000}"/>
    <cellStyle name="F6 3" xfId="1558" xr:uid="{00000000-0005-0000-0000-0000C73F0000}"/>
    <cellStyle name="F6 4" xfId="1559" xr:uid="{00000000-0005-0000-0000-0000C83F0000}"/>
    <cellStyle name="F6 5" xfId="1560" xr:uid="{00000000-0005-0000-0000-0000C93F0000}"/>
    <cellStyle name="F6 5 2" xfId="1561" xr:uid="{00000000-0005-0000-0000-0000CA3F0000}"/>
    <cellStyle name="F6 6" xfId="8137" xr:uid="{00000000-0005-0000-0000-0000CB3F0000}"/>
    <cellStyle name="F6 6 2" xfId="13308" xr:uid="{00000000-0005-0000-0000-0000CC3F0000}"/>
    <cellStyle name="F7" xfId="1562" xr:uid="{00000000-0005-0000-0000-0000CD3F0000}"/>
    <cellStyle name="F7 2" xfId="1563" xr:uid="{00000000-0005-0000-0000-0000CE3F0000}"/>
    <cellStyle name="F7 3" xfId="1564" xr:uid="{00000000-0005-0000-0000-0000CF3F0000}"/>
    <cellStyle name="F7 4" xfId="1565" xr:uid="{00000000-0005-0000-0000-0000D03F0000}"/>
    <cellStyle name="F7 5" xfId="1566" xr:uid="{00000000-0005-0000-0000-0000D13F0000}"/>
    <cellStyle name="F7 5 2" xfId="1567" xr:uid="{00000000-0005-0000-0000-0000D23F0000}"/>
    <cellStyle name="F7 6" xfId="8138" xr:uid="{00000000-0005-0000-0000-0000D33F0000}"/>
    <cellStyle name="F7 6 2" xfId="13309" xr:uid="{00000000-0005-0000-0000-0000D43F0000}"/>
    <cellStyle name="F8" xfId="1568" xr:uid="{00000000-0005-0000-0000-0000D53F0000}"/>
    <cellStyle name="F8 2" xfId="1569" xr:uid="{00000000-0005-0000-0000-0000D63F0000}"/>
    <cellStyle name="F8 3" xfId="1570" xr:uid="{00000000-0005-0000-0000-0000D73F0000}"/>
    <cellStyle name="F8 4" xfId="1571" xr:uid="{00000000-0005-0000-0000-0000D83F0000}"/>
    <cellStyle name="F8 5" xfId="1572" xr:uid="{00000000-0005-0000-0000-0000D93F0000}"/>
    <cellStyle name="F8 5 2" xfId="1573" xr:uid="{00000000-0005-0000-0000-0000DA3F0000}"/>
    <cellStyle name="F8 6" xfId="8139" xr:uid="{00000000-0005-0000-0000-0000DB3F0000}"/>
    <cellStyle name="F8 6 2" xfId="13310" xr:uid="{00000000-0005-0000-0000-0000DC3F0000}"/>
    <cellStyle name="Fecha" xfId="7976" xr:uid="{00000000-0005-0000-0000-0000DD3F0000}"/>
    <cellStyle name="Fecha - Modelo3" xfId="7977" xr:uid="{00000000-0005-0000-0000-0000DE3F0000}"/>
    <cellStyle name="Fecha_100822 WR budget" xfId="7978" xr:uid="{00000000-0005-0000-0000-0000DF3F0000}"/>
    <cellStyle name="Fijo" xfId="1574" xr:uid="{00000000-0005-0000-0000-0000E03F0000}"/>
    <cellStyle name="Fijo - Modelo4" xfId="7979" xr:uid="{00000000-0005-0000-0000-0000E13F0000}"/>
    <cellStyle name="Fijo_100822 WR budget" xfId="7980" xr:uid="{00000000-0005-0000-0000-0000E23F0000}"/>
    <cellStyle name="filling_table" xfId="1575" xr:uid="{00000000-0005-0000-0000-0000E33F0000}"/>
    <cellStyle name="Financiero" xfId="1576" xr:uid="{00000000-0005-0000-0000-0000E43F0000}"/>
    <cellStyle name="Fixed" xfId="1577" xr:uid="{00000000-0005-0000-0000-0000E53F0000}"/>
    <cellStyle name="Fixed 2" xfId="1578" xr:uid="{00000000-0005-0000-0000-0000E63F0000}"/>
    <cellStyle name="Fixed 3" xfId="1579" xr:uid="{00000000-0005-0000-0000-0000E73F0000}"/>
    <cellStyle name="Fixed 4" xfId="1580" xr:uid="{00000000-0005-0000-0000-0000E83F0000}"/>
    <cellStyle name="Fixed 5" xfId="1581" xr:uid="{00000000-0005-0000-0000-0000E93F0000}"/>
    <cellStyle name="Fixed 5 2" xfId="1582" xr:uid="{00000000-0005-0000-0000-0000EA3F0000}"/>
    <cellStyle name="Fixed 6" xfId="8140" xr:uid="{00000000-0005-0000-0000-0000EB3F0000}"/>
    <cellStyle name="Fixed 6 2" xfId="13311" xr:uid="{00000000-0005-0000-0000-0000EC3F0000}"/>
    <cellStyle name="GEMS_REPORT_DATA" xfId="7892" xr:uid="{00000000-0005-0000-0000-00000A400000}"/>
    <cellStyle name="Good" xfId="4977" xr:uid="{00000000-0005-0000-0000-00000B400000}"/>
    <cellStyle name="Good 2" xfId="1583" xr:uid="{00000000-0005-0000-0000-00000C400000}"/>
    <cellStyle name="Good 3" xfId="1584" xr:uid="{00000000-0005-0000-0000-00000D400000}"/>
    <cellStyle name="Good 3 2" xfId="6913" xr:uid="{00000000-0005-0000-0000-00000E400000}"/>
    <cellStyle name="Good 4" xfId="1585" xr:uid="{00000000-0005-0000-0000-00000F400000}"/>
    <cellStyle name="Good 5" xfId="8141" xr:uid="{00000000-0005-0000-0000-000010400000}"/>
    <cellStyle name="Good__Anfisa_Result after MRO_model2012(ord+marg ore+dilution)" xfId="5134" xr:uid="{00000000-0005-0000-0000-000011400000}"/>
    <cellStyle name="Grey" xfId="1586" xr:uid="{00000000-0005-0000-0000-000012400000}"/>
    <cellStyle name="Head 1" xfId="1587" xr:uid="{00000000-0005-0000-0000-000013400000}"/>
    <cellStyle name="Header1" xfId="1588" xr:uid="{00000000-0005-0000-0000-000014400000}"/>
    <cellStyle name="Header1 2" xfId="1589" xr:uid="{00000000-0005-0000-0000-000015400000}"/>
    <cellStyle name="Header1 3" xfId="1590" xr:uid="{00000000-0005-0000-0000-000016400000}"/>
    <cellStyle name="Header2" xfId="1591" xr:uid="{00000000-0005-0000-0000-000017400000}"/>
    <cellStyle name="Header2 2" xfId="1592" xr:uid="{00000000-0005-0000-0000-000018400000}"/>
    <cellStyle name="Header2 2 2" xfId="5007" xr:uid="{00000000-0005-0000-0000-000019400000}"/>
    <cellStyle name="Header2 2 2 2" xfId="6275" xr:uid="{00000000-0005-0000-0000-00001A400000}"/>
    <cellStyle name="Header2 2 2 2 2" xfId="28316" xr:uid="{00000000-0005-0000-0000-00001B400000}"/>
    <cellStyle name="Header2 2 2 3" xfId="5832" xr:uid="{00000000-0005-0000-0000-00001C400000}"/>
    <cellStyle name="Header2 2 2 3 2" xfId="17819" xr:uid="{00000000-0005-0000-0000-00001D400000}"/>
    <cellStyle name="Header2 2 2 4" xfId="27156" xr:uid="{00000000-0005-0000-0000-00001E400000}"/>
    <cellStyle name="Header2 2 3" xfId="5431" xr:uid="{00000000-0005-0000-0000-00001F400000}"/>
    <cellStyle name="Header2 2 3 2" xfId="27897" xr:uid="{00000000-0005-0000-0000-000020400000}"/>
    <cellStyle name="Header2 2 4" xfId="7893" xr:uid="{00000000-0005-0000-0000-000021400000}"/>
    <cellStyle name="Header2 2 4 2" xfId="19089" xr:uid="{00000000-0005-0000-0000-000022400000}"/>
    <cellStyle name="Header2 2 5" xfId="26549" xr:uid="{00000000-0005-0000-0000-000023400000}"/>
    <cellStyle name="Header2 3" xfId="1593" xr:uid="{00000000-0005-0000-0000-000024400000}"/>
    <cellStyle name="Header2 3 2" xfId="5009" xr:uid="{00000000-0005-0000-0000-000025400000}"/>
    <cellStyle name="Header2 3 2 2" xfId="6277" xr:uid="{00000000-0005-0000-0000-000026400000}"/>
    <cellStyle name="Header2 3 2 2 2" xfId="28318" xr:uid="{00000000-0005-0000-0000-000027400000}"/>
    <cellStyle name="Header2 3 2 3" xfId="5831" xr:uid="{00000000-0005-0000-0000-000028400000}"/>
    <cellStyle name="Header2 3 2 3 2" xfId="17818" xr:uid="{00000000-0005-0000-0000-000029400000}"/>
    <cellStyle name="Header2 3 2 4" xfId="27188" xr:uid="{00000000-0005-0000-0000-00002A400000}"/>
    <cellStyle name="Header2 3 3" xfId="5449" xr:uid="{00000000-0005-0000-0000-00002B400000}"/>
    <cellStyle name="Header2 3 3 2" xfId="27898" xr:uid="{00000000-0005-0000-0000-00002C400000}"/>
    <cellStyle name="Header2 3 4" xfId="26271" xr:uid="{00000000-0005-0000-0000-00002D400000}"/>
    <cellStyle name="Header2 4" xfId="4978" xr:uid="{00000000-0005-0000-0000-00002E400000}"/>
    <cellStyle name="Header2 4 2" xfId="6264" xr:uid="{00000000-0005-0000-0000-00002F400000}"/>
    <cellStyle name="Header2 4 2 2" xfId="28306" xr:uid="{00000000-0005-0000-0000-000030400000}"/>
    <cellStyle name="Header2 4 3" xfId="5835" xr:uid="{00000000-0005-0000-0000-000031400000}"/>
    <cellStyle name="Header2 4 3 2" xfId="17822" xr:uid="{00000000-0005-0000-0000-000032400000}"/>
    <cellStyle name="Header2 4 4" xfId="27143" xr:uid="{00000000-0005-0000-0000-000033400000}"/>
    <cellStyle name="Header2 5" xfId="5398" xr:uid="{00000000-0005-0000-0000-000034400000}"/>
    <cellStyle name="Header2 5 2" xfId="27895" xr:uid="{00000000-0005-0000-0000-000035400000}"/>
    <cellStyle name="Header2 6" xfId="6584" xr:uid="{00000000-0005-0000-0000-000036400000}"/>
    <cellStyle name="Header2 6 2" xfId="18487" xr:uid="{00000000-0005-0000-0000-000037400000}"/>
    <cellStyle name="Header2 7" xfId="26571" xr:uid="{00000000-0005-0000-0000-000038400000}"/>
    <cellStyle name="Heading" xfId="1594" xr:uid="{00000000-0005-0000-0000-000039400000}"/>
    <cellStyle name="Heading 1" xfId="4980" xr:uid="{00000000-0005-0000-0000-00003A400000}"/>
    <cellStyle name="Heading 1 10" xfId="12180" xr:uid="{00000000-0005-0000-0000-00003B400000}"/>
    <cellStyle name="Heading 1 2" xfId="1595" xr:uid="{00000000-0005-0000-0000-00003C400000}"/>
    <cellStyle name="Heading 1 2 2" xfId="1596" xr:uid="{00000000-0005-0000-0000-00003D400000}"/>
    <cellStyle name="Heading 1 2 3" xfId="8401" xr:uid="{00000000-0005-0000-0000-00003E400000}"/>
    <cellStyle name="Heading 1 2 3 2" xfId="13312" xr:uid="{00000000-0005-0000-0000-00003F400000}"/>
    <cellStyle name="Heading 1 2_МР_РЗ_Центр_13" xfId="8400" xr:uid="{00000000-0005-0000-0000-000040400000}"/>
    <cellStyle name="Heading 1 3" xfId="1597" xr:uid="{00000000-0005-0000-0000-000041400000}"/>
    <cellStyle name="Heading 1 3 2" xfId="7186" xr:uid="{00000000-0005-0000-0000-000042400000}"/>
    <cellStyle name="Heading 1 4" xfId="8142" xr:uid="{00000000-0005-0000-0000-000043400000}"/>
    <cellStyle name="Heading 1 5" xfId="6586" xr:uid="{00000000-0005-0000-0000-000044400000}"/>
    <cellStyle name="Heading 1 6" xfId="6956" xr:uid="{00000000-0005-0000-0000-000045400000}"/>
    <cellStyle name="Heading 1 7" xfId="7112" xr:uid="{00000000-0005-0000-0000-000046400000}"/>
    <cellStyle name="Heading 1 8" xfId="6881" xr:uid="{00000000-0005-0000-0000-000047400000}"/>
    <cellStyle name="Heading 1 9" xfId="12293" xr:uid="{00000000-0005-0000-0000-000048400000}"/>
    <cellStyle name="Heading 1__Anfisa_Result after MRO_model2012(ord+marg ore+dilution)" xfId="5135" xr:uid="{00000000-0005-0000-0000-000049400000}"/>
    <cellStyle name="Heading 10" xfId="6957" xr:uid="{00000000-0005-0000-0000-00004A400000}"/>
    <cellStyle name="Heading 11" xfId="7098" xr:uid="{00000000-0005-0000-0000-00004B400000}"/>
    <cellStyle name="Heading 12" xfId="12325" xr:uid="{00000000-0005-0000-0000-00004C400000}"/>
    <cellStyle name="Heading 13" xfId="12251" xr:uid="{00000000-0005-0000-0000-00004D400000}"/>
    <cellStyle name="Heading 14" xfId="12341" xr:uid="{00000000-0005-0000-0000-00004E400000}"/>
    <cellStyle name="Heading 15" xfId="12270" xr:uid="{00000000-0005-0000-0000-00004F400000}"/>
    <cellStyle name="Heading 16" xfId="12367" xr:uid="{00000000-0005-0000-0000-000050400000}"/>
    <cellStyle name="Heading 17" xfId="12348" xr:uid="{00000000-0005-0000-0000-000051400000}"/>
    <cellStyle name="Heading 18" xfId="7100" xr:uid="{00000000-0005-0000-0000-000052400000}"/>
    <cellStyle name="Heading 19" xfId="12297" xr:uid="{00000000-0005-0000-0000-000053400000}"/>
    <cellStyle name="Heading 2" xfId="4981" xr:uid="{00000000-0005-0000-0000-000054400000}"/>
    <cellStyle name="Heading 2 10" xfId="12255" xr:uid="{00000000-0005-0000-0000-000055400000}"/>
    <cellStyle name="Heading 2 2" xfId="1598" xr:uid="{00000000-0005-0000-0000-000056400000}"/>
    <cellStyle name="Heading 2 2 2" xfId="1599" xr:uid="{00000000-0005-0000-0000-000057400000}"/>
    <cellStyle name="Heading 2 2 3" xfId="8399" xr:uid="{00000000-0005-0000-0000-000058400000}"/>
    <cellStyle name="Heading 2 2 3 2" xfId="13313" xr:uid="{00000000-0005-0000-0000-000059400000}"/>
    <cellStyle name="Heading 2 2_МР_РЗ_Центр_13" xfId="8842" xr:uid="{00000000-0005-0000-0000-00005A400000}"/>
    <cellStyle name="Heading 2 3" xfId="1600" xr:uid="{00000000-0005-0000-0000-00005B400000}"/>
    <cellStyle name="Heading 2 3 2" xfId="7177" xr:uid="{00000000-0005-0000-0000-00005C400000}"/>
    <cellStyle name="Heading 2 4" xfId="8143" xr:uid="{00000000-0005-0000-0000-00005D400000}"/>
    <cellStyle name="Heading 2 5" xfId="6587" xr:uid="{00000000-0005-0000-0000-00005E400000}"/>
    <cellStyle name="Heading 2 6" xfId="6955" xr:uid="{00000000-0005-0000-0000-00005F400000}"/>
    <cellStyle name="Heading 2 7" xfId="12361" xr:uid="{00000000-0005-0000-0000-000060400000}"/>
    <cellStyle name="Heading 2 8" xfId="11821" xr:uid="{00000000-0005-0000-0000-000061400000}"/>
    <cellStyle name="Heading 2 9" xfId="12291" xr:uid="{00000000-0005-0000-0000-000062400000}"/>
    <cellStyle name="Heading 2__Anfisa_Result after MRO_model2012(ord+marg ore+dilution)" xfId="5136" xr:uid="{00000000-0005-0000-0000-000063400000}"/>
    <cellStyle name="Heading 20" xfId="7089" xr:uid="{00000000-0005-0000-0000-000064400000}"/>
    <cellStyle name="Heading 21" xfId="12274" xr:uid="{00000000-0005-0000-0000-000065400000}"/>
    <cellStyle name="Heading 22" xfId="6544" xr:uid="{00000000-0005-0000-0000-000066400000}"/>
    <cellStyle name="Heading 23" xfId="12219" xr:uid="{00000000-0005-0000-0000-000067400000}"/>
    <cellStyle name="Heading 24" xfId="12319" xr:uid="{00000000-0005-0000-0000-000068400000}"/>
    <cellStyle name="Heading 25" xfId="6639" xr:uid="{00000000-0005-0000-0000-000069400000}"/>
    <cellStyle name="Heading 26" xfId="12281" xr:uid="{00000000-0005-0000-0000-00006A400000}"/>
    <cellStyle name="Heading 27" xfId="12528" xr:uid="{00000000-0005-0000-0000-00006B400000}"/>
    <cellStyle name="Heading 28" xfId="12950" xr:uid="{00000000-0005-0000-0000-00006C400000}"/>
    <cellStyle name="Heading 29" xfId="15446" xr:uid="{00000000-0005-0000-0000-00006D400000}"/>
    <cellStyle name="Heading 3" xfId="4982" xr:uid="{00000000-0005-0000-0000-00006E400000}"/>
    <cellStyle name="Heading 3 2" xfId="1601" xr:uid="{00000000-0005-0000-0000-00006F400000}"/>
    <cellStyle name="Heading 3 3" xfId="1602" xr:uid="{00000000-0005-0000-0000-000070400000}"/>
    <cellStyle name="Heading 3 3 2" xfId="6914" xr:uid="{00000000-0005-0000-0000-000071400000}"/>
    <cellStyle name="Heading 3 4" xfId="1603" xr:uid="{00000000-0005-0000-0000-000072400000}"/>
    <cellStyle name="Heading 3 5" xfId="8144" xr:uid="{00000000-0005-0000-0000-000073400000}"/>
    <cellStyle name="Heading 3__Anfisa_Result after MRO_model2012(ord+marg ore+dilution)" xfId="5137" xr:uid="{00000000-0005-0000-0000-000074400000}"/>
    <cellStyle name="Heading 30" xfId="15692" xr:uid="{00000000-0005-0000-0000-000075400000}"/>
    <cellStyle name="Heading 31" xfId="17106" xr:uid="{00000000-0005-0000-0000-000076400000}"/>
    <cellStyle name="Heading 32" xfId="20439" xr:uid="{00000000-0005-0000-0000-000077400000}"/>
    <cellStyle name="Heading 33" xfId="19710" xr:uid="{00000000-0005-0000-0000-000078400000}"/>
    <cellStyle name="Heading 34" xfId="25938" xr:uid="{00000000-0005-0000-0000-000079400000}"/>
    <cellStyle name="Heading 35" xfId="25889" xr:uid="{00000000-0005-0000-0000-00007A400000}"/>
    <cellStyle name="Heading 36" xfId="20459" xr:uid="{00000000-0005-0000-0000-00007B400000}"/>
    <cellStyle name="Heading 37" xfId="17318" xr:uid="{00000000-0005-0000-0000-00007C400000}"/>
    <cellStyle name="Heading 38" xfId="25987" xr:uid="{00000000-0005-0000-0000-00007D400000}"/>
    <cellStyle name="Heading 39" xfId="25749" xr:uid="{00000000-0005-0000-0000-00007E400000}"/>
    <cellStyle name="Heading 4" xfId="4983" xr:uid="{00000000-0005-0000-0000-00007F400000}"/>
    <cellStyle name="Heading 4 2" xfId="1604" xr:uid="{00000000-0005-0000-0000-000080400000}"/>
    <cellStyle name="Heading 4 3" xfId="1605" xr:uid="{00000000-0005-0000-0000-000081400000}"/>
    <cellStyle name="Heading 4 3 2" xfId="6915" xr:uid="{00000000-0005-0000-0000-000082400000}"/>
    <cellStyle name="Heading 4 4" xfId="1606" xr:uid="{00000000-0005-0000-0000-000083400000}"/>
    <cellStyle name="Heading 4 5" xfId="8145" xr:uid="{00000000-0005-0000-0000-000084400000}"/>
    <cellStyle name="Heading 4__Anfisa_Result after MRO_model2012(ord+marg ore+dilution)" xfId="5138" xr:uid="{00000000-0005-0000-0000-000085400000}"/>
    <cellStyle name="Heading 40" xfId="25920" xr:uid="{00000000-0005-0000-0000-000086400000}"/>
    <cellStyle name="Heading 41" xfId="25256" xr:uid="{00000000-0005-0000-0000-000087400000}"/>
    <cellStyle name="Heading 42" xfId="19823" xr:uid="{00000000-0005-0000-0000-000088400000}"/>
    <cellStyle name="Heading 43" xfId="25824" xr:uid="{00000000-0005-0000-0000-000089400000}"/>
    <cellStyle name="Heading 44" xfId="17135" xr:uid="{00000000-0005-0000-0000-00008A400000}"/>
    <cellStyle name="Heading 45" xfId="25743" xr:uid="{00000000-0005-0000-0000-00008B400000}"/>
    <cellStyle name="Heading 46" xfId="26018" xr:uid="{00000000-0005-0000-0000-00008C400000}"/>
    <cellStyle name="Heading 47" xfId="25917" xr:uid="{00000000-0005-0000-0000-00008D400000}"/>
    <cellStyle name="Heading 48" xfId="22668" xr:uid="{00000000-0005-0000-0000-00008E400000}"/>
    <cellStyle name="Heading 49" xfId="26019" xr:uid="{00000000-0005-0000-0000-00008F400000}"/>
    <cellStyle name="Heading 5" xfId="4979" xr:uid="{00000000-0005-0000-0000-000090400000}"/>
    <cellStyle name="Heading 50" xfId="26036" xr:uid="{00000000-0005-0000-0000-000091400000}"/>
    <cellStyle name="Heading 51" xfId="26570" xr:uid="{00000000-0005-0000-0000-000092400000}"/>
    <cellStyle name="Heading 52" xfId="27384" xr:uid="{00000000-0005-0000-0000-000093400000}"/>
    <cellStyle name="Heading 53" xfId="45136" xr:uid="{00000000-0005-0000-0000-000094400000}"/>
    <cellStyle name="Heading 54" xfId="46098" xr:uid="{00000000-0005-0000-0000-000095400000}"/>
    <cellStyle name="Heading 6" xfId="5399" xr:uid="{00000000-0005-0000-0000-000096400000}"/>
    <cellStyle name="Heading 7" xfId="5947" xr:uid="{00000000-0005-0000-0000-000097400000}"/>
    <cellStyle name="Heading 8" xfId="6097" xr:uid="{00000000-0005-0000-0000-000098400000}"/>
    <cellStyle name="Heading 9" xfId="6585" xr:uid="{00000000-0005-0000-0000-000099400000}"/>
    <cellStyle name="Heading No Underline" xfId="1607" xr:uid="{00000000-0005-0000-0000-00009A400000}"/>
    <cellStyle name="Heading With Underline" xfId="1608" xr:uid="{00000000-0005-0000-0000-00009B400000}"/>
    <cellStyle name="Heading With Underline 2" xfId="26569" xr:uid="{00000000-0005-0000-0000-00009C400000}"/>
    <cellStyle name="Heading__Anfisa_Result after MRO_model2012(ord+marg ore+dilution)" xfId="5139" xr:uid="{00000000-0005-0000-0000-00009D400000}"/>
    <cellStyle name="HEADING1" xfId="1609" xr:uid="{00000000-0005-0000-0000-00009E400000}"/>
    <cellStyle name="HEADING1 2" xfId="1610" xr:uid="{00000000-0005-0000-0000-00009F400000}"/>
    <cellStyle name="HEADING1 3" xfId="1611" xr:uid="{00000000-0005-0000-0000-0000A0400000}"/>
    <cellStyle name="HEADING1 4" xfId="1612" xr:uid="{00000000-0005-0000-0000-0000A1400000}"/>
    <cellStyle name="HEADING1 5" xfId="1613" xr:uid="{00000000-0005-0000-0000-0000A2400000}"/>
    <cellStyle name="HEADING1 5 2" xfId="1614" xr:uid="{00000000-0005-0000-0000-0000A3400000}"/>
    <cellStyle name="HEADING2" xfId="1615" xr:uid="{00000000-0005-0000-0000-0000A4400000}"/>
    <cellStyle name="HEADING2 2" xfId="1616" xr:uid="{00000000-0005-0000-0000-0000A5400000}"/>
    <cellStyle name="HEADING2 3" xfId="1617" xr:uid="{00000000-0005-0000-0000-0000A6400000}"/>
    <cellStyle name="HEADING2 4" xfId="1618" xr:uid="{00000000-0005-0000-0000-0000A7400000}"/>
    <cellStyle name="HEADING2 5" xfId="1619" xr:uid="{00000000-0005-0000-0000-0000A8400000}"/>
    <cellStyle name="HEADING2 5 2" xfId="1620" xr:uid="{00000000-0005-0000-0000-0000A9400000}"/>
    <cellStyle name="HEADINGS" xfId="1621" xr:uid="{00000000-0005-0000-0000-0000AA400000}"/>
    <cellStyle name="HEADINGS 2" xfId="4984" xr:uid="{00000000-0005-0000-0000-0000AB400000}"/>
    <cellStyle name="HEADINGSTOP" xfId="1622" xr:uid="{00000000-0005-0000-0000-0000AC400000}"/>
    <cellStyle name="Headline I" xfId="1623" xr:uid="{00000000-0005-0000-0000-0000AD400000}"/>
    <cellStyle name="Headline I 2" xfId="1624" xr:uid="{00000000-0005-0000-0000-0000AE400000}"/>
    <cellStyle name="Headline I 2 2" xfId="1625" xr:uid="{00000000-0005-0000-0000-0000AF400000}"/>
    <cellStyle name="Headline I 3" xfId="1626" xr:uid="{00000000-0005-0000-0000-0000B0400000}"/>
    <cellStyle name="Headline I 3 2" xfId="1627" xr:uid="{00000000-0005-0000-0000-0000B1400000}"/>
    <cellStyle name="Headline I 4" xfId="1628" xr:uid="{00000000-0005-0000-0000-0000B2400000}"/>
    <cellStyle name="Headline I 4 2" xfId="1629" xr:uid="{00000000-0005-0000-0000-0000B3400000}"/>
    <cellStyle name="Headline I 5" xfId="1630" xr:uid="{00000000-0005-0000-0000-0000B4400000}"/>
    <cellStyle name="Headline I 5 2" xfId="1631" xr:uid="{00000000-0005-0000-0000-0000B5400000}"/>
    <cellStyle name="Headline I 6" xfId="1632" xr:uid="{00000000-0005-0000-0000-0000B6400000}"/>
    <cellStyle name="Headline I 6 2" xfId="1633" xr:uid="{00000000-0005-0000-0000-0000B7400000}"/>
    <cellStyle name="Headline I 7" xfId="1634" xr:uid="{00000000-0005-0000-0000-0000B8400000}"/>
    <cellStyle name="Headline I 7 2" xfId="1635" xr:uid="{00000000-0005-0000-0000-0000B9400000}"/>
    <cellStyle name="Headline I 8" xfId="1636" xr:uid="{00000000-0005-0000-0000-0000BA400000}"/>
    <cellStyle name="Headline I 8 2" xfId="1637" xr:uid="{00000000-0005-0000-0000-0000BB400000}"/>
    <cellStyle name="Headline I 9" xfId="7981" xr:uid="{00000000-0005-0000-0000-0000BC400000}"/>
    <cellStyle name="Headline I_COG согласован" xfId="1638" xr:uid="{00000000-0005-0000-0000-0000BD400000}"/>
    <cellStyle name="Headline II" xfId="1639" xr:uid="{00000000-0005-0000-0000-0000BE400000}"/>
    <cellStyle name="Headline II 2" xfId="1640" xr:uid="{00000000-0005-0000-0000-0000BF400000}"/>
    <cellStyle name="Headline II 2 2" xfId="1641" xr:uid="{00000000-0005-0000-0000-0000C0400000}"/>
    <cellStyle name="Headline II 3" xfId="1642" xr:uid="{00000000-0005-0000-0000-0000C1400000}"/>
    <cellStyle name="Headline II 3 2" xfId="1643" xr:uid="{00000000-0005-0000-0000-0000C2400000}"/>
    <cellStyle name="Headline II 4" xfId="1644" xr:uid="{00000000-0005-0000-0000-0000C3400000}"/>
    <cellStyle name="Headline II 4 2" xfId="1645" xr:uid="{00000000-0005-0000-0000-0000C4400000}"/>
    <cellStyle name="Headline II 5" xfId="1646" xr:uid="{00000000-0005-0000-0000-0000C5400000}"/>
    <cellStyle name="Headline II 5 2" xfId="1647" xr:uid="{00000000-0005-0000-0000-0000C6400000}"/>
    <cellStyle name="Headline II 6" xfId="1648" xr:uid="{00000000-0005-0000-0000-0000C7400000}"/>
    <cellStyle name="Headline II 6 2" xfId="1649" xr:uid="{00000000-0005-0000-0000-0000C8400000}"/>
    <cellStyle name="Headline II 7" xfId="1650" xr:uid="{00000000-0005-0000-0000-0000C9400000}"/>
    <cellStyle name="Headline II 7 2" xfId="1651" xr:uid="{00000000-0005-0000-0000-0000CA400000}"/>
    <cellStyle name="Headline II 8" xfId="1652" xr:uid="{00000000-0005-0000-0000-0000CB400000}"/>
    <cellStyle name="Headline II 8 2" xfId="1653" xr:uid="{00000000-0005-0000-0000-0000CC400000}"/>
    <cellStyle name="Headline II 9" xfId="7982" xr:uid="{00000000-0005-0000-0000-0000CD400000}"/>
    <cellStyle name="Headline II_COG согласован" xfId="1654" xr:uid="{00000000-0005-0000-0000-0000CE400000}"/>
    <cellStyle name="Headline III" xfId="1655" xr:uid="{00000000-0005-0000-0000-0000CF400000}"/>
    <cellStyle name="Headline III 2" xfId="1656" xr:uid="{00000000-0005-0000-0000-0000D0400000}"/>
    <cellStyle name="Headline III 2 2" xfId="1657" xr:uid="{00000000-0005-0000-0000-0000D1400000}"/>
    <cellStyle name="Headline III 3" xfId="1658" xr:uid="{00000000-0005-0000-0000-0000D2400000}"/>
    <cellStyle name="Headline III 3 2" xfId="1659" xr:uid="{00000000-0005-0000-0000-0000D3400000}"/>
    <cellStyle name="Headline III 4" xfId="1660" xr:uid="{00000000-0005-0000-0000-0000D4400000}"/>
    <cellStyle name="Headline III 4 2" xfId="1661" xr:uid="{00000000-0005-0000-0000-0000D5400000}"/>
    <cellStyle name="Headline III 5" xfId="1662" xr:uid="{00000000-0005-0000-0000-0000D6400000}"/>
    <cellStyle name="Headline III 5 2" xfId="1663" xr:uid="{00000000-0005-0000-0000-0000D7400000}"/>
    <cellStyle name="Headline III 6" xfId="1664" xr:uid="{00000000-0005-0000-0000-0000D8400000}"/>
    <cellStyle name="Headline III 6 2" xfId="1665" xr:uid="{00000000-0005-0000-0000-0000D9400000}"/>
    <cellStyle name="Headline III 7" xfId="1666" xr:uid="{00000000-0005-0000-0000-0000DA400000}"/>
    <cellStyle name="Headline III 7 2" xfId="1667" xr:uid="{00000000-0005-0000-0000-0000DB400000}"/>
    <cellStyle name="Headline III 8" xfId="1668" xr:uid="{00000000-0005-0000-0000-0000DC400000}"/>
    <cellStyle name="Headline III 8 2" xfId="1669" xr:uid="{00000000-0005-0000-0000-0000DD400000}"/>
    <cellStyle name="Headline III 9" xfId="7983" xr:uid="{00000000-0005-0000-0000-0000DE400000}"/>
    <cellStyle name="Headline III_COG согласован" xfId="1670" xr:uid="{00000000-0005-0000-0000-0000DF400000}"/>
    <cellStyle name="Hyperlink" xfId="1671" xr:uid="{00000000-0005-0000-0000-0000E0400000}"/>
    <cellStyle name="Hyperlink 10" xfId="5823" hidden="1" xr:uid="{00000000-0005-0000-0000-0000E1400000}"/>
    <cellStyle name="Hyperlink 10" xfId="16896" hidden="1" xr:uid="{00000000-0005-0000-0000-0000E2400000}"/>
    <cellStyle name="Hyperlink 10" xfId="16897" hidden="1" xr:uid="{00000000-0005-0000-0000-0000E3400000}"/>
    <cellStyle name="Hyperlink 10" xfId="17810" hidden="1" xr:uid="{00000000-0005-0000-0000-0000E4400000}"/>
    <cellStyle name="Hyperlink 10" xfId="25639" hidden="1" xr:uid="{00000000-0005-0000-0000-0000E5400000}"/>
    <cellStyle name="Hyperlink 10" xfId="25640" hidden="1" xr:uid="{00000000-0005-0000-0000-0000E6400000}"/>
    <cellStyle name="Hyperlink 10" xfId="17102" hidden="1" xr:uid="{00000000-0005-0000-0000-0000E7400000}"/>
    <cellStyle name="Hyperlink 10" xfId="25990" hidden="1" xr:uid="{00000000-0005-0000-0000-0000E8400000}"/>
    <cellStyle name="Hyperlink 10" xfId="25991" hidden="1" xr:uid="{00000000-0005-0000-0000-0000E9400000}"/>
    <cellStyle name="Hyperlink 10" xfId="25863" hidden="1" xr:uid="{00000000-0005-0000-0000-0000EA400000}"/>
    <cellStyle name="Hyperlink 10" xfId="17699" hidden="1" xr:uid="{00000000-0005-0000-0000-0000EB400000}"/>
    <cellStyle name="Hyperlink 10" xfId="19722" hidden="1" xr:uid="{00000000-0005-0000-0000-0000EC400000}"/>
    <cellStyle name="Hyperlink 10" xfId="25761" hidden="1" xr:uid="{00000000-0005-0000-0000-0000ED400000}"/>
    <cellStyle name="Hyperlink 10" xfId="17760" hidden="1" xr:uid="{00000000-0005-0000-0000-0000EE400000}"/>
    <cellStyle name="Hyperlink 10" xfId="17132" hidden="1" xr:uid="{00000000-0005-0000-0000-0000EF400000}"/>
    <cellStyle name="Hyperlink 10" xfId="19972" hidden="1" xr:uid="{00000000-0005-0000-0000-0000F0400000}"/>
    <cellStyle name="Hyperlink 10" xfId="25847" hidden="1" xr:uid="{00000000-0005-0000-0000-0000F1400000}"/>
    <cellStyle name="Hyperlink 10" xfId="18832" hidden="1" xr:uid="{00000000-0005-0000-0000-0000F2400000}"/>
    <cellStyle name="Hyperlink 10" xfId="17741" hidden="1" xr:uid="{00000000-0005-0000-0000-0000F3400000}"/>
    <cellStyle name="Hyperlink 10" xfId="25908" hidden="1" xr:uid="{00000000-0005-0000-0000-0000F4400000}"/>
    <cellStyle name="Hyperlink 10" xfId="17097" hidden="1" xr:uid="{00000000-0005-0000-0000-0000F5400000}"/>
    <cellStyle name="Hyperlink 10" xfId="25945" hidden="1" xr:uid="{00000000-0005-0000-0000-0000F6400000}"/>
    <cellStyle name="Hyperlink 10" xfId="25986" hidden="1" xr:uid="{00000000-0005-0000-0000-0000F7400000}"/>
    <cellStyle name="Hyperlink 10" xfId="21832" hidden="1" xr:uid="{00000000-0005-0000-0000-0000F8400000}"/>
    <cellStyle name="Hyperlink 10" xfId="21607" hidden="1" xr:uid="{00000000-0005-0000-0000-0000F9400000}"/>
    <cellStyle name="Hyperlink 10" xfId="25923" hidden="1" xr:uid="{00000000-0005-0000-0000-0000FA400000}"/>
    <cellStyle name="Hyperlink 10" xfId="16975" hidden="1" xr:uid="{00000000-0005-0000-0000-0000FB400000}"/>
    <cellStyle name="Hyperlink 10" xfId="25885" hidden="1" xr:uid="{00000000-0005-0000-0000-0000FC400000}"/>
    <cellStyle name="Hyperlink 10" xfId="16997" hidden="1" xr:uid="{00000000-0005-0000-0000-0000FD400000}"/>
    <cellStyle name="Hyperlink 10" xfId="16971" hidden="1" xr:uid="{00000000-0005-0000-0000-0000FE400000}"/>
    <cellStyle name="Hyperlink 10" xfId="17290" hidden="1" xr:uid="{00000000-0005-0000-0000-0000FF400000}"/>
    <cellStyle name="Hyperlink 10" xfId="25757" hidden="1" xr:uid="{00000000-0005-0000-0000-000000410000}"/>
    <cellStyle name="Hyperlink 10" xfId="17078" hidden="1" xr:uid="{00000000-0005-0000-0000-000001410000}"/>
    <cellStyle name="Hyperlink 10" xfId="17471" hidden="1" xr:uid="{00000000-0005-0000-0000-000002410000}"/>
    <cellStyle name="Hyperlink 10" xfId="17824" hidden="1" xr:uid="{00000000-0005-0000-0000-000003410000}"/>
    <cellStyle name="Hyperlink 10" xfId="25886" hidden="1" xr:uid="{00000000-0005-0000-0000-000004410000}"/>
    <cellStyle name="Hyperlink 10" xfId="25740" hidden="1" xr:uid="{00000000-0005-0000-0000-000005410000}"/>
    <cellStyle name="Hyperlink 10" xfId="19160" hidden="1" xr:uid="{00000000-0005-0000-0000-000006410000}"/>
    <cellStyle name="Hyperlink 10" xfId="26001" hidden="1" xr:uid="{00000000-0005-0000-0000-000007410000}"/>
    <cellStyle name="Hyperlink 10" xfId="25738" hidden="1" xr:uid="{00000000-0005-0000-0000-000008410000}"/>
    <cellStyle name="Hyperlink 10" xfId="25856" hidden="1" xr:uid="{00000000-0005-0000-0000-000009410000}"/>
    <cellStyle name="Hyperlink 10" xfId="25782" hidden="1" xr:uid="{00000000-0005-0000-0000-00000A410000}"/>
    <cellStyle name="Hyperlink 10" xfId="17313" hidden="1" xr:uid="{00000000-0005-0000-0000-00000B410000}"/>
    <cellStyle name="Hyperlink 10" xfId="25709" hidden="1" xr:uid="{00000000-0005-0000-0000-00000C410000}"/>
    <cellStyle name="Hyperlink 10" xfId="25722" hidden="1" xr:uid="{00000000-0005-0000-0000-00000D410000}"/>
    <cellStyle name="Hyperlink 10" xfId="25932" hidden="1" xr:uid="{00000000-0005-0000-0000-00000E410000}"/>
    <cellStyle name="Hyperlink 10" xfId="17117" hidden="1" xr:uid="{00000000-0005-0000-0000-00000F410000}"/>
    <cellStyle name="Hyperlink 10" xfId="25684" hidden="1" xr:uid="{00000000-0005-0000-0000-000010410000}"/>
    <cellStyle name="Hyperlink 10" xfId="25852" hidden="1" xr:uid="{00000000-0005-0000-0000-000011410000}"/>
    <cellStyle name="Hyperlink 10" xfId="17054" hidden="1" xr:uid="{00000000-0005-0000-0000-000012410000}"/>
    <cellStyle name="Hyperlink 10" xfId="17107" hidden="1" xr:uid="{00000000-0005-0000-0000-000013410000}"/>
    <cellStyle name="Hyperlink 10" xfId="17792" hidden="1" xr:uid="{00000000-0005-0000-0000-000014410000}"/>
    <cellStyle name="Hyperlink 10" xfId="25899" hidden="1" xr:uid="{00000000-0005-0000-0000-000015410000}"/>
    <cellStyle name="Hyperlink 10" xfId="25676" hidden="1" xr:uid="{00000000-0005-0000-0000-000016410000}"/>
    <cellStyle name="Hyperlink 10" xfId="25754" hidden="1" xr:uid="{00000000-0005-0000-0000-000017410000}"/>
    <cellStyle name="Hyperlink 10" xfId="25691" hidden="1" xr:uid="{00000000-0005-0000-0000-000018410000}"/>
    <cellStyle name="Hyperlink 10" xfId="17669" hidden="1" xr:uid="{00000000-0005-0000-0000-000019410000}"/>
    <cellStyle name="Hyperlink 10" xfId="25859" hidden="1" xr:uid="{00000000-0005-0000-0000-00001A410000}"/>
    <cellStyle name="Hyperlink 10" xfId="25680" hidden="1" xr:uid="{00000000-0005-0000-0000-00001B410000}"/>
    <cellStyle name="Hyperlink 10" xfId="19078" hidden="1" xr:uid="{00000000-0005-0000-0000-00001C410000}"/>
    <cellStyle name="Hyperlink 10" xfId="26618" hidden="1" xr:uid="{00000000-0005-0000-0000-00001D410000}"/>
    <cellStyle name="Hyperlink 10" xfId="26619" hidden="1" xr:uid="{00000000-0005-0000-0000-00001E410000}"/>
    <cellStyle name="Hyperlink 10" xfId="27062" hidden="1" xr:uid="{00000000-0005-0000-0000-00001F410000}"/>
    <cellStyle name="Hyperlink 10" xfId="27063" hidden="1" xr:uid="{00000000-0005-0000-0000-000020410000}"/>
    <cellStyle name="Hyperlink 10" xfId="27119" hidden="1" xr:uid="{00000000-0005-0000-0000-000021410000}"/>
    <cellStyle name="Hyperlink 10" xfId="27120" hidden="1" xr:uid="{00000000-0005-0000-0000-000022410000}"/>
    <cellStyle name="Hyperlink 10" xfId="27286" hidden="1" xr:uid="{00000000-0005-0000-0000-000023410000}"/>
    <cellStyle name="Hyperlink 10" xfId="27287" hidden="1" xr:uid="{00000000-0005-0000-0000-000024410000}"/>
    <cellStyle name="Hyperlink 10" xfId="27914" hidden="1" xr:uid="{00000000-0005-0000-0000-000025410000}"/>
    <cellStyle name="Hyperlink 10" xfId="35294" hidden="1" xr:uid="{00000000-0005-0000-0000-000026410000}"/>
    <cellStyle name="Hyperlink 10" xfId="35295" hidden="1" xr:uid="{00000000-0005-0000-0000-000027410000}"/>
    <cellStyle name="Hyperlink 10" xfId="36129" hidden="1" xr:uid="{00000000-0005-0000-0000-000028410000}"/>
    <cellStyle name="Hyperlink 10" xfId="43600" hidden="1" xr:uid="{00000000-0005-0000-0000-000029410000}"/>
    <cellStyle name="Hyperlink 10" xfId="43601" hidden="1" xr:uid="{00000000-0005-0000-0000-00002A410000}"/>
    <cellStyle name="Hyperlink 10" xfId="35462" hidden="1" xr:uid="{00000000-0005-0000-0000-00002B410000}"/>
    <cellStyle name="Hyperlink 10" xfId="43933" hidden="1" xr:uid="{00000000-0005-0000-0000-00002C410000}"/>
    <cellStyle name="Hyperlink 10" xfId="43934" hidden="1" xr:uid="{00000000-0005-0000-0000-00002D410000}"/>
    <cellStyle name="Hyperlink 10" xfId="43815" hidden="1" xr:uid="{00000000-0005-0000-0000-00002E410000}"/>
    <cellStyle name="Hyperlink 10" xfId="36051" hidden="1" xr:uid="{00000000-0005-0000-0000-00002F410000}"/>
    <cellStyle name="Hyperlink 10" xfId="37888" hidden="1" xr:uid="{00000000-0005-0000-0000-000030410000}"/>
    <cellStyle name="Hyperlink 10" xfId="43717" hidden="1" xr:uid="{00000000-0005-0000-0000-000031410000}"/>
    <cellStyle name="Hyperlink 10" xfId="36105" hidden="1" xr:uid="{00000000-0005-0000-0000-000032410000}"/>
    <cellStyle name="Hyperlink 10" xfId="35489" hidden="1" xr:uid="{00000000-0005-0000-0000-000033410000}"/>
    <cellStyle name="Hyperlink 10" xfId="38137" hidden="1" xr:uid="{00000000-0005-0000-0000-000034410000}"/>
    <cellStyle name="Hyperlink 10" xfId="43799" hidden="1" xr:uid="{00000000-0005-0000-0000-000035410000}"/>
    <cellStyle name="Hyperlink 10" xfId="37052" hidden="1" xr:uid="{00000000-0005-0000-0000-000036410000}"/>
    <cellStyle name="Hyperlink 10" xfId="36090" hidden="1" xr:uid="{00000000-0005-0000-0000-000037410000}"/>
    <cellStyle name="Hyperlink 10" xfId="43855" hidden="1" xr:uid="{00000000-0005-0000-0000-000038410000}"/>
    <cellStyle name="Hyperlink 10" xfId="35457" hidden="1" xr:uid="{00000000-0005-0000-0000-000039410000}"/>
    <cellStyle name="Hyperlink 10" xfId="43889" hidden="1" xr:uid="{00000000-0005-0000-0000-00003A410000}"/>
    <cellStyle name="Hyperlink 10" xfId="43930" hidden="1" xr:uid="{00000000-0005-0000-0000-00003B410000}"/>
    <cellStyle name="Hyperlink 10" xfId="39957" hidden="1" xr:uid="{00000000-0005-0000-0000-00003C410000}"/>
    <cellStyle name="Hyperlink 10" xfId="39756" hidden="1" xr:uid="{00000000-0005-0000-0000-00003D410000}"/>
    <cellStyle name="Hyperlink 10" xfId="43868" hidden="1" xr:uid="{00000000-0005-0000-0000-00003E410000}"/>
    <cellStyle name="Hyperlink 10" xfId="35337" hidden="1" xr:uid="{00000000-0005-0000-0000-00003F410000}"/>
    <cellStyle name="Hyperlink 10" xfId="43833" hidden="1" xr:uid="{00000000-0005-0000-0000-000040410000}"/>
    <cellStyle name="Hyperlink 10" xfId="35358" hidden="1" xr:uid="{00000000-0005-0000-0000-000041410000}"/>
    <cellStyle name="Hyperlink 10" xfId="35333" hidden="1" xr:uid="{00000000-0005-0000-0000-000042410000}"/>
    <cellStyle name="Hyperlink 10" xfId="35646" hidden="1" xr:uid="{00000000-0005-0000-0000-000043410000}"/>
    <cellStyle name="Hyperlink 10" xfId="43713" hidden="1" xr:uid="{00000000-0005-0000-0000-000044410000}"/>
    <cellStyle name="Hyperlink 10" xfId="35438" hidden="1" xr:uid="{00000000-0005-0000-0000-000045410000}"/>
    <cellStyle name="Hyperlink 10" xfId="35825" hidden="1" xr:uid="{00000000-0005-0000-0000-000046410000}"/>
    <cellStyle name="Hyperlink 10" xfId="36134" hidden="1" xr:uid="{00000000-0005-0000-0000-000047410000}"/>
    <cellStyle name="Hyperlink 10" xfId="43834" hidden="1" xr:uid="{00000000-0005-0000-0000-000048410000}"/>
    <cellStyle name="Hyperlink 10" xfId="43699" hidden="1" xr:uid="{00000000-0005-0000-0000-000049410000}"/>
    <cellStyle name="Hyperlink 10" xfId="37340" hidden="1" xr:uid="{00000000-0005-0000-0000-00004A410000}"/>
    <cellStyle name="Hyperlink 10" xfId="43944" hidden="1" xr:uid="{00000000-0005-0000-0000-00004B410000}"/>
    <cellStyle name="Hyperlink 10" xfId="43697" hidden="1" xr:uid="{00000000-0005-0000-0000-00004C410000}"/>
    <cellStyle name="Hyperlink 10" xfId="43808" hidden="1" xr:uid="{00000000-0005-0000-0000-00004D410000}"/>
    <cellStyle name="Hyperlink 10" xfId="43736" hidden="1" xr:uid="{00000000-0005-0000-0000-00004E410000}"/>
    <cellStyle name="Hyperlink 10" xfId="35669" hidden="1" xr:uid="{00000000-0005-0000-0000-00004F410000}"/>
    <cellStyle name="Hyperlink 10" xfId="43670" hidden="1" xr:uid="{00000000-0005-0000-0000-000050410000}"/>
    <cellStyle name="Hyperlink 10" xfId="43683" hidden="1" xr:uid="{00000000-0005-0000-0000-000051410000}"/>
    <cellStyle name="Hyperlink 10" xfId="43877" hidden="1" xr:uid="{00000000-0005-0000-0000-000052410000}"/>
    <cellStyle name="Hyperlink 10" xfId="35476" hidden="1" xr:uid="{00000000-0005-0000-0000-000053410000}"/>
    <cellStyle name="Hyperlink 10" xfId="43645" hidden="1" xr:uid="{00000000-0005-0000-0000-000054410000}"/>
    <cellStyle name="Hyperlink 10" xfId="43804" hidden="1" xr:uid="{00000000-0005-0000-0000-000055410000}"/>
    <cellStyle name="Hyperlink 10" xfId="35414" hidden="1" xr:uid="{00000000-0005-0000-0000-000056410000}"/>
    <cellStyle name="Hyperlink 10" xfId="35466" hidden="1" xr:uid="{00000000-0005-0000-0000-000057410000}"/>
    <cellStyle name="Hyperlink 10" xfId="36114" hidden="1" xr:uid="{00000000-0005-0000-0000-000058410000}"/>
    <cellStyle name="Hyperlink 10" xfId="43846" hidden="1" xr:uid="{00000000-0005-0000-0000-000059410000}"/>
    <cellStyle name="Hyperlink 10" xfId="43637" hidden="1" xr:uid="{00000000-0005-0000-0000-00005A410000}"/>
    <cellStyle name="Hyperlink 10" xfId="43710" hidden="1" xr:uid="{00000000-0005-0000-0000-00005B410000}"/>
    <cellStyle name="Hyperlink 10" xfId="43652" hidden="1" xr:uid="{00000000-0005-0000-0000-00005C410000}"/>
    <cellStyle name="Hyperlink 10" xfId="36021" hidden="1" xr:uid="{00000000-0005-0000-0000-00005D410000}"/>
    <cellStyle name="Hyperlink 10" xfId="43811" hidden="1" xr:uid="{00000000-0005-0000-0000-00005E410000}"/>
    <cellStyle name="Hyperlink 10" xfId="43641" hidden="1" xr:uid="{00000000-0005-0000-0000-00005F410000}"/>
    <cellStyle name="Hyperlink 10" xfId="37298" hidden="1" xr:uid="{00000000-0005-0000-0000-000060410000}"/>
    <cellStyle name="Hyperlink 10" xfId="44533" hidden="1" xr:uid="{00000000-0005-0000-0000-000061410000}"/>
    <cellStyle name="Hyperlink 10" xfId="44534" hidden="1" xr:uid="{00000000-0005-0000-0000-000062410000}"/>
    <cellStyle name="Hyperlink 10" xfId="44976" hidden="1" xr:uid="{00000000-0005-0000-0000-000063410000}"/>
    <cellStyle name="Hyperlink 10" xfId="44977" hidden="1" xr:uid="{00000000-0005-0000-0000-000064410000}"/>
    <cellStyle name="Hyperlink 10" xfId="45015" hidden="1" xr:uid="{00000000-0005-0000-0000-000065410000}"/>
    <cellStyle name="Hyperlink 10" xfId="45016" hidden="1" xr:uid="{00000000-0005-0000-0000-000066410000}"/>
    <cellStyle name="Hyperlink 10" xfId="45128" hidden="1" xr:uid="{00000000-0005-0000-0000-000067410000}"/>
    <cellStyle name="Hyperlink 10" xfId="45129" hidden="1" xr:uid="{00000000-0005-0000-0000-000068410000}"/>
    <cellStyle name="Hyperlink 10" xfId="45532" hidden="1" xr:uid="{00000000-0005-0000-0000-000069410000}"/>
    <cellStyle name="Hyperlink 10" xfId="45533" hidden="1" xr:uid="{00000000-0005-0000-0000-00006A410000}"/>
    <cellStyle name="Hyperlink 10" xfId="46033" hidden="1" xr:uid="{00000000-0005-0000-0000-00006B410000}"/>
    <cellStyle name="Hyperlink 10" xfId="46034" hidden="1" xr:uid="{00000000-0005-0000-0000-00006C410000}"/>
    <cellStyle name="Hyperlink 10" xfId="46647" hidden="1" xr:uid="{00000000-0005-0000-0000-00006D410000}"/>
    <cellStyle name="Hyperlink 10" xfId="46648" hidden="1" xr:uid="{00000000-0005-0000-0000-00006E410000}"/>
    <cellStyle name="Hyperlink 10" xfId="47230" hidden="1" xr:uid="{00000000-0005-0000-0000-00006F410000}"/>
    <cellStyle name="Hyperlink 10" xfId="47231" hidden="1" xr:uid="{00000000-0005-0000-0000-000070410000}"/>
    <cellStyle name="Hyperlink 11" xfId="5824" hidden="1" xr:uid="{00000000-0005-0000-0000-000071410000}"/>
    <cellStyle name="Hyperlink 11" xfId="17811" hidden="1" xr:uid="{00000000-0005-0000-0000-000072410000}"/>
    <cellStyle name="Hyperlink 11" xfId="17101" hidden="1" xr:uid="{00000000-0005-0000-0000-000073410000}"/>
    <cellStyle name="Hyperlink 11" xfId="25926" hidden="1" xr:uid="{00000000-0005-0000-0000-000074410000}"/>
    <cellStyle name="Hyperlink 11" xfId="17732" hidden="1" xr:uid="{00000000-0005-0000-0000-000075410000}"/>
    <cellStyle name="Hyperlink 11" xfId="25957" hidden="1" xr:uid="{00000000-0005-0000-0000-000076410000}"/>
    <cellStyle name="Hyperlink 11" xfId="17717" hidden="1" xr:uid="{00000000-0005-0000-0000-000077410000}"/>
    <cellStyle name="Hyperlink 11" xfId="25694" hidden="1" xr:uid="{00000000-0005-0000-0000-000078410000}"/>
    <cellStyle name="Hyperlink 11" xfId="25699" hidden="1" xr:uid="{00000000-0005-0000-0000-000079410000}"/>
    <cellStyle name="Hyperlink 11" xfId="25710" hidden="1" xr:uid="{00000000-0005-0000-0000-00007A410000}"/>
    <cellStyle name="Hyperlink 11" xfId="17284" hidden="1" xr:uid="{00000000-0005-0000-0000-00007B410000}"/>
    <cellStyle name="Hyperlink 11" xfId="25697" hidden="1" xr:uid="{00000000-0005-0000-0000-00007C410000}"/>
    <cellStyle name="Hyperlink 11" xfId="17085" hidden="1" xr:uid="{00000000-0005-0000-0000-00007D410000}"/>
    <cellStyle name="Hyperlink 11" xfId="25922" hidden="1" xr:uid="{00000000-0005-0000-0000-00007E410000}"/>
    <cellStyle name="Hyperlink 11" xfId="17444" hidden="1" xr:uid="{00000000-0005-0000-0000-00007F410000}"/>
    <cellStyle name="Hyperlink 11" xfId="25779" hidden="1" xr:uid="{00000000-0005-0000-0000-000080410000}"/>
    <cellStyle name="Hyperlink 11" xfId="25993" hidden="1" xr:uid="{00000000-0005-0000-0000-000081410000}"/>
    <cellStyle name="Hyperlink 11" xfId="17713" hidden="1" xr:uid="{00000000-0005-0000-0000-000082410000}"/>
    <cellStyle name="Hyperlink 11" xfId="25687" hidden="1" xr:uid="{00000000-0005-0000-0000-000083410000}"/>
    <cellStyle name="Hyperlink 11" xfId="17468" hidden="1" xr:uid="{00000000-0005-0000-0000-000084410000}"/>
    <cellStyle name="Hyperlink 11" xfId="27915" hidden="1" xr:uid="{00000000-0005-0000-0000-000085410000}"/>
    <cellStyle name="Hyperlink 11" xfId="36130" hidden="1" xr:uid="{00000000-0005-0000-0000-000086410000}"/>
    <cellStyle name="Hyperlink 11" xfId="35461" hidden="1" xr:uid="{00000000-0005-0000-0000-000087410000}"/>
    <cellStyle name="Hyperlink 11" xfId="43871" hidden="1" xr:uid="{00000000-0005-0000-0000-000088410000}"/>
    <cellStyle name="Hyperlink 11" xfId="36081" hidden="1" xr:uid="{00000000-0005-0000-0000-000089410000}"/>
    <cellStyle name="Hyperlink 11" xfId="43901" hidden="1" xr:uid="{00000000-0005-0000-0000-00008A410000}"/>
    <cellStyle name="Hyperlink 11" xfId="36066" hidden="1" xr:uid="{00000000-0005-0000-0000-00008B410000}"/>
    <cellStyle name="Hyperlink 11" xfId="43655" hidden="1" xr:uid="{00000000-0005-0000-0000-00008C410000}"/>
    <cellStyle name="Hyperlink 11" xfId="43660" hidden="1" xr:uid="{00000000-0005-0000-0000-00008D410000}"/>
    <cellStyle name="Hyperlink 11" xfId="43671" hidden="1" xr:uid="{00000000-0005-0000-0000-00008E410000}"/>
    <cellStyle name="Hyperlink 11" xfId="35640" hidden="1" xr:uid="{00000000-0005-0000-0000-00008F410000}"/>
    <cellStyle name="Hyperlink 11" xfId="43658" hidden="1" xr:uid="{00000000-0005-0000-0000-000090410000}"/>
    <cellStyle name="Hyperlink 11" xfId="35445" hidden="1" xr:uid="{00000000-0005-0000-0000-000091410000}"/>
    <cellStyle name="Hyperlink 11" xfId="43867" hidden="1" xr:uid="{00000000-0005-0000-0000-000092410000}"/>
    <cellStyle name="Hyperlink 11" xfId="35799" hidden="1" xr:uid="{00000000-0005-0000-0000-000093410000}"/>
    <cellStyle name="Hyperlink 11" xfId="43733" hidden="1" xr:uid="{00000000-0005-0000-0000-000094410000}"/>
    <cellStyle name="Hyperlink 11" xfId="43936" hidden="1" xr:uid="{00000000-0005-0000-0000-000095410000}"/>
    <cellStyle name="Hyperlink 11" xfId="36063" hidden="1" xr:uid="{00000000-0005-0000-0000-000096410000}"/>
    <cellStyle name="Hyperlink 11" xfId="43648" hidden="1" xr:uid="{00000000-0005-0000-0000-000097410000}"/>
    <cellStyle name="Hyperlink 11" xfId="35822" hidden="1" xr:uid="{00000000-0005-0000-0000-000098410000}"/>
    <cellStyle name="Hyperlink 12" xfId="12380" xr:uid="{00000000-0005-0000-0000-000099410000}"/>
    <cellStyle name="Hyperlink 2" xfId="1672" xr:uid="{00000000-0005-0000-0000-00009A410000}"/>
    <cellStyle name="Hyperlink 2 2" xfId="1673" xr:uid="{00000000-0005-0000-0000-00009B410000}"/>
    <cellStyle name="Hyperlink 2 3" xfId="15590" xr:uid="{00000000-0005-0000-0000-00009C410000}"/>
    <cellStyle name="Hyperlink 3" xfId="1674" xr:uid="{00000000-0005-0000-0000-00009D410000}"/>
    <cellStyle name="Hyperlink 3 2" xfId="1675" xr:uid="{00000000-0005-0000-0000-00009E410000}"/>
    <cellStyle name="Hyperlink 4" xfId="1676" xr:uid="{00000000-0005-0000-0000-00009F410000}"/>
    <cellStyle name="Hyperlink 4 2" xfId="1677" xr:uid="{00000000-0005-0000-0000-0000A0410000}"/>
    <cellStyle name="Hyperlink 5" xfId="1678" xr:uid="{00000000-0005-0000-0000-0000A1410000}"/>
    <cellStyle name="Hyperlink 5 2" xfId="1679" xr:uid="{00000000-0005-0000-0000-0000A2410000}"/>
    <cellStyle name="Hyperlink 6" xfId="1680" xr:uid="{00000000-0005-0000-0000-0000A3410000}"/>
    <cellStyle name="Hyperlink 6 2" xfId="1681" xr:uid="{00000000-0005-0000-0000-0000A4410000}"/>
    <cellStyle name="Hyperlink 7" xfId="1682" xr:uid="{00000000-0005-0000-0000-0000A5410000}"/>
    <cellStyle name="Hyperlink 7 2" xfId="1683" xr:uid="{00000000-0005-0000-0000-0000A6410000}"/>
    <cellStyle name="Hyperlink 8" xfId="1684" xr:uid="{00000000-0005-0000-0000-0000A7410000}"/>
    <cellStyle name="Hyperlink 8 2" xfId="1685" xr:uid="{00000000-0005-0000-0000-0000A8410000}"/>
    <cellStyle name="Hyperlink 9" xfId="1686" xr:uid="{00000000-0005-0000-0000-0000A9410000}"/>
    <cellStyle name="Hyperlink 9 2" xfId="8603" xr:uid="{00000000-0005-0000-0000-0000AA410000}"/>
    <cellStyle name="Hyperlink 9 3" xfId="7101" xr:uid="{00000000-0005-0000-0000-0000AB410000}"/>
    <cellStyle name="Hyperlink__Anfisa_Result after MRO_model2012(ord+marg ore+dilution)" xfId="1687" xr:uid="{00000000-0005-0000-0000-0000AC410000}"/>
    <cellStyle name="Iau?iue_130 nnd. are." xfId="1688" xr:uid="{00000000-0005-0000-0000-0000AD410000}"/>
    <cellStyle name="Input" xfId="4985" xr:uid="{00000000-0005-0000-0000-0000AE410000}"/>
    <cellStyle name="Input [yellow]" xfId="1689" xr:uid="{00000000-0005-0000-0000-0000AF410000}"/>
    <cellStyle name="Input [yellow] 2" xfId="1690" xr:uid="{00000000-0005-0000-0000-0000B0410000}"/>
    <cellStyle name="Input [yellow] 2 2" xfId="5432" xr:uid="{00000000-0005-0000-0000-0000B1410000}"/>
    <cellStyle name="Input [yellow] 2 2 2" xfId="6511" xr:uid="{00000000-0005-0000-0000-0000B2410000}"/>
    <cellStyle name="Input [yellow] 2 2 2 2" xfId="18455" xr:uid="{00000000-0005-0000-0000-0000B3410000}"/>
    <cellStyle name="Input [yellow] 2 2 3" xfId="13771" xr:uid="{00000000-0005-0000-0000-0000B4410000}"/>
    <cellStyle name="Input [yellow] 2 2 3 2" xfId="22990" xr:uid="{00000000-0005-0000-0000-0000B5410000}"/>
    <cellStyle name="Input [yellow] 2 2 3 2 2" xfId="40990" xr:uid="{00000000-0005-0000-0000-0000B6410000}"/>
    <cellStyle name="Input [yellow] 2 2 3 3" xfId="32647" xr:uid="{00000000-0005-0000-0000-0000B7410000}"/>
    <cellStyle name="Input [yellow] 2 2 4" xfId="16328" xr:uid="{00000000-0005-0000-0000-0000B8410000}"/>
    <cellStyle name="Input [yellow] 2 2 4 2" xfId="34884" xr:uid="{00000000-0005-0000-0000-0000B9410000}"/>
    <cellStyle name="Input [yellow] 2 2 5" xfId="26651" xr:uid="{00000000-0005-0000-0000-0000BA410000}"/>
    <cellStyle name="Input [yellow] 2 2 5 2" xfId="44566" xr:uid="{00000000-0005-0000-0000-0000BB410000}"/>
    <cellStyle name="Input [yellow] 2 2 6" xfId="27157" xr:uid="{00000000-0005-0000-0000-0000BC410000}"/>
    <cellStyle name="Input [yellow] 2 2 7" xfId="45565" xr:uid="{00000000-0005-0000-0000-0000BD410000}"/>
    <cellStyle name="Input [yellow] 2 2 8" xfId="46692" xr:uid="{00000000-0005-0000-0000-0000BE410000}"/>
    <cellStyle name="Input [yellow] 2 3" xfId="26548" xr:uid="{00000000-0005-0000-0000-0000BF410000}"/>
    <cellStyle name="Input [yellow] 2 3 2" xfId="44470" xr:uid="{00000000-0005-0000-0000-0000C0410000}"/>
    <cellStyle name="Input [yellow] 3" xfId="5401" xr:uid="{00000000-0005-0000-0000-0000C1410000}"/>
    <cellStyle name="Input [yellow] 3 2" xfId="6509" xr:uid="{00000000-0005-0000-0000-0000C2410000}"/>
    <cellStyle name="Input [yellow] 3 2 2" xfId="18453" xr:uid="{00000000-0005-0000-0000-0000C3410000}"/>
    <cellStyle name="Input [yellow] 3 3" xfId="13770" xr:uid="{00000000-0005-0000-0000-0000C4410000}"/>
    <cellStyle name="Input [yellow] 3 3 2" xfId="22989" xr:uid="{00000000-0005-0000-0000-0000C5410000}"/>
    <cellStyle name="Input [yellow] 3 3 2 2" xfId="40989" xr:uid="{00000000-0005-0000-0000-0000C6410000}"/>
    <cellStyle name="Input [yellow] 3 3 3" xfId="32646" xr:uid="{00000000-0005-0000-0000-0000C7410000}"/>
    <cellStyle name="Input [yellow] 3 4" xfId="16308" xr:uid="{00000000-0005-0000-0000-0000C8410000}"/>
    <cellStyle name="Input [yellow] 3 4 2" xfId="34878" xr:uid="{00000000-0005-0000-0000-0000C9410000}"/>
    <cellStyle name="Input [yellow] 3 5" xfId="26645" xr:uid="{00000000-0005-0000-0000-0000CA410000}"/>
    <cellStyle name="Input [yellow] 3 5 2" xfId="44560" xr:uid="{00000000-0005-0000-0000-0000CB410000}"/>
    <cellStyle name="Input [yellow] 3 6" xfId="27145" xr:uid="{00000000-0005-0000-0000-0000CC410000}"/>
    <cellStyle name="Input [yellow] 3 7" xfId="45559" xr:uid="{00000000-0005-0000-0000-0000CD410000}"/>
    <cellStyle name="Input [yellow] 3 8" xfId="46676" xr:uid="{00000000-0005-0000-0000-0000CE410000}"/>
    <cellStyle name="Input [yellow] 4" xfId="12197" xr:uid="{00000000-0005-0000-0000-0000CF410000}"/>
    <cellStyle name="Input [yellow] 4 2" xfId="21803" xr:uid="{00000000-0005-0000-0000-0000D0410000}"/>
    <cellStyle name="Input [yellow] 5" xfId="26568" xr:uid="{00000000-0005-0000-0000-0000D1410000}"/>
    <cellStyle name="Input [yellow] 5 2" xfId="44488" xr:uid="{00000000-0005-0000-0000-0000D2410000}"/>
    <cellStyle name="Input 10" xfId="8146" xr:uid="{00000000-0005-0000-0000-0000D3410000}"/>
    <cellStyle name="Input 10 2" xfId="19136" xr:uid="{00000000-0005-0000-0000-0000D4410000}"/>
    <cellStyle name="Input 11" xfId="8147" xr:uid="{00000000-0005-0000-0000-0000D5410000}"/>
    <cellStyle name="Input 11 2" xfId="19137" xr:uid="{00000000-0005-0000-0000-0000D6410000}"/>
    <cellStyle name="Input 12" xfId="8148" xr:uid="{00000000-0005-0000-0000-0000D7410000}"/>
    <cellStyle name="Input 12 2" xfId="19138" xr:uid="{00000000-0005-0000-0000-0000D8410000}"/>
    <cellStyle name="Input 13" xfId="8149" xr:uid="{00000000-0005-0000-0000-0000D9410000}"/>
    <cellStyle name="Input 13 2" xfId="19139" xr:uid="{00000000-0005-0000-0000-0000DA410000}"/>
    <cellStyle name="Input 14" xfId="8150" xr:uid="{00000000-0005-0000-0000-0000DB410000}"/>
    <cellStyle name="Input 14 2" xfId="19140" xr:uid="{00000000-0005-0000-0000-0000DC410000}"/>
    <cellStyle name="Input 15" xfId="8151" xr:uid="{00000000-0005-0000-0000-0000DD410000}"/>
    <cellStyle name="Input 15 2" xfId="19141" xr:uid="{00000000-0005-0000-0000-0000DE410000}"/>
    <cellStyle name="Input 16" xfId="8152" xr:uid="{00000000-0005-0000-0000-0000DF410000}"/>
    <cellStyle name="Input 16 2" xfId="19142" xr:uid="{00000000-0005-0000-0000-0000E0410000}"/>
    <cellStyle name="Input 17" xfId="8153" xr:uid="{00000000-0005-0000-0000-0000E1410000}"/>
    <cellStyle name="Input 17 2" xfId="19143" xr:uid="{00000000-0005-0000-0000-0000E2410000}"/>
    <cellStyle name="Input 18" xfId="8154" xr:uid="{00000000-0005-0000-0000-0000E3410000}"/>
    <cellStyle name="Input 18 2" xfId="19144" xr:uid="{00000000-0005-0000-0000-0000E4410000}"/>
    <cellStyle name="Input 19" xfId="8155" xr:uid="{00000000-0005-0000-0000-0000E5410000}"/>
    <cellStyle name="Input 19 2" xfId="19145" xr:uid="{00000000-0005-0000-0000-0000E6410000}"/>
    <cellStyle name="Input 2" xfId="1691" xr:uid="{00000000-0005-0000-0000-0000E7410000}"/>
    <cellStyle name="Input 2 2" xfId="1692" xr:uid="{00000000-0005-0000-0000-0000E8410000}"/>
    <cellStyle name="Input 2 2 2" xfId="5434" xr:uid="{00000000-0005-0000-0000-0000E9410000}"/>
    <cellStyle name="Input 2 2 2 2" xfId="16330" xr:uid="{00000000-0005-0000-0000-0000EA410000}"/>
    <cellStyle name="Input 2 2 2 3" xfId="27159" xr:uid="{00000000-0005-0000-0000-0000EB410000}"/>
    <cellStyle name="Input 2 2 2 3 2" xfId="45028" xr:uid="{00000000-0005-0000-0000-0000EC410000}"/>
    <cellStyle name="Input 2 2 2 4" xfId="46694" xr:uid="{00000000-0005-0000-0000-0000ED410000}"/>
    <cellStyle name="Input 2 2 3" xfId="12716" xr:uid="{00000000-0005-0000-0000-0000EE410000}"/>
    <cellStyle name="Input 2 2 3 2" xfId="22140" xr:uid="{00000000-0005-0000-0000-0000EF410000}"/>
    <cellStyle name="Input 2 2 4" xfId="15711" xr:uid="{00000000-0005-0000-0000-0000F0410000}"/>
    <cellStyle name="Input 2 2 5" xfId="26546" xr:uid="{00000000-0005-0000-0000-0000F1410000}"/>
    <cellStyle name="Input 2 2 5 2" xfId="44468" xr:uid="{00000000-0005-0000-0000-0000F2410000}"/>
    <cellStyle name="Input 2 2 6" xfId="46108" xr:uid="{00000000-0005-0000-0000-0000F3410000}"/>
    <cellStyle name="Input 2 3" xfId="5433" xr:uid="{00000000-0005-0000-0000-0000F4410000}"/>
    <cellStyle name="Input 2 3 2" xfId="16329" xr:uid="{00000000-0005-0000-0000-0000F5410000}"/>
    <cellStyle name="Input 2 3 3" xfId="27158" xr:uid="{00000000-0005-0000-0000-0000F6410000}"/>
    <cellStyle name="Input 2 3 3 2" xfId="45027" xr:uid="{00000000-0005-0000-0000-0000F7410000}"/>
    <cellStyle name="Input 2 3 4" xfId="46693" xr:uid="{00000000-0005-0000-0000-0000F8410000}"/>
    <cellStyle name="Input 2 4" xfId="6791" xr:uid="{00000000-0005-0000-0000-0000F9410000}"/>
    <cellStyle name="Input 2 4 2" xfId="18588" xr:uid="{00000000-0005-0000-0000-0000FA410000}"/>
    <cellStyle name="Input 2 5" xfId="15710" xr:uid="{00000000-0005-0000-0000-0000FB410000}"/>
    <cellStyle name="Input 2 6" xfId="26547" xr:uid="{00000000-0005-0000-0000-0000FC410000}"/>
    <cellStyle name="Input 2 6 2" xfId="44469" xr:uid="{00000000-0005-0000-0000-0000FD410000}"/>
    <cellStyle name="Input 2 7" xfId="46107" xr:uid="{00000000-0005-0000-0000-0000FE410000}"/>
    <cellStyle name="Input 20" xfId="8156" xr:uid="{00000000-0005-0000-0000-0000FF410000}"/>
    <cellStyle name="Input 20 2" xfId="19146" xr:uid="{00000000-0005-0000-0000-000000420000}"/>
    <cellStyle name="Input 21" xfId="8157" xr:uid="{00000000-0005-0000-0000-000001420000}"/>
    <cellStyle name="Input 21 2" xfId="19147" xr:uid="{00000000-0005-0000-0000-000002420000}"/>
    <cellStyle name="Input 22" xfId="8158" xr:uid="{00000000-0005-0000-0000-000003420000}"/>
    <cellStyle name="Input 22 2" xfId="19148" xr:uid="{00000000-0005-0000-0000-000004420000}"/>
    <cellStyle name="Input 23" xfId="8159" xr:uid="{00000000-0005-0000-0000-000005420000}"/>
    <cellStyle name="Input 23 2" xfId="19149" xr:uid="{00000000-0005-0000-0000-000006420000}"/>
    <cellStyle name="Input 24" xfId="11753" xr:uid="{00000000-0005-0000-0000-000007420000}"/>
    <cellStyle name="Input 24 2" xfId="21598" xr:uid="{00000000-0005-0000-0000-000008420000}"/>
    <cellStyle name="Input 25" xfId="6592" xr:uid="{00000000-0005-0000-0000-000009420000}"/>
    <cellStyle name="Input 25 2" xfId="18488" xr:uid="{00000000-0005-0000-0000-00000A420000}"/>
    <cellStyle name="Input 26" xfId="7047" xr:uid="{00000000-0005-0000-0000-00000B420000}"/>
    <cellStyle name="Input 26 2" xfId="18695" xr:uid="{00000000-0005-0000-0000-00000C420000}"/>
    <cellStyle name="Input 27" xfId="7134" xr:uid="{00000000-0005-0000-0000-00000D420000}"/>
    <cellStyle name="Input 27 2" xfId="18742" xr:uid="{00000000-0005-0000-0000-00000E420000}"/>
    <cellStyle name="Input 28" xfId="12223" xr:uid="{00000000-0005-0000-0000-00000F420000}"/>
    <cellStyle name="Input 28 2" xfId="21818" xr:uid="{00000000-0005-0000-0000-000010420000}"/>
    <cellStyle name="Input 29" xfId="7139" xr:uid="{00000000-0005-0000-0000-000011420000}"/>
    <cellStyle name="Input 29 2" xfId="18745" xr:uid="{00000000-0005-0000-0000-000012420000}"/>
    <cellStyle name="Input 3" xfId="1693" xr:uid="{00000000-0005-0000-0000-000013420000}"/>
    <cellStyle name="Input 3 2" xfId="5435" xr:uid="{00000000-0005-0000-0000-000014420000}"/>
    <cellStyle name="Input 3 2 2" xfId="8648" xr:uid="{00000000-0005-0000-0000-000015420000}"/>
    <cellStyle name="Input 3 2 2 2" xfId="19332" xr:uid="{00000000-0005-0000-0000-000016420000}"/>
    <cellStyle name="Input 3 2 3" xfId="16331" xr:uid="{00000000-0005-0000-0000-000017420000}"/>
    <cellStyle name="Input 3 2 4" xfId="27160" xr:uid="{00000000-0005-0000-0000-000018420000}"/>
    <cellStyle name="Input 3 2 4 2" xfId="45029" xr:uid="{00000000-0005-0000-0000-000019420000}"/>
    <cellStyle name="Input 3 2 5" xfId="46695" xr:uid="{00000000-0005-0000-0000-00001A420000}"/>
    <cellStyle name="Input 3 3" xfId="6916" xr:uid="{00000000-0005-0000-0000-00001B420000}"/>
    <cellStyle name="Input 3 3 2" xfId="18657" xr:uid="{00000000-0005-0000-0000-00001C420000}"/>
    <cellStyle name="Input 3 4" xfId="15712" xr:uid="{00000000-0005-0000-0000-00001D420000}"/>
    <cellStyle name="Input 3 5" xfId="26545" xr:uid="{00000000-0005-0000-0000-00001E420000}"/>
    <cellStyle name="Input 3 5 2" xfId="44467" xr:uid="{00000000-0005-0000-0000-00001F420000}"/>
    <cellStyle name="Input 3 6" xfId="46109" xr:uid="{00000000-0005-0000-0000-000020420000}"/>
    <cellStyle name="Input 30" xfId="12344" xr:uid="{00000000-0005-0000-0000-000021420000}"/>
    <cellStyle name="Input 30 2" xfId="21833" xr:uid="{00000000-0005-0000-0000-000022420000}"/>
    <cellStyle name="Input 31" xfId="12247" xr:uid="{00000000-0005-0000-0000-000023420000}"/>
    <cellStyle name="Input 31 2" xfId="21822" xr:uid="{00000000-0005-0000-0000-000024420000}"/>
    <cellStyle name="Input 32" xfId="6597" xr:uid="{00000000-0005-0000-0000-000025420000}"/>
    <cellStyle name="Input 32 2" xfId="18491" xr:uid="{00000000-0005-0000-0000-000026420000}"/>
    <cellStyle name="Input 33" xfId="12330" xr:uid="{00000000-0005-0000-0000-000027420000}"/>
    <cellStyle name="Input 33 2" xfId="21831" xr:uid="{00000000-0005-0000-0000-000028420000}"/>
    <cellStyle name="Input 34" xfId="12315" xr:uid="{00000000-0005-0000-0000-000029420000}"/>
    <cellStyle name="Input 34 2" xfId="21828" xr:uid="{00000000-0005-0000-0000-00002A420000}"/>
    <cellStyle name="Input 35" xfId="6855" xr:uid="{00000000-0005-0000-0000-00002B420000}"/>
    <cellStyle name="Input 35 2" xfId="18641" xr:uid="{00000000-0005-0000-0000-00002C420000}"/>
    <cellStyle name="Input 36" xfId="12322" xr:uid="{00000000-0005-0000-0000-00002D420000}"/>
    <cellStyle name="Input 36 2" xfId="21829" xr:uid="{00000000-0005-0000-0000-00002E420000}"/>
    <cellStyle name="Input 37" xfId="12307" xr:uid="{00000000-0005-0000-0000-00002F420000}"/>
    <cellStyle name="Input 37 2" xfId="21827" xr:uid="{00000000-0005-0000-0000-000030420000}"/>
    <cellStyle name="Input 38" xfId="6854" xr:uid="{00000000-0005-0000-0000-000031420000}"/>
    <cellStyle name="Input 38 2" xfId="18640" xr:uid="{00000000-0005-0000-0000-000032420000}"/>
    <cellStyle name="Input 39" xfId="12222" xr:uid="{00000000-0005-0000-0000-000033420000}"/>
    <cellStyle name="Input 39 2" xfId="21817" xr:uid="{00000000-0005-0000-0000-000034420000}"/>
    <cellStyle name="Input 4" xfId="1694" xr:uid="{00000000-0005-0000-0000-000035420000}"/>
    <cellStyle name="Input 4 2" xfId="5450" xr:uid="{00000000-0005-0000-0000-000036420000}"/>
    <cellStyle name="Input 4 2 2" xfId="16368" xr:uid="{00000000-0005-0000-0000-000037420000}"/>
    <cellStyle name="Input 4 2 3" xfId="27189" xr:uid="{00000000-0005-0000-0000-000038420000}"/>
    <cellStyle name="Input 4 2 3 2" xfId="45037" xr:uid="{00000000-0005-0000-0000-000039420000}"/>
    <cellStyle name="Input 4 2 4" xfId="46730" xr:uid="{00000000-0005-0000-0000-00003A420000}"/>
    <cellStyle name="Input 4 3" xfId="7102" xr:uid="{00000000-0005-0000-0000-00003B420000}"/>
    <cellStyle name="Input 4 3 2" xfId="18734" xr:uid="{00000000-0005-0000-0000-00003C420000}"/>
    <cellStyle name="Input 4 4" xfId="15750" xr:uid="{00000000-0005-0000-0000-00003D420000}"/>
    <cellStyle name="Input 4 5" xfId="26270" xr:uid="{00000000-0005-0000-0000-00003E420000}"/>
    <cellStyle name="Input 4 5 2" xfId="44202" xr:uid="{00000000-0005-0000-0000-00003F420000}"/>
    <cellStyle name="Input 4 6" xfId="46117" xr:uid="{00000000-0005-0000-0000-000040420000}"/>
    <cellStyle name="Input 40" xfId="6953" xr:uid="{00000000-0005-0000-0000-000041420000}"/>
    <cellStyle name="Input 40 2" xfId="18670" xr:uid="{00000000-0005-0000-0000-000042420000}"/>
    <cellStyle name="Input 41" xfId="12268" xr:uid="{00000000-0005-0000-0000-000043420000}"/>
    <cellStyle name="Input 41 2" xfId="21823" xr:uid="{00000000-0005-0000-0000-000044420000}"/>
    <cellStyle name="Input 42" xfId="6604" xr:uid="{00000000-0005-0000-0000-000045420000}"/>
    <cellStyle name="Input 42 2" xfId="18494" xr:uid="{00000000-0005-0000-0000-000046420000}"/>
    <cellStyle name="Input 43" xfId="12529" xr:uid="{00000000-0005-0000-0000-000047420000}"/>
    <cellStyle name="Input 43 2" xfId="21969" xr:uid="{00000000-0005-0000-0000-000048420000}"/>
    <cellStyle name="Input 44" xfId="13723" xr:uid="{00000000-0005-0000-0000-000049420000}"/>
    <cellStyle name="Input 44 2" xfId="22953" xr:uid="{00000000-0005-0000-0000-00004A420000}"/>
    <cellStyle name="Input 45" xfId="12540" xr:uid="{00000000-0005-0000-0000-00004B420000}"/>
    <cellStyle name="Input 45 2" xfId="21976" xr:uid="{00000000-0005-0000-0000-00004C420000}"/>
    <cellStyle name="Input 46" xfId="12415" xr:uid="{00000000-0005-0000-0000-00004D420000}"/>
    <cellStyle name="Input 46 2" xfId="21870" xr:uid="{00000000-0005-0000-0000-00004E420000}"/>
    <cellStyle name="Input 47" xfId="15693" xr:uid="{00000000-0005-0000-0000-00004F420000}"/>
    <cellStyle name="Input 48" xfId="17704" xr:uid="{00000000-0005-0000-0000-000050420000}"/>
    <cellStyle name="Input 49" xfId="17129" xr:uid="{00000000-0005-0000-0000-000051420000}"/>
    <cellStyle name="Input 5" xfId="1695" xr:uid="{00000000-0005-0000-0000-000052420000}"/>
    <cellStyle name="Input 5 2" xfId="5451" xr:uid="{00000000-0005-0000-0000-000053420000}"/>
    <cellStyle name="Input 5 2 2" xfId="16369" xr:uid="{00000000-0005-0000-0000-000054420000}"/>
    <cellStyle name="Input 5 2 3" xfId="27190" xr:uid="{00000000-0005-0000-0000-000055420000}"/>
    <cellStyle name="Input 5 2 3 2" xfId="45038" xr:uid="{00000000-0005-0000-0000-000056420000}"/>
    <cellStyle name="Input 5 2 4" xfId="46731" xr:uid="{00000000-0005-0000-0000-000057420000}"/>
    <cellStyle name="Input 5 3" xfId="8160" xr:uid="{00000000-0005-0000-0000-000058420000}"/>
    <cellStyle name="Input 5 3 2" xfId="19150" xr:uid="{00000000-0005-0000-0000-000059420000}"/>
    <cellStyle name="Input 5 4" xfId="12717" xr:uid="{00000000-0005-0000-0000-00005A420000}"/>
    <cellStyle name="Input 5 4 2" xfId="22141" xr:uid="{00000000-0005-0000-0000-00005B420000}"/>
    <cellStyle name="Input 5 5" xfId="15751" xr:uid="{00000000-0005-0000-0000-00005C420000}"/>
    <cellStyle name="Input 5 6" xfId="26269" xr:uid="{00000000-0005-0000-0000-00005D420000}"/>
    <cellStyle name="Input 5 6 2" xfId="44201" xr:uid="{00000000-0005-0000-0000-00005E420000}"/>
    <cellStyle name="Input 5 7" xfId="46118" xr:uid="{00000000-0005-0000-0000-00005F420000}"/>
    <cellStyle name="Input 50" xfId="25880" xr:uid="{00000000-0005-0000-0000-000060420000}"/>
    <cellStyle name="Input 51" xfId="17504" xr:uid="{00000000-0005-0000-0000-000061420000}"/>
    <cellStyle name="Input 52" xfId="19101" xr:uid="{00000000-0005-0000-0000-000062420000}"/>
    <cellStyle name="Input 53" xfId="25750" xr:uid="{00000000-0005-0000-0000-000063420000}"/>
    <cellStyle name="Input 54" xfId="17462" xr:uid="{00000000-0005-0000-0000-000064420000}"/>
    <cellStyle name="Input 55" xfId="25883" xr:uid="{00000000-0005-0000-0000-000065420000}"/>
    <cellStyle name="Input 56" xfId="18770" xr:uid="{00000000-0005-0000-0000-000066420000}"/>
    <cellStyle name="Input 57" xfId="25809" xr:uid="{00000000-0005-0000-0000-000067420000}"/>
    <cellStyle name="Input 58" xfId="19317" xr:uid="{00000000-0005-0000-0000-000068420000}"/>
    <cellStyle name="Input 59" xfId="25776" xr:uid="{00000000-0005-0000-0000-000069420000}"/>
    <cellStyle name="Input 6" xfId="1696" xr:uid="{00000000-0005-0000-0000-00006A420000}"/>
    <cellStyle name="Input 6 2" xfId="5452" xr:uid="{00000000-0005-0000-0000-00006B420000}"/>
    <cellStyle name="Input 6 2 2" xfId="16370" xr:uid="{00000000-0005-0000-0000-00006C420000}"/>
    <cellStyle name="Input 6 2 3" xfId="27191" xr:uid="{00000000-0005-0000-0000-00006D420000}"/>
    <cellStyle name="Input 6 2 3 2" xfId="45039" xr:uid="{00000000-0005-0000-0000-00006E420000}"/>
    <cellStyle name="Input 6 2 4" xfId="46732" xr:uid="{00000000-0005-0000-0000-00006F420000}"/>
    <cellStyle name="Input 6 3" xfId="8161" xr:uid="{00000000-0005-0000-0000-000070420000}"/>
    <cellStyle name="Input 6 3 2" xfId="19151" xr:uid="{00000000-0005-0000-0000-000071420000}"/>
    <cellStyle name="Input 6 4" xfId="12718" xr:uid="{00000000-0005-0000-0000-000072420000}"/>
    <cellStyle name="Input 6 4 2" xfId="22142" xr:uid="{00000000-0005-0000-0000-000073420000}"/>
    <cellStyle name="Input 6 5" xfId="15752" xr:uid="{00000000-0005-0000-0000-000074420000}"/>
    <cellStyle name="Input 6 6" xfId="26268" xr:uid="{00000000-0005-0000-0000-000075420000}"/>
    <cellStyle name="Input 6 6 2" xfId="44200" xr:uid="{00000000-0005-0000-0000-000076420000}"/>
    <cellStyle name="Input 6 7" xfId="46119" xr:uid="{00000000-0005-0000-0000-000077420000}"/>
    <cellStyle name="Input 60" xfId="18744" xr:uid="{00000000-0005-0000-0000-000078420000}"/>
    <cellStyle name="Input 61" xfId="25232" xr:uid="{00000000-0005-0000-0000-000079420000}"/>
    <cellStyle name="Input 62" xfId="26002" xr:uid="{00000000-0005-0000-0000-00007A420000}"/>
    <cellStyle name="Input 63" xfId="25730" xr:uid="{00000000-0005-0000-0000-00007B420000}"/>
    <cellStyle name="Input 64" xfId="16985" xr:uid="{00000000-0005-0000-0000-00007C420000}"/>
    <cellStyle name="Input 65" xfId="17005" xr:uid="{00000000-0005-0000-0000-00007D420000}"/>
    <cellStyle name="Input 66" xfId="17126" xr:uid="{00000000-0005-0000-0000-00007E420000}"/>
    <cellStyle name="Input 67" xfId="26037" xr:uid="{00000000-0005-0000-0000-00007F420000}"/>
    <cellStyle name="Input 68" xfId="26355" xr:uid="{00000000-0005-0000-0000-000080420000}"/>
    <cellStyle name="Input 68 2" xfId="44284" xr:uid="{00000000-0005-0000-0000-000081420000}"/>
    <cellStyle name="Input 69" xfId="27860" xr:uid="{00000000-0005-0000-0000-000082420000}"/>
    <cellStyle name="Input 7" xfId="5400" xr:uid="{00000000-0005-0000-0000-000083420000}"/>
    <cellStyle name="Input 7 2" xfId="8162" xr:uid="{00000000-0005-0000-0000-000084420000}"/>
    <cellStyle name="Input 7 2 2" xfId="19152" xr:uid="{00000000-0005-0000-0000-000085420000}"/>
    <cellStyle name="Input 7 3" xfId="13314" xr:uid="{00000000-0005-0000-0000-000086420000}"/>
    <cellStyle name="Input 7 3 2" xfId="22654" xr:uid="{00000000-0005-0000-0000-000087420000}"/>
    <cellStyle name="Input 7 4" xfId="16307" xr:uid="{00000000-0005-0000-0000-000088420000}"/>
    <cellStyle name="Input 7 5" xfId="27144" xr:uid="{00000000-0005-0000-0000-000089420000}"/>
    <cellStyle name="Input 7 5 2" xfId="45018" xr:uid="{00000000-0005-0000-0000-00008A420000}"/>
    <cellStyle name="Input 7 6" xfId="46675" xr:uid="{00000000-0005-0000-0000-00008B420000}"/>
    <cellStyle name="Input 70" xfId="45137" xr:uid="{00000000-0005-0000-0000-00008C420000}"/>
    <cellStyle name="Input 71" xfId="46099" xr:uid="{00000000-0005-0000-0000-00008D420000}"/>
    <cellStyle name="Input 8" xfId="6265" xr:uid="{00000000-0005-0000-0000-00008E420000}"/>
    <cellStyle name="Input 8 2" xfId="8163" xr:uid="{00000000-0005-0000-0000-00008F420000}"/>
    <cellStyle name="Input 8 2 2" xfId="19153" xr:uid="{00000000-0005-0000-0000-000090420000}"/>
    <cellStyle name="Input 8 3" xfId="13315" xr:uid="{00000000-0005-0000-0000-000091420000}"/>
    <cellStyle name="Input 8 3 2" xfId="22655" xr:uid="{00000000-0005-0000-0000-000092420000}"/>
    <cellStyle name="Input 8 4" xfId="18213" xr:uid="{00000000-0005-0000-0000-000093420000}"/>
    <cellStyle name="Input 9" xfId="5834" xr:uid="{00000000-0005-0000-0000-000094420000}"/>
    <cellStyle name="Input 9 2" xfId="8164" xr:uid="{00000000-0005-0000-0000-000095420000}"/>
    <cellStyle name="Input 9 2 2" xfId="19154" xr:uid="{00000000-0005-0000-0000-000096420000}"/>
    <cellStyle name="Input 9 3" xfId="17821" xr:uid="{00000000-0005-0000-0000-000097420000}"/>
    <cellStyle name="Input__Anfisa_Result after MRO_model2012(ord+marg ore+dilution)" xfId="5140" xr:uid="{00000000-0005-0000-0000-000098420000}"/>
    <cellStyle name="Ioe?uaaaoayny aeia?nnueea" xfId="1697" xr:uid="{00000000-0005-0000-0000-000099420000}"/>
    <cellStyle name="ISO" xfId="1698" xr:uid="{00000000-0005-0000-0000-00009A420000}"/>
    <cellStyle name="ISO 2" xfId="1699" xr:uid="{00000000-0005-0000-0000-00009B420000}"/>
    <cellStyle name="ISO 3" xfId="1700" xr:uid="{00000000-0005-0000-0000-00009C420000}"/>
    <cellStyle name="ISO 4" xfId="1701" xr:uid="{00000000-0005-0000-0000-00009D420000}"/>
    <cellStyle name="ISO 5" xfId="1702" xr:uid="{00000000-0005-0000-0000-00009E420000}"/>
    <cellStyle name="ISO 6" xfId="1703" xr:uid="{00000000-0005-0000-0000-00009F420000}"/>
    <cellStyle name="ISO 7" xfId="1704" xr:uid="{00000000-0005-0000-0000-0000A0420000}"/>
    <cellStyle name="ISO 8" xfId="1705" xr:uid="{00000000-0005-0000-0000-0000A1420000}"/>
    <cellStyle name="ISO_Аффинаж, НДПИ-2011" xfId="1706" xr:uid="{00000000-0005-0000-0000-0000A2420000}"/>
    <cellStyle name="Labels - Style3" xfId="1707" xr:uid="{00000000-0005-0000-0000-0000A3420000}"/>
    <cellStyle name="Labels - Style3 2" xfId="5702" xr:uid="{00000000-0005-0000-0000-0000A4420000}"/>
    <cellStyle name="Labels - Style3 2 2" xfId="12212" xr:uid="{00000000-0005-0000-0000-0000A5420000}"/>
    <cellStyle name="Labels - Style3 2 2 2" xfId="21811" xr:uid="{00000000-0005-0000-0000-0000A6420000}"/>
    <cellStyle name="Labels - Style3 2 3" xfId="13106" xr:uid="{00000000-0005-0000-0000-0000A7420000}"/>
    <cellStyle name="Labels - Style3 2 3 2" xfId="22507" xr:uid="{00000000-0005-0000-0000-0000A8420000}"/>
    <cellStyle name="Labels - Style3 2 4" xfId="16781" xr:uid="{00000000-0005-0000-0000-0000A9420000}"/>
    <cellStyle name="Labels - Style3 2 5" xfId="27269" xr:uid="{00000000-0005-0000-0000-0000AA420000}"/>
    <cellStyle name="Labels - Style3 2 5 2" xfId="45113" xr:uid="{00000000-0005-0000-0000-0000AB420000}"/>
    <cellStyle name="Labels - Style3 2 6" xfId="45931" xr:uid="{00000000-0005-0000-0000-0000AC420000}"/>
    <cellStyle name="Labels - Style3 2 7" xfId="47120" xr:uid="{00000000-0005-0000-0000-0000AD420000}"/>
    <cellStyle name="Labels - Style3 3" xfId="7984" xr:uid="{00000000-0005-0000-0000-0000AE420000}"/>
    <cellStyle name="Labels - Style3 3 2" xfId="12213" xr:uid="{00000000-0005-0000-0000-0000AF420000}"/>
    <cellStyle name="Labels - Style3 3 2 2" xfId="21812" xr:uid="{00000000-0005-0000-0000-0000B0420000}"/>
    <cellStyle name="Labels - Style3 3 3" xfId="13107" xr:uid="{00000000-0005-0000-0000-0000B1420000}"/>
    <cellStyle name="Labels - Style3 3 3 2" xfId="22508" xr:uid="{00000000-0005-0000-0000-0000B2420000}"/>
    <cellStyle name="Labels - Style3 3 4" xfId="19109" xr:uid="{00000000-0005-0000-0000-0000B3420000}"/>
    <cellStyle name="Labels - Style3 4" xfId="6954" xr:uid="{00000000-0005-0000-0000-0000B4420000}"/>
    <cellStyle name="Labels - Style3 4 2" xfId="18671" xr:uid="{00000000-0005-0000-0000-0000B5420000}"/>
    <cellStyle name="Labels - Style3 5" xfId="12530" xr:uid="{00000000-0005-0000-0000-0000B6420000}"/>
    <cellStyle name="Labels - Style3 5 2" xfId="21970" xr:uid="{00000000-0005-0000-0000-0000B7420000}"/>
    <cellStyle name="Labels - Style3 6" xfId="16162" xr:uid="{00000000-0005-0000-0000-0000B8420000}"/>
    <cellStyle name="Labels - Style3 6 2" xfId="25116" xr:uid="{00000000-0005-0000-0000-0000B9420000}"/>
    <cellStyle name="Labels - Style3 7" xfId="26067" xr:uid="{00000000-0005-0000-0000-0000BA420000}"/>
    <cellStyle name="Labels - Style3 7 2" xfId="44002" xr:uid="{00000000-0005-0000-0000-0000BB420000}"/>
    <cellStyle name="Labels - Style3 8" xfId="46533" xr:uid="{00000000-0005-0000-0000-0000BC420000}"/>
    <cellStyle name="Link Currency (0)" xfId="1708" xr:uid="{00000000-0005-0000-0000-0000BD420000}"/>
    <cellStyle name="Link Currency (2)" xfId="1709" xr:uid="{00000000-0005-0000-0000-0000BE420000}"/>
    <cellStyle name="Link Units (0)" xfId="1710" xr:uid="{00000000-0005-0000-0000-0000BF420000}"/>
    <cellStyle name="Link Units (1)" xfId="1711" xr:uid="{00000000-0005-0000-0000-0000C0420000}"/>
    <cellStyle name="Link Units (1) 2" xfId="4986" xr:uid="{00000000-0005-0000-0000-0000C1420000}"/>
    <cellStyle name="Link Units (1) 3" xfId="5402" xr:uid="{00000000-0005-0000-0000-0000C2420000}"/>
    <cellStyle name="Link Units (2)" xfId="1712" xr:uid="{00000000-0005-0000-0000-0000C3420000}"/>
    <cellStyle name="Linked Cell" xfId="4987" xr:uid="{00000000-0005-0000-0000-0000C4420000}"/>
    <cellStyle name="Linked Cell 2" xfId="1713" xr:uid="{00000000-0005-0000-0000-0000C5420000}"/>
    <cellStyle name="Linked Cell 3" xfId="1714" xr:uid="{00000000-0005-0000-0000-0000C6420000}"/>
    <cellStyle name="Linked Cell 3 2" xfId="6917" xr:uid="{00000000-0005-0000-0000-0000C7420000}"/>
    <cellStyle name="Linked Cell 4" xfId="1715" xr:uid="{00000000-0005-0000-0000-0000C8420000}"/>
    <cellStyle name="Linked Cell 5" xfId="8165" xr:uid="{00000000-0005-0000-0000-0000C9420000}"/>
    <cellStyle name="Linked Cell__Anfisa_Result after MRO_model2012(ord+marg ore+dilution)" xfId="5141" xr:uid="{00000000-0005-0000-0000-0000CA420000}"/>
    <cellStyle name="Millares [0]_10 AVERIAS MASIVAS + ANT" xfId="1716" xr:uid="{00000000-0005-0000-0000-0000CB420000}"/>
    <cellStyle name="Millares_10 AVERIAS MASIVAS + ANT" xfId="1717" xr:uid="{00000000-0005-0000-0000-0000CC420000}"/>
    <cellStyle name="Milliers [0]_laroux" xfId="1718" xr:uid="{00000000-0005-0000-0000-0000CD420000}"/>
    <cellStyle name="Milliers_laroux" xfId="1719" xr:uid="{00000000-0005-0000-0000-0000CE420000}"/>
    <cellStyle name="Moeda [0]_FL_ROSTO(MINBEC)_VERTICAL" xfId="1720" xr:uid="{00000000-0005-0000-0000-0000CF420000}"/>
    <cellStyle name="Moeda_FL_ROSTO(MINBEC)_VERTICAL" xfId="1721" xr:uid="{00000000-0005-0000-0000-0000D0420000}"/>
    <cellStyle name="Moneda [0]_10 AVERIAS MASIVAS + ANT" xfId="1722" xr:uid="{00000000-0005-0000-0000-0000D1420000}"/>
    <cellStyle name="Moneda_10 AVERIAS MASIVAS + ANT" xfId="1723" xr:uid="{00000000-0005-0000-0000-0000D2420000}"/>
    <cellStyle name="Moneta - Modelo5" xfId="7985" xr:uid="{00000000-0005-0000-0000-0000D3420000}"/>
    <cellStyle name="Moneta - Modelo6" xfId="7986" xr:uid="{00000000-0005-0000-0000-0000D4420000}"/>
    <cellStyle name="Monétaire [0]_laroux" xfId="1724" xr:uid="{00000000-0005-0000-0000-0000D5420000}"/>
    <cellStyle name="Monétaire_laroux" xfId="1725" xr:uid="{00000000-0005-0000-0000-0000D6420000}"/>
    <cellStyle name="Monetario" xfId="1726" xr:uid="{00000000-0005-0000-0000-0000D7420000}"/>
    <cellStyle name="Monetario0" xfId="7987" xr:uid="{00000000-0005-0000-0000-0000D8420000}"/>
    <cellStyle name="Neutral" xfId="4988" xr:uid="{00000000-0005-0000-0000-0000D9420000}"/>
    <cellStyle name="Neutral 2" xfId="1727" xr:uid="{00000000-0005-0000-0000-0000DA420000}"/>
    <cellStyle name="Neutral 3" xfId="1728" xr:uid="{00000000-0005-0000-0000-0000DB420000}"/>
    <cellStyle name="Neutral 3 2" xfId="6918" xr:uid="{00000000-0005-0000-0000-0000DC420000}"/>
    <cellStyle name="Neutral 4" xfId="1729" xr:uid="{00000000-0005-0000-0000-0000DD420000}"/>
    <cellStyle name="Neutral 5" xfId="8166" xr:uid="{00000000-0005-0000-0000-0000DE420000}"/>
    <cellStyle name="Neutral__Anfisa_Result after MRO_model2012(ord+marg ore+dilution)" xfId="5142" xr:uid="{00000000-0005-0000-0000-0000DF420000}"/>
    <cellStyle name="newmir" xfId="1730" xr:uid="{00000000-0005-0000-0000-0000E0420000}"/>
    <cellStyle name="no dec" xfId="1731" xr:uid="{00000000-0005-0000-0000-0000E1420000}"/>
    <cellStyle name="normal - Modelo7" xfId="7988" xr:uid="{00000000-0005-0000-0000-0000E3420000}"/>
    <cellStyle name="Normal - Style1" xfId="1732" xr:uid="{00000000-0005-0000-0000-0000E4420000}"/>
    <cellStyle name="Normal - Style1 2" xfId="8167" xr:uid="{00000000-0005-0000-0000-0000E5420000}"/>
    <cellStyle name="Normal - Style1 2 2" xfId="13316" xr:uid="{00000000-0005-0000-0000-0000E6420000}"/>
    <cellStyle name="Normal - Style1 3" xfId="6593" xr:uid="{00000000-0005-0000-0000-0000E7420000}"/>
    <cellStyle name="Normal - Style2" xfId="1733" xr:uid="{00000000-0005-0000-0000-0000E8420000}"/>
    <cellStyle name="Normal - Style3" xfId="1734" xr:uid="{00000000-0005-0000-0000-0000E9420000}"/>
    <cellStyle name="Normal - Style4" xfId="1735" xr:uid="{00000000-0005-0000-0000-0000EA420000}"/>
    <cellStyle name="Normal - Style5" xfId="1736" xr:uid="{00000000-0005-0000-0000-0000EB420000}"/>
    <cellStyle name="Normal - Style6" xfId="1737" xr:uid="{00000000-0005-0000-0000-0000EC420000}"/>
    <cellStyle name="Normal - Style7" xfId="1738" xr:uid="{00000000-0005-0000-0000-0000ED420000}"/>
    <cellStyle name="Normal - Style8" xfId="1739" xr:uid="{00000000-0005-0000-0000-0000EE420000}"/>
    <cellStyle name="normal 10" xfId="1740" xr:uid="{00000000-0005-0000-0000-0000EF420000}"/>
    <cellStyle name="Normal 10 2" xfId="1741" xr:uid="{00000000-0005-0000-0000-0000F0420000}"/>
    <cellStyle name="Normal 10 3" xfId="12982" xr:uid="{00000000-0005-0000-0000-0000F1420000}"/>
    <cellStyle name="Normal 10 3 2" xfId="13938" xr:uid="{00000000-0005-0000-0000-0000F2420000}"/>
    <cellStyle name="Normal 10 3 2 2" xfId="23156" xr:uid="{00000000-0005-0000-0000-0000F3420000}"/>
    <cellStyle name="Normal 10 3 2 2 2" xfId="41156" xr:uid="{00000000-0005-0000-0000-0000F4420000}"/>
    <cellStyle name="Normal 10 3 2 3" xfId="32813" xr:uid="{00000000-0005-0000-0000-0000F5420000}"/>
    <cellStyle name="Normal 10 3 3" xfId="15591" xr:uid="{00000000-0005-0000-0000-0000F6420000}"/>
    <cellStyle name="Normal 10 3 3 2" xfId="24740" xr:uid="{00000000-0005-0000-0000-0000F7420000}"/>
    <cellStyle name="Normal 10 3 3 2 2" xfId="42739" xr:uid="{00000000-0005-0000-0000-0000F8420000}"/>
    <cellStyle name="Normal 10 3 3 3" xfId="34392" xr:uid="{00000000-0005-0000-0000-0000F9420000}"/>
    <cellStyle name="Normal 10 3 4" xfId="22396" xr:uid="{00000000-0005-0000-0000-0000FA420000}"/>
    <cellStyle name="Normal 10 3 4 2" xfId="40416" xr:uid="{00000000-0005-0000-0000-0000FB420000}"/>
    <cellStyle name="Normal 10 3 5" xfId="32078" xr:uid="{00000000-0005-0000-0000-0000FC420000}"/>
    <cellStyle name="Normal 10 4" xfId="15561" xr:uid="{00000000-0005-0000-0000-0000FD420000}"/>
    <cellStyle name="normal 11" xfId="1742" xr:uid="{00000000-0005-0000-0000-0000FE420000}"/>
    <cellStyle name="Normal 11 2" xfId="15592" xr:uid="{00000000-0005-0000-0000-0000FF420000}"/>
    <cellStyle name="normal 12" xfId="1743" xr:uid="{00000000-0005-0000-0000-000000430000}"/>
    <cellStyle name="Normal 12 2" xfId="15562" xr:uid="{00000000-0005-0000-0000-000001430000}"/>
    <cellStyle name="normal 13" xfId="1744" xr:uid="{00000000-0005-0000-0000-000002430000}"/>
    <cellStyle name="Normal 13 2" xfId="15563" xr:uid="{00000000-0005-0000-0000-000003430000}"/>
    <cellStyle name="Normal 14" xfId="1745" xr:uid="{00000000-0005-0000-0000-000004430000}"/>
    <cellStyle name="normal 14 10" xfId="12282" xr:uid="{00000000-0005-0000-0000-000005430000}"/>
    <cellStyle name="Normal 14 11" xfId="12381" xr:uid="{00000000-0005-0000-0000-000006430000}"/>
    <cellStyle name="Normal 14 11 2" xfId="21837" xr:uid="{00000000-0005-0000-0000-000007430000}"/>
    <cellStyle name="Normal 14 11 2 2" xfId="39961" xr:uid="{00000000-0005-0000-0000-000008430000}"/>
    <cellStyle name="Normal 14 11 3" xfId="31626" xr:uid="{00000000-0005-0000-0000-000009430000}"/>
    <cellStyle name="Normal 14 12" xfId="15556" xr:uid="{00000000-0005-0000-0000-00000A430000}"/>
    <cellStyle name="Normal 14 12 2" xfId="24730" xr:uid="{00000000-0005-0000-0000-00000B430000}"/>
    <cellStyle name="Normal 14 12 2 2" xfId="42729" xr:uid="{00000000-0005-0000-0000-00000C430000}"/>
    <cellStyle name="Normal 14 12 3" xfId="34384" xr:uid="{00000000-0005-0000-0000-00000D430000}"/>
    <cellStyle name="Normal 14 13" xfId="15643" xr:uid="{00000000-0005-0000-0000-00000E430000}"/>
    <cellStyle name="Normal 14 13 2" xfId="24759" xr:uid="{00000000-0005-0000-0000-00000F430000}"/>
    <cellStyle name="Normal 14 13 2 2" xfId="42758" xr:uid="{00000000-0005-0000-0000-000010430000}"/>
    <cellStyle name="Normal 14 13 3" xfId="34410" xr:uid="{00000000-0005-0000-0000-000011430000}"/>
    <cellStyle name="Normal 14 14" xfId="13461" xr:uid="{00000000-0005-0000-0000-000012430000}"/>
    <cellStyle name="Normal 14 14 2" xfId="22700" xr:uid="{00000000-0005-0000-0000-000013430000}"/>
    <cellStyle name="Normal 14 14 2 2" xfId="40701" xr:uid="{00000000-0005-0000-0000-000014430000}"/>
    <cellStyle name="Normal 14 14 3" xfId="32352" xr:uid="{00000000-0005-0000-0000-000015430000}"/>
    <cellStyle name="Normal 14 15" xfId="16163" xr:uid="{00000000-0005-0000-0000-000016430000}"/>
    <cellStyle name="Normal 14 15 2" xfId="25117" xr:uid="{00000000-0005-0000-0000-000017430000}"/>
    <cellStyle name="Normal 14 15 2 2" xfId="43112" xr:uid="{00000000-0005-0000-0000-000018430000}"/>
    <cellStyle name="Normal 14 15 3" xfId="34759" xr:uid="{00000000-0005-0000-0000-000019430000}"/>
    <cellStyle name="Normal 14 16" xfId="17114" xr:uid="{00000000-0005-0000-0000-00001A430000}"/>
    <cellStyle name="Normal 14 16 2" xfId="35473" xr:uid="{00000000-0005-0000-0000-00001B430000}"/>
    <cellStyle name="Normal 14 17" xfId="22669" xr:uid="{00000000-0005-0000-0000-00001C430000}"/>
    <cellStyle name="Normal 14 17 2" xfId="40672" xr:uid="{00000000-0005-0000-0000-00001D430000}"/>
    <cellStyle name="Normal 14 18" xfId="25677" xr:uid="{00000000-0005-0000-0000-00001E430000}"/>
    <cellStyle name="Normal 14 18 2" xfId="43638" xr:uid="{00000000-0005-0000-0000-00001F430000}"/>
    <cellStyle name="Normal 14 19" xfId="25759" xr:uid="{00000000-0005-0000-0000-000020430000}"/>
    <cellStyle name="Normal 14 19 2" xfId="43715" xr:uid="{00000000-0005-0000-0000-000021430000}"/>
    <cellStyle name="Normal 14 2" xfId="5948" xr:uid="{00000000-0005-0000-0000-000022430000}"/>
    <cellStyle name="Normal 14 2 10" xfId="47121" xr:uid="{00000000-0005-0000-0000-000023430000}"/>
    <cellStyle name="Normal 14 2 2" xfId="13939" xr:uid="{00000000-0005-0000-0000-000024430000}"/>
    <cellStyle name="Normal 14 2 2 2" xfId="15625" xr:uid="{00000000-0005-0000-0000-000025430000}"/>
    <cellStyle name="Normal 14 2 2 2 2" xfId="24756" xr:uid="{00000000-0005-0000-0000-000026430000}"/>
    <cellStyle name="Normal 14 2 2 2 2 2" xfId="42755" xr:uid="{00000000-0005-0000-0000-000027430000}"/>
    <cellStyle name="Normal 14 2 2 2 3" xfId="34407" xr:uid="{00000000-0005-0000-0000-000028430000}"/>
    <cellStyle name="Normal 14 2 2 3" xfId="23157" xr:uid="{00000000-0005-0000-0000-000029430000}"/>
    <cellStyle name="Normal 14 2 2 3 2" xfId="41157" xr:uid="{00000000-0005-0000-0000-00002A430000}"/>
    <cellStyle name="Normal 14 2 2 4" xfId="32814" xr:uid="{00000000-0005-0000-0000-00002B430000}"/>
    <cellStyle name="Normal 14 2 3" xfId="15594" xr:uid="{00000000-0005-0000-0000-00002C430000}"/>
    <cellStyle name="Normal 14 2 3 2" xfId="24742" xr:uid="{00000000-0005-0000-0000-00002D430000}"/>
    <cellStyle name="Normal 14 2 3 2 2" xfId="42741" xr:uid="{00000000-0005-0000-0000-00002E430000}"/>
    <cellStyle name="Normal 14 2 3 3" xfId="34394" xr:uid="{00000000-0005-0000-0000-00002F430000}"/>
    <cellStyle name="Normal 14 2 4" xfId="12983" xr:uid="{00000000-0005-0000-0000-000030430000}"/>
    <cellStyle name="Normal 14 2 4 2" xfId="22397" xr:uid="{00000000-0005-0000-0000-000031430000}"/>
    <cellStyle name="Normal 14 2 4 2 2" xfId="40417" xr:uid="{00000000-0005-0000-0000-000032430000}"/>
    <cellStyle name="Normal 14 2 4 3" xfId="32079" xr:uid="{00000000-0005-0000-0000-000033430000}"/>
    <cellStyle name="Normal 14 2 5" xfId="16782" xr:uid="{00000000-0005-0000-0000-000034430000}"/>
    <cellStyle name="Normal 14 2 5 2" xfId="25545" xr:uid="{00000000-0005-0000-0000-000035430000}"/>
    <cellStyle name="Normal 14 2 5 2 2" xfId="43509" xr:uid="{00000000-0005-0000-0000-000036430000}"/>
    <cellStyle name="Normal 14 2 5 3" xfId="35201" xr:uid="{00000000-0005-0000-0000-000037430000}"/>
    <cellStyle name="Normal 14 2 6" xfId="17898" xr:uid="{00000000-0005-0000-0000-000038430000}"/>
    <cellStyle name="Normal 14 2 6 2" xfId="36208" xr:uid="{00000000-0005-0000-0000-000039430000}"/>
    <cellStyle name="Normal 14 2 7" xfId="26968" xr:uid="{00000000-0005-0000-0000-00003A430000}"/>
    <cellStyle name="Normal 14 2 7 2" xfId="44883" xr:uid="{00000000-0005-0000-0000-00003B430000}"/>
    <cellStyle name="Normal 14 2 8" xfId="27991" xr:uid="{00000000-0005-0000-0000-00003C430000}"/>
    <cellStyle name="Normal 14 2 9" xfId="45932" xr:uid="{00000000-0005-0000-0000-00003D430000}"/>
    <cellStyle name="Normal 14 20" xfId="19062" xr:uid="{00000000-0005-0000-0000-00003E430000}"/>
    <cellStyle name="Normal 14 20 2" xfId="37282" xr:uid="{00000000-0005-0000-0000-00003F430000}"/>
    <cellStyle name="Normal 14 21" xfId="17141" xr:uid="{00000000-0005-0000-0000-000040430000}"/>
    <cellStyle name="Normal 14 21 2" xfId="35497" xr:uid="{00000000-0005-0000-0000-000041430000}"/>
    <cellStyle name="Normal 14 22" xfId="18547" xr:uid="{00000000-0005-0000-0000-000042430000}"/>
    <cellStyle name="Normal 14 22 2" xfId="36820" xr:uid="{00000000-0005-0000-0000-000043430000}"/>
    <cellStyle name="Normal 14 23" xfId="17314" xr:uid="{00000000-0005-0000-0000-000044430000}"/>
    <cellStyle name="Normal 14 23 2" xfId="35670" xr:uid="{00000000-0005-0000-0000-000045430000}"/>
    <cellStyle name="Normal 14 24" xfId="25721" xr:uid="{00000000-0005-0000-0000-000046430000}"/>
    <cellStyle name="Normal 14 24 2" xfId="43682" xr:uid="{00000000-0005-0000-0000-000047430000}"/>
    <cellStyle name="Normal 14 25" xfId="25898" xr:uid="{00000000-0005-0000-0000-000048430000}"/>
    <cellStyle name="Normal 14 25 2" xfId="43845" xr:uid="{00000000-0005-0000-0000-000049430000}"/>
    <cellStyle name="Normal 14 26" xfId="17461" xr:uid="{00000000-0005-0000-0000-00004A430000}"/>
    <cellStyle name="Normal 14 26 2" xfId="35816" xr:uid="{00000000-0005-0000-0000-00004B430000}"/>
    <cellStyle name="Normal 14 27" xfId="17142" xr:uid="{00000000-0005-0000-0000-00004C430000}"/>
    <cellStyle name="Normal 14 27 2" xfId="35498" xr:uid="{00000000-0005-0000-0000-00004D430000}"/>
    <cellStyle name="Normal 14 28" xfId="25939" xr:uid="{00000000-0005-0000-0000-00004E430000}"/>
    <cellStyle name="Normal 14 28 2" xfId="43883" xr:uid="{00000000-0005-0000-0000-00004F430000}"/>
    <cellStyle name="Normal 14 29" xfId="25906" xr:uid="{00000000-0005-0000-0000-000050430000}"/>
    <cellStyle name="Normal 14 29 2" xfId="43853" xr:uid="{00000000-0005-0000-0000-000051430000}"/>
    <cellStyle name="normal 14 3" xfId="6919" xr:uid="{00000000-0005-0000-0000-000052430000}"/>
    <cellStyle name="Normal 14 3 2" xfId="13467" xr:uid="{00000000-0005-0000-0000-000053430000}"/>
    <cellStyle name="Normal 14 3 2 2" xfId="22703" xr:uid="{00000000-0005-0000-0000-000054430000}"/>
    <cellStyle name="Normal 14 3 2 2 2" xfId="40704" xr:uid="{00000000-0005-0000-0000-000055430000}"/>
    <cellStyle name="Normal 14 3 2 3" xfId="32355" xr:uid="{00000000-0005-0000-0000-000056430000}"/>
    <cellStyle name="Normal 14 30" xfId="25791" xr:uid="{00000000-0005-0000-0000-000057430000}"/>
    <cellStyle name="Normal 14 30 2" xfId="43745" xr:uid="{00000000-0005-0000-0000-000058430000}"/>
    <cellStyle name="Normal 14 31" xfId="25807" xr:uid="{00000000-0005-0000-0000-000059430000}"/>
    <cellStyle name="Normal 14 31 2" xfId="43761" xr:uid="{00000000-0005-0000-0000-00005A430000}"/>
    <cellStyle name="Normal 14 32" xfId="25962" xr:uid="{00000000-0005-0000-0000-00005B430000}"/>
    <cellStyle name="Normal 14 32 2" xfId="43906" xr:uid="{00000000-0005-0000-0000-00005C430000}"/>
    <cellStyle name="Normal 14 33" xfId="16978" xr:uid="{00000000-0005-0000-0000-00005D430000}"/>
    <cellStyle name="Normal 14 33 2" xfId="35340" xr:uid="{00000000-0005-0000-0000-00005E430000}"/>
    <cellStyle name="Normal 14 34" xfId="17449" xr:uid="{00000000-0005-0000-0000-00005F430000}"/>
    <cellStyle name="Normal 14 34 2" xfId="35804" xr:uid="{00000000-0005-0000-0000-000060430000}"/>
    <cellStyle name="Normal 14 35" xfId="26465" xr:uid="{00000000-0005-0000-0000-000061430000}"/>
    <cellStyle name="Normal 14 35 2" xfId="44387" xr:uid="{00000000-0005-0000-0000-000062430000}"/>
    <cellStyle name="Normal 14 36" xfId="26426" xr:uid="{00000000-0005-0000-0000-000063430000}"/>
    <cellStyle name="Normal 14 36 2" xfId="44348" xr:uid="{00000000-0005-0000-0000-000064430000}"/>
    <cellStyle name="Normal 14 37" xfId="27385" xr:uid="{00000000-0005-0000-0000-000065430000}"/>
    <cellStyle name="Normal 14 38" xfId="45438" xr:uid="{00000000-0005-0000-0000-000066430000}"/>
    <cellStyle name="Normal 14 39" xfId="46534" xr:uid="{00000000-0005-0000-0000-000067430000}"/>
    <cellStyle name="normal 14 4" xfId="7099" xr:uid="{00000000-0005-0000-0000-000068430000}"/>
    <cellStyle name="Normal 14 4 2" xfId="15593" xr:uid="{00000000-0005-0000-0000-000069430000}"/>
    <cellStyle name="Normal 14 4 2 2" xfId="24741" xr:uid="{00000000-0005-0000-0000-00006A430000}"/>
    <cellStyle name="Normal 14 4 2 2 2" xfId="42740" xr:uid="{00000000-0005-0000-0000-00006B430000}"/>
    <cellStyle name="Normal 14 4 2 3" xfId="34393" xr:uid="{00000000-0005-0000-0000-00006C430000}"/>
    <cellStyle name="normal 14 5" xfId="12296" xr:uid="{00000000-0005-0000-0000-00006D430000}"/>
    <cellStyle name="Normal 14 5 2" xfId="15623" xr:uid="{00000000-0005-0000-0000-00006E430000}"/>
    <cellStyle name="Normal 14 5 2 2" xfId="24754" xr:uid="{00000000-0005-0000-0000-00006F430000}"/>
    <cellStyle name="Normal 14 5 2 2 2" xfId="42753" xr:uid="{00000000-0005-0000-0000-000070430000}"/>
    <cellStyle name="Normal 14 5 2 3" xfId="34405" xr:uid="{00000000-0005-0000-0000-000071430000}"/>
    <cellStyle name="normal 14 6" xfId="12331" xr:uid="{00000000-0005-0000-0000-000072430000}"/>
    <cellStyle name="normal 14 7" xfId="12340" xr:uid="{00000000-0005-0000-0000-000073430000}"/>
    <cellStyle name="normal 14 8" xfId="6959" xr:uid="{00000000-0005-0000-0000-000074430000}"/>
    <cellStyle name="normal 14 9" xfId="7895" xr:uid="{00000000-0005-0000-0000-000075430000}"/>
    <cellStyle name="normal 15" xfId="1746" xr:uid="{00000000-0005-0000-0000-000076430000}"/>
    <cellStyle name="Normal 15 2" xfId="15595" xr:uid="{00000000-0005-0000-0000-000077430000}"/>
    <cellStyle name="normal 16" xfId="1747" xr:uid="{00000000-0005-0000-0000-000078430000}"/>
    <cellStyle name="Normal 16 2" xfId="15596" xr:uid="{00000000-0005-0000-0000-000079430000}"/>
    <cellStyle name="normal 17" xfId="1748" xr:uid="{00000000-0005-0000-0000-00007A430000}"/>
    <cellStyle name="Normal 17 2" xfId="15597" xr:uid="{00000000-0005-0000-0000-00007B430000}"/>
    <cellStyle name="Normal 17 2 2" xfId="24743" xr:uid="{00000000-0005-0000-0000-00007C430000}"/>
    <cellStyle name="Normal 17 2 2 2" xfId="42742" xr:uid="{00000000-0005-0000-0000-00007D430000}"/>
    <cellStyle name="Normal 17 2 3" xfId="34395" xr:uid="{00000000-0005-0000-0000-00007E430000}"/>
    <cellStyle name="normal 18" xfId="1749" xr:uid="{00000000-0005-0000-0000-00007F430000}"/>
    <cellStyle name="Normal 18 2" xfId="15598" xr:uid="{00000000-0005-0000-0000-000080430000}"/>
    <cellStyle name="normal 19" xfId="1750" xr:uid="{00000000-0005-0000-0000-000081430000}"/>
    <cellStyle name="Normal 19 2" xfId="15599" xr:uid="{00000000-0005-0000-0000-000082430000}"/>
    <cellStyle name="Normal 2" xfId="1751" xr:uid="{00000000-0005-0000-0000-000083430000}"/>
    <cellStyle name="Normal 2 10" xfId="1752" xr:uid="{00000000-0005-0000-0000-000084430000}"/>
    <cellStyle name="Normal 2 10 2" xfId="4942" xr:uid="{00000000-0005-0000-0000-000085430000}"/>
    <cellStyle name="Normal 2 10 2 2" xfId="46090" xr:uid="{00000000-0005-0000-0000-000086430000}"/>
    <cellStyle name="Normal 2 10 3" xfId="8168" xr:uid="{00000000-0005-0000-0000-000087430000}"/>
    <cellStyle name="Normal 2 10 3 2" xfId="13757" xr:uid="{00000000-0005-0000-0000-000088430000}"/>
    <cellStyle name="Normal 2 10 4" xfId="15564" xr:uid="{00000000-0005-0000-0000-000089430000}"/>
    <cellStyle name="Normal 2 11" xfId="1753" xr:uid="{00000000-0005-0000-0000-00008A430000}"/>
    <cellStyle name="Normal 2 12" xfId="1754" xr:uid="{00000000-0005-0000-0000-00008B430000}"/>
    <cellStyle name="Normal 2 12 2" xfId="15565" xr:uid="{00000000-0005-0000-0000-00008C430000}"/>
    <cellStyle name="Normal 2 13" xfId="1755" xr:uid="{00000000-0005-0000-0000-00008D430000}"/>
    <cellStyle name="Normal 2 14" xfId="1756" xr:uid="{00000000-0005-0000-0000-00008E430000}"/>
    <cellStyle name="Normal 2 15" xfId="1757" xr:uid="{00000000-0005-0000-0000-00008F430000}"/>
    <cellStyle name="Normal 2 16" xfId="6594" xr:uid="{00000000-0005-0000-0000-000090430000}"/>
    <cellStyle name="normal 2 2" xfId="1758" xr:uid="{00000000-0005-0000-0000-000091430000}"/>
    <cellStyle name="Normal 2 2 2" xfId="1759" xr:uid="{00000000-0005-0000-0000-000092430000}"/>
    <cellStyle name="normal 2 2 2 2" xfId="8398" xr:uid="{00000000-0005-0000-0000-000093430000}"/>
    <cellStyle name="Normal 2 2 2 2 2" xfId="12986" xr:uid="{00000000-0005-0000-0000-000094430000}"/>
    <cellStyle name="Normal 2 2 3" xfId="12987" xr:uid="{00000000-0005-0000-0000-000095430000}"/>
    <cellStyle name="Normal 2 2 3 2" xfId="16932" xr:uid="{00000000-0005-0000-0000-000096430000}"/>
    <cellStyle name="Normal 2 2 3 2 2" xfId="25669" xr:uid="{00000000-0005-0000-0000-000097430000}"/>
    <cellStyle name="Normal 2 2 3 2 2 2" xfId="43630" xr:uid="{00000000-0005-0000-0000-000098430000}"/>
    <cellStyle name="Normal 2 2 3 2 3" xfId="35324" xr:uid="{00000000-0005-0000-0000-000099430000}"/>
    <cellStyle name="Normal 2 2 3 3" xfId="27092" xr:uid="{00000000-0005-0000-0000-00009A430000}"/>
    <cellStyle name="Normal 2 2 3 3 2" xfId="45006" xr:uid="{00000000-0005-0000-0000-00009B430000}"/>
    <cellStyle name="Normal 2 2 3 4" xfId="46063" xr:uid="{00000000-0005-0000-0000-00009C430000}"/>
    <cellStyle name="Normal 2 2 3 5" xfId="47260" xr:uid="{00000000-0005-0000-0000-00009D430000}"/>
    <cellStyle name="Normal 2 3" xfId="1760" xr:uid="{00000000-0005-0000-0000-00009E430000}"/>
    <cellStyle name="Normal 2 3 2" xfId="9862" xr:uid="{00000000-0005-0000-0000-00009F430000}"/>
    <cellStyle name="Normal 2 3 2 2" xfId="12988" xr:uid="{00000000-0005-0000-0000-0000A0430000}"/>
    <cellStyle name="Normal 2 3 3" xfId="15566" xr:uid="{00000000-0005-0000-0000-0000A1430000}"/>
    <cellStyle name="Normal 2 4" xfId="1761" xr:uid="{00000000-0005-0000-0000-0000A2430000}"/>
    <cellStyle name="Normal 2 4 2" xfId="9863" xr:uid="{00000000-0005-0000-0000-0000A3430000}"/>
    <cellStyle name="Normal 2 4 3" xfId="15567" xr:uid="{00000000-0005-0000-0000-0000A4430000}"/>
    <cellStyle name="Normal 2 5" xfId="1762" xr:uid="{00000000-0005-0000-0000-0000A5430000}"/>
    <cellStyle name="Normal 2 5 2" xfId="9864" xr:uid="{00000000-0005-0000-0000-0000A6430000}"/>
    <cellStyle name="Normal 2 5 3" xfId="15568" xr:uid="{00000000-0005-0000-0000-0000A7430000}"/>
    <cellStyle name="Normal 2 6" xfId="1763" xr:uid="{00000000-0005-0000-0000-0000A8430000}"/>
    <cellStyle name="Normal 2 6 2" xfId="9865" xr:uid="{00000000-0005-0000-0000-0000A9430000}"/>
    <cellStyle name="Normal 2 6 3" xfId="15569" xr:uid="{00000000-0005-0000-0000-0000AA430000}"/>
    <cellStyle name="Normal 2 7" xfId="1764" xr:uid="{00000000-0005-0000-0000-0000AB430000}"/>
    <cellStyle name="Normal 2 7 2" xfId="9866" xr:uid="{00000000-0005-0000-0000-0000AC430000}"/>
    <cellStyle name="Normal 2 7 3" xfId="15570" xr:uid="{00000000-0005-0000-0000-0000AD430000}"/>
    <cellStyle name="Normal 2 8" xfId="1765" xr:uid="{00000000-0005-0000-0000-0000AE430000}"/>
    <cellStyle name="Normal 2 8 2" xfId="9867" xr:uid="{00000000-0005-0000-0000-0000AF430000}"/>
    <cellStyle name="Normal 2 8 3" xfId="15571" xr:uid="{00000000-0005-0000-0000-0000B0430000}"/>
    <cellStyle name="Normal 2 9" xfId="1766" xr:uid="{00000000-0005-0000-0000-0000B1430000}"/>
    <cellStyle name="Normal 2 9 2" xfId="9868" xr:uid="{00000000-0005-0000-0000-0000B2430000}"/>
    <cellStyle name="Normal 2 9 3" xfId="15572" xr:uid="{00000000-0005-0000-0000-0000B3430000}"/>
    <cellStyle name="Normal 2_100824 Pevek and Winter Road Budget 2011 (version 5)" xfId="7989" xr:uid="{00000000-0005-0000-0000-0000B4430000}"/>
    <cellStyle name="normal 20" xfId="1767" xr:uid="{00000000-0005-0000-0000-0000B5430000}"/>
    <cellStyle name="Normal 20 2" xfId="15600" xr:uid="{00000000-0005-0000-0000-0000B6430000}"/>
    <cellStyle name="Normal 20 2 2" xfId="24744" xr:uid="{00000000-0005-0000-0000-0000B7430000}"/>
    <cellStyle name="Normal 20 2 2 2" xfId="42743" xr:uid="{00000000-0005-0000-0000-0000B8430000}"/>
    <cellStyle name="Normal 20 2 3" xfId="34396" xr:uid="{00000000-0005-0000-0000-0000B9430000}"/>
    <cellStyle name="normal 21" xfId="1768" xr:uid="{00000000-0005-0000-0000-0000BA430000}"/>
    <cellStyle name="normal 22" xfId="1769" xr:uid="{00000000-0005-0000-0000-0000BB430000}"/>
    <cellStyle name="normal 23" xfId="1770" xr:uid="{00000000-0005-0000-0000-0000BC430000}"/>
    <cellStyle name="Normal 24" xfId="13462" xr:uid="{00000000-0005-0000-0000-0000BD430000}"/>
    <cellStyle name="Normal 24 2" xfId="16278" xr:uid="{00000000-0005-0000-0000-0000BE430000}"/>
    <cellStyle name="Normal 24 2 2" xfId="25213" xr:uid="{00000000-0005-0000-0000-0000BF430000}"/>
    <cellStyle name="Normal 24 2 2 2" xfId="43206" xr:uid="{00000000-0005-0000-0000-0000C0430000}"/>
    <cellStyle name="Normal 24 2 3" xfId="34855" xr:uid="{00000000-0005-0000-0000-0000C1430000}"/>
    <cellStyle name="Normal 24 3" xfId="26622" xr:uid="{00000000-0005-0000-0000-0000C2430000}"/>
    <cellStyle name="Normal 24 3 2" xfId="44537" xr:uid="{00000000-0005-0000-0000-0000C3430000}"/>
    <cellStyle name="Normal 24 4" xfId="45536" xr:uid="{00000000-0005-0000-0000-0000C4430000}"/>
    <cellStyle name="Normal 24 5" xfId="46651" xr:uid="{00000000-0005-0000-0000-0000C5430000}"/>
    <cellStyle name="Normal 25" xfId="13464" xr:uid="{00000000-0005-0000-0000-0000C6430000}"/>
    <cellStyle name="Normal 25 2" xfId="16910" xr:uid="{00000000-0005-0000-0000-0000C7430000}"/>
    <cellStyle name="Normal 25 2 2" xfId="25653" xr:uid="{00000000-0005-0000-0000-0000C8430000}"/>
    <cellStyle name="Normal 25 2 2 2" xfId="43614" xr:uid="{00000000-0005-0000-0000-0000C9430000}"/>
    <cellStyle name="Normal 25 2 3" xfId="35308" xr:uid="{00000000-0005-0000-0000-0000CA430000}"/>
    <cellStyle name="Normal 25 3" xfId="27076" xr:uid="{00000000-0005-0000-0000-0000CB430000}"/>
    <cellStyle name="Normal 25 3 2" xfId="44990" xr:uid="{00000000-0005-0000-0000-0000CC430000}"/>
    <cellStyle name="Normal 25 4" xfId="46047" xr:uid="{00000000-0005-0000-0000-0000CD430000}"/>
    <cellStyle name="Normal 25 5" xfId="47244" xr:uid="{00000000-0005-0000-0000-0000CE430000}"/>
    <cellStyle name="normal 26" xfId="14841" xr:uid="{00000000-0005-0000-0000-0000CF430000}"/>
    <cellStyle name="Normal 27" xfId="15560" xr:uid="{00000000-0005-0000-0000-0000D0430000}"/>
    <cellStyle name="Normal 28" xfId="15608" xr:uid="{00000000-0005-0000-0000-0000D1430000}"/>
    <cellStyle name="Normal 29" xfId="15611" xr:uid="{00000000-0005-0000-0000-0000D2430000}"/>
    <cellStyle name="Normal 3" xfId="1771" xr:uid="{00000000-0005-0000-0000-0000D3430000}"/>
    <cellStyle name="Normal 3 10" xfId="5319" xr:uid="{00000000-0005-0000-0000-0000D4430000}"/>
    <cellStyle name="Normal 3 10 2" xfId="8169" xr:uid="{00000000-0005-0000-0000-0000D5430000}"/>
    <cellStyle name="Normal 3 10 3" xfId="12989" xr:uid="{00000000-0005-0000-0000-0000D6430000}"/>
    <cellStyle name="Normal 3 11" xfId="16921" xr:uid="{00000000-0005-0000-0000-0000D7430000}"/>
    <cellStyle name="Normal 3 2" xfId="1772" xr:uid="{00000000-0005-0000-0000-0000D8430000}"/>
    <cellStyle name="normal 3 2 10" xfId="12306" xr:uid="{00000000-0005-0000-0000-0000D9430000}"/>
    <cellStyle name="Normal 3 2 2" xfId="1773" xr:uid="{00000000-0005-0000-0000-0000DA430000}"/>
    <cellStyle name="normal 3 2 2 2" xfId="8170" xr:uid="{00000000-0005-0000-0000-0000DB430000}"/>
    <cellStyle name="Normal 3 2 2 3" xfId="12700" xr:uid="{00000000-0005-0000-0000-0000DC430000}"/>
    <cellStyle name="Normal 3 2 2 4" xfId="12536" xr:uid="{00000000-0005-0000-0000-0000DD430000}"/>
    <cellStyle name="Normal 3 2 2 5" xfId="12417" xr:uid="{00000000-0005-0000-0000-0000DE430000}"/>
    <cellStyle name="Normal 3 2 2 6" xfId="15634" xr:uid="{00000000-0005-0000-0000-0000DF430000}"/>
    <cellStyle name="Normal 3 2 3" xfId="1774" xr:uid="{00000000-0005-0000-0000-0000E0430000}"/>
    <cellStyle name="Normal 3 2 4" xfId="5320" xr:uid="{00000000-0005-0000-0000-0000E1430000}"/>
    <cellStyle name="Normal 3 2 4 2" xfId="13940" xr:uid="{00000000-0005-0000-0000-0000E2430000}"/>
    <cellStyle name="Normal 3 2 4 3" xfId="12990" xr:uid="{00000000-0005-0000-0000-0000E3430000}"/>
    <cellStyle name="normal 3 2 5" xfId="6920" xr:uid="{00000000-0005-0000-0000-0000E4430000}"/>
    <cellStyle name="Normal 3 2 5 2" xfId="16962" xr:uid="{00000000-0005-0000-0000-0000E5430000}"/>
    <cellStyle name="normal 3 2 6" xfId="6756" xr:uid="{00000000-0005-0000-0000-0000E6430000}"/>
    <cellStyle name="normal 3 2 7" xfId="12358" xr:uid="{00000000-0005-0000-0000-0000E7430000}"/>
    <cellStyle name="normal 3 2 8" xfId="12190" xr:uid="{00000000-0005-0000-0000-0000E8430000}"/>
    <cellStyle name="normal 3 2 9" xfId="12324" xr:uid="{00000000-0005-0000-0000-0000E9430000}"/>
    <cellStyle name="Normal 3 3" xfId="1775" xr:uid="{00000000-0005-0000-0000-0000EA430000}"/>
    <cellStyle name="Normal 3 3 2" xfId="9869" xr:uid="{00000000-0005-0000-0000-0000EB430000}"/>
    <cellStyle name="Normal 3 3 2 2" xfId="12991" xr:uid="{00000000-0005-0000-0000-0000EC430000}"/>
    <cellStyle name="Normal 3 3 3" xfId="6921" xr:uid="{00000000-0005-0000-0000-0000ED430000}"/>
    <cellStyle name="Normal 3 4" xfId="1776" xr:uid="{00000000-0005-0000-0000-0000EE430000}"/>
    <cellStyle name="Normal 3 4 2" xfId="9870" xr:uid="{00000000-0005-0000-0000-0000EF430000}"/>
    <cellStyle name="Normal 3 4 2 2" xfId="12992" xr:uid="{00000000-0005-0000-0000-0000F0430000}"/>
    <cellStyle name="Normal 3 5" xfId="1777" xr:uid="{00000000-0005-0000-0000-0000F1430000}"/>
    <cellStyle name="Normal 3 5 2" xfId="9871" xr:uid="{00000000-0005-0000-0000-0000F2430000}"/>
    <cellStyle name="Normal 3 5 3" xfId="15601" xr:uid="{00000000-0005-0000-0000-0000F3430000}"/>
    <cellStyle name="Normal 3 6" xfId="1778" xr:uid="{00000000-0005-0000-0000-0000F4430000}"/>
    <cellStyle name="Normal 3 6 2" xfId="9872" xr:uid="{00000000-0005-0000-0000-0000F5430000}"/>
    <cellStyle name="Normal 3 6 3" xfId="15602" xr:uid="{00000000-0005-0000-0000-0000F6430000}"/>
    <cellStyle name="Normal 3 7" xfId="1779" xr:uid="{00000000-0005-0000-0000-0000F7430000}"/>
    <cellStyle name="Normal 3 7 2" xfId="9873" xr:uid="{00000000-0005-0000-0000-0000F8430000}"/>
    <cellStyle name="Normal 3 7 3" xfId="15603" xr:uid="{00000000-0005-0000-0000-0000F9430000}"/>
    <cellStyle name="Normal 3 8" xfId="1780" xr:uid="{00000000-0005-0000-0000-0000FA430000}"/>
    <cellStyle name="Normal 3 8 2" xfId="9874" xr:uid="{00000000-0005-0000-0000-0000FB430000}"/>
    <cellStyle name="Normal 3 8 3" xfId="15604" xr:uid="{00000000-0005-0000-0000-0000FC430000}"/>
    <cellStyle name="Normal 3 9" xfId="1781" xr:uid="{00000000-0005-0000-0000-0000FD430000}"/>
    <cellStyle name="Normal 3 9 2" xfId="9875" xr:uid="{00000000-0005-0000-0000-0000FE430000}"/>
    <cellStyle name="Normal 3 9 3" xfId="15605" xr:uid="{00000000-0005-0000-0000-0000FF430000}"/>
    <cellStyle name="Normal 3_080913 Kupol 2009 budget - MASTER R0" xfId="7990" xr:uid="{00000000-0005-0000-0000-000000440000}"/>
    <cellStyle name="Normal 30" xfId="12376" xr:uid="{00000000-0005-0000-0000-000001440000}"/>
    <cellStyle name="Normal 31" xfId="15559" xr:uid="{00000000-0005-0000-0000-000002440000}"/>
    <cellStyle name="Normal 32" xfId="15646" xr:uid="{00000000-0005-0000-0000-000003440000}"/>
    <cellStyle name="Normal 32 2" xfId="24761" xr:uid="{00000000-0005-0000-0000-000004440000}"/>
    <cellStyle name="Normal 33" xfId="15555" xr:uid="{00000000-0005-0000-0000-000005440000}"/>
    <cellStyle name="Normal 33 2" xfId="24729" xr:uid="{00000000-0005-0000-0000-000006440000}"/>
    <cellStyle name="Normal 34" xfId="15642" xr:uid="{00000000-0005-0000-0000-000007440000}"/>
    <cellStyle name="Normal 4" xfId="1782" xr:uid="{00000000-0005-0000-0000-000008440000}"/>
    <cellStyle name="normal 4 10" xfId="8171" xr:uid="{00000000-0005-0000-0000-000009440000}"/>
    <cellStyle name="normal 4 11" xfId="6792" xr:uid="{00000000-0005-0000-0000-00000A440000}"/>
    <cellStyle name="Normal 4 11 2" xfId="15584" xr:uid="{00000000-0005-0000-0000-00000B440000}"/>
    <cellStyle name="Normal 4 2" xfId="1783" xr:uid="{00000000-0005-0000-0000-00000C440000}"/>
    <cellStyle name="normal 4 2 10" xfId="12311" xr:uid="{00000000-0005-0000-0000-00000D440000}"/>
    <cellStyle name="Normal 4 2 2" xfId="1784" xr:uid="{00000000-0005-0000-0000-00000E440000}"/>
    <cellStyle name="normal 4 2 2 2" xfId="8172" xr:uid="{00000000-0005-0000-0000-00000F440000}"/>
    <cellStyle name="normal 4 2 3" xfId="7008" xr:uid="{00000000-0005-0000-0000-000010440000}"/>
    <cellStyle name="Normal 4 2 3 2" xfId="15573" xr:uid="{00000000-0005-0000-0000-000011440000}"/>
    <cellStyle name="normal 4 2 4" xfId="6566" xr:uid="{00000000-0005-0000-0000-000012440000}"/>
    <cellStyle name="normal 4 2 5" xfId="12350" xr:uid="{00000000-0005-0000-0000-000013440000}"/>
    <cellStyle name="normal 4 2 6" xfId="12192" xr:uid="{00000000-0005-0000-0000-000014440000}"/>
    <cellStyle name="normal 4 2 7" xfId="12162" xr:uid="{00000000-0005-0000-0000-000015440000}"/>
    <cellStyle name="normal 4 2 8" xfId="12345" xr:uid="{00000000-0005-0000-0000-000016440000}"/>
    <cellStyle name="normal 4 2 9" xfId="7107" xr:uid="{00000000-0005-0000-0000-000017440000}"/>
    <cellStyle name="Normal 4 3" xfId="1785" xr:uid="{00000000-0005-0000-0000-000018440000}"/>
    <cellStyle name="normal 4 3 2" xfId="8173" xr:uid="{00000000-0005-0000-0000-000019440000}"/>
    <cellStyle name="Normal 4 3 2 2" xfId="15587" xr:uid="{00000000-0005-0000-0000-00001A440000}"/>
    <cellStyle name="Normal 4 3 3" xfId="12701" xr:uid="{00000000-0005-0000-0000-00001B440000}"/>
    <cellStyle name="Normal 4 3 4" xfId="14842" xr:uid="{00000000-0005-0000-0000-00001C440000}"/>
    <cellStyle name="Normal 4 3 5" xfId="12939" xr:uid="{00000000-0005-0000-0000-00001D440000}"/>
    <cellStyle name="Normal 4 3 6" xfId="15630" xr:uid="{00000000-0005-0000-0000-00001E440000}"/>
    <cellStyle name="Normal 4 4" xfId="1786" xr:uid="{00000000-0005-0000-0000-00001F440000}"/>
    <cellStyle name="normal 4 4 2" xfId="8174" xr:uid="{00000000-0005-0000-0000-000020440000}"/>
    <cellStyle name="Normal 4 5" xfId="5321" xr:uid="{00000000-0005-0000-0000-000021440000}"/>
    <cellStyle name="normal 4 5 2" xfId="8175" xr:uid="{00000000-0005-0000-0000-000022440000}"/>
    <cellStyle name="Normal 4 5 3" xfId="12993" xr:uid="{00000000-0005-0000-0000-000023440000}"/>
    <cellStyle name="Normal 4 5 4" xfId="14586" xr:uid="{00000000-0005-0000-0000-000024440000}"/>
    <cellStyle name="Normal 4 5 5" xfId="12384" xr:uid="{00000000-0005-0000-0000-000025440000}"/>
    <cellStyle name="Normal 4 5 6" xfId="13102" xr:uid="{00000000-0005-0000-0000-000026440000}"/>
    <cellStyle name="normal 4 6" xfId="8176" xr:uid="{00000000-0005-0000-0000-000027440000}"/>
    <cellStyle name="Normal 4 6 2" xfId="16924" xr:uid="{00000000-0005-0000-0000-000028440000}"/>
    <cellStyle name="Normal 4 6 2 2" xfId="25662" xr:uid="{00000000-0005-0000-0000-000029440000}"/>
    <cellStyle name="Normal 4 6 2 2 2" xfId="43623" xr:uid="{00000000-0005-0000-0000-00002A440000}"/>
    <cellStyle name="Normal 4 6 2 3" xfId="35317" xr:uid="{00000000-0005-0000-0000-00002B440000}"/>
    <cellStyle name="Normal 4 6 3" xfId="27085" xr:uid="{00000000-0005-0000-0000-00002C440000}"/>
    <cellStyle name="Normal 4 6 3 2" xfId="44999" xr:uid="{00000000-0005-0000-0000-00002D440000}"/>
    <cellStyle name="Normal 4 6 4" xfId="46056" xr:uid="{00000000-0005-0000-0000-00002E440000}"/>
    <cellStyle name="Normal 4 6 5" xfId="47253" xr:uid="{00000000-0005-0000-0000-00002F440000}"/>
    <cellStyle name="normal 4 7" xfId="8177" xr:uid="{00000000-0005-0000-0000-000030440000}"/>
    <cellStyle name="normal 4 8" xfId="8178" xr:uid="{00000000-0005-0000-0000-000031440000}"/>
    <cellStyle name="normal 4 9" xfId="8179" xr:uid="{00000000-0005-0000-0000-000032440000}"/>
    <cellStyle name="normal 4__Anfisa_Result after MRO_model2012(ord+marg ore+dilution)" xfId="1787" xr:uid="{00000000-0005-0000-0000-000033440000}"/>
    <cellStyle name="Normal 5" xfId="1788" xr:uid="{00000000-0005-0000-0000-000034440000}"/>
    <cellStyle name="normal 5 10" xfId="12227" xr:uid="{00000000-0005-0000-0000-000035440000}"/>
    <cellStyle name="Normal 5 2" xfId="1789" xr:uid="{00000000-0005-0000-0000-000036440000}"/>
    <cellStyle name="Normal 5 2 2" xfId="7991" xr:uid="{00000000-0005-0000-0000-000037440000}"/>
    <cellStyle name="Normal 5 2 2 2" xfId="12994" xr:uid="{00000000-0005-0000-0000-000038440000}"/>
    <cellStyle name="normal 5 3" xfId="6922" xr:uid="{00000000-0005-0000-0000-000039440000}"/>
    <cellStyle name="Normal 5 3 2" xfId="12995" xr:uid="{00000000-0005-0000-0000-00003A440000}"/>
    <cellStyle name="Normal 5 3 3" xfId="16927" xr:uid="{00000000-0005-0000-0000-00003B440000}"/>
    <cellStyle name="Normal 5 3 3 2" xfId="25664" xr:uid="{00000000-0005-0000-0000-00003C440000}"/>
    <cellStyle name="Normal 5 3 3 2 2" xfId="43625" xr:uid="{00000000-0005-0000-0000-00003D440000}"/>
    <cellStyle name="Normal 5 3 3 3" xfId="35319" xr:uid="{00000000-0005-0000-0000-00003E440000}"/>
    <cellStyle name="Normal 5 3 4" xfId="27087" xr:uid="{00000000-0005-0000-0000-00003F440000}"/>
    <cellStyle name="Normal 5 3 4 2" xfId="45001" xr:uid="{00000000-0005-0000-0000-000040440000}"/>
    <cellStyle name="Normal 5 3 5" xfId="46058" xr:uid="{00000000-0005-0000-0000-000041440000}"/>
    <cellStyle name="Normal 5 3 6" xfId="47255" xr:uid="{00000000-0005-0000-0000-000042440000}"/>
    <cellStyle name="normal 5 4" xfId="6755" xr:uid="{00000000-0005-0000-0000-000043440000}"/>
    <cellStyle name="Normal 5 4 2" xfId="15574" xr:uid="{00000000-0005-0000-0000-000044440000}"/>
    <cellStyle name="normal 5 5" xfId="6573" xr:uid="{00000000-0005-0000-0000-000045440000}"/>
    <cellStyle name="normal 5 6" xfId="12185" xr:uid="{00000000-0005-0000-0000-000046440000}"/>
    <cellStyle name="normal 5 7" xfId="12257" xr:uid="{00000000-0005-0000-0000-000047440000}"/>
    <cellStyle name="normal 5 8" xfId="12318" xr:uid="{00000000-0005-0000-0000-000048440000}"/>
    <cellStyle name="normal 5 9" xfId="12332" xr:uid="{00000000-0005-0000-0000-000049440000}"/>
    <cellStyle name="normal 6" xfId="1790" xr:uid="{00000000-0005-0000-0000-00004A440000}"/>
    <cellStyle name="Normal 6 16" xfId="15647" xr:uid="{00000000-0005-0000-0000-00004B440000}"/>
    <cellStyle name="Normal 6 2" xfId="1791" xr:uid="{00000000-0005-0000-0000-00004C440000}"/>
    <cellStyle name="Normal 6 2 2" xfId="13759" xr:uid="{00000000-0005-0000-0000-00004D440000}"/>
    <cellStyle name="Normal 6 3" xfId="13463" xr:uid="{00000000-0005-0000-0000-00004E440000}"/>
    <cellStyle name="Normal 6 3 2" xfId="16929" xr:uid="{00000000-0005-0000-0000-00004F440000}"/>
    <cellStyle name="Normal 6 3 2 2" xfId="25666" xr:uid="{00000000-0005-0000-0000-000050440000}"/>
    <cellStyle name="Normal 6 3 2 2 2" xfId="43627" xr:uid="{00000000-0005-0000-0000-000051440000}"/>
    <cellStyle name="Normal 6 3 2 3" xfId="35321" xr:uid="{00000000-0005-0000-0000-000052440000}"/>
    <cellStyle name="Normal 6 3 3" xfId="27089" xr:uid="{00000000-0005-0000-0000-000053440000}"/>
    <cellStyle name="Normal 6 3 3 2" xfId="45003" xr:uid="{00000000-0005-0000-0000-000054440000}"/>
    <cellStyle name="Normal 6 3 4" xfId="46060" xr:uid="{00000000-0005-0000-0000-000055440000}"/>
    <cellStyle name="Normal 6 3 5" xfId="47257" xr:uid="{00000000-0005-0000-0000-000056440000}"/>
    <cellStyle name="Normal 6 4" xfId="15610" xr:uid="{00000000-0005-0000-0000-000057440000}"/>
    <cellStyle name="Normal 6 5" xfId="15622" xr:uid="{00000000-0005-0000-0000-000058440000}"/>
    <cellStyle name="normal 7" xfId="1792" xr:uid="{00000000-0005-0000-0000-000059440000}"/>
    <cellStyle name="Normal 7 2" xfId="1793" xr:uid="{00000000-0005-0000-0000-00005A440000}"/>
    <cellStyle name="Normal 7 2 10" xfId="46535" xr:uid="{00000000-0005-0000-0000-00005B440000}"/>
    <cellStyle name="Normal 7 2 2" xfId="5949" xr:uid="{00000000-0005-0000-0000-00005C440000}"/>
    <cellStyle name="Normal 7 2 2 2" xfId="13758" xr:uid="{00000000-0005-0000-0000-00005D440000}"/>
    <cellStyle name="Normal 7 2 2 2 2" xfId="22979" xr:uid="{00000000-0005-0000-0000-00005E440000}"/>
    <cellStyle name="Normal 7 2 2 2 2 2" xfId="40979" xr:uid="{00000000-0005-0000-0000-00005F440000}"/>
    <cellStyle name="Normal 7 2 2 2 3" xfId="32636" xr:uid="{00000000-0005-0000-0000-000060440000}"/>
    <cellStyle name="Normal 7 2 2 3" xfId="16783" xr:uid="{00000000-0005-0000-0000-000061440000}"/>
    <cellStyle name="Normal 7 2 2 3 2" xfId="25546" xr:uid="{00000000-0005-0000-0000-000062440000}"/>
    <cellStyle name="Normal 7 2 2 3 2 2" xfId="43510" xr:uid="{00000000-0005-0000-0000-000063440000}"/>
    <cellStyle name="Normal 7 2 2 3 3" xfId="35202" xr:uid="{00000000-0005-0000-0000-000064440000}"/>
    <cellStyle name="Normal 7 2 2 4" xfId="17899" xr:uid="{00000000-0005-0000-0000-000065440000}"/>
    <cellStyle name="Normal 7 2 2 4 2" xfId="36209" xr:uid="{00000000-0005-0000-0000-000066440000}"/>
    <cellStyle name="Normal 7 2 2 5" xfId="26969" xr:uid="{00000000-0005-0000-0000-000067440000}"/>
    <cellStyle name="Normal 7 2 2 5 2" xfId="44884" xr:uid="{00000000-0005-0000-0000-000068440000}"/>
    <cellStyle name="Normal 7 2 2 6" xfId="27992" xr:uid="{00000000-0005-0000-0000-000069440000}"/>
    <cellStyle name="Normal 7 2 2 7" xfId="45933" xr:uid="{00000000-0005-0000-0000-00006A440000}"/>
    <cellStyle name="Normal 7 2 2 8" xfId="47122" xr:uid="{00000000-0005-0000-0000-00006B440000}"/>
    <cellStyle name="Normal 7 2 3" xfId="12996" xr:uid="{00000000-0005-0000-0000-00006C440000}"/>
    <cellStyle name="Normal 7 2 3 2" xfId="13941" xr:uid="{00000000-0005-0000-0000-00006D440000}"/>
    <cellStyle name="Normal 7 2 3 2 2" xfId="23158" xr:uid="{00000000-0005-0000-0000-00006E440000}"/>
    <cellStyle name="Normal 7 2 3 2 2 2" xfId="41158" xr:uid="{00000000-0005-0000-0000-00006F440000}"/>
    <cellStyle name="Normal 7 2 3 2 3" xfId="32815" xr:uid="{00000000-0005-0000-0000-000070440000}"/>
    <cellStyle name="Normal 7 2 3 3" xfId="22400" xr:uid="{00000000-0005-0000-0000-000071440000}"/>
    <cellStyle name="Normal 7 2 3 3 2" xfId="40420" xr:uid="{00000000-0005-0000-0000-000072440000}"/>
    <cellStyle name="Normal 7 2 3 4" xfId="32082" xr:uid="{00000000-0005-0000-0000-000073440000}"/>
    <cellStyle name="Normal 7 2 4" xfId="12702" xr:uid="{00000000-0005-0000-0000-000074440000}"/>
    <cellStyle name="Normal 7 2 4 2" xfId="22129" xr:uid="{00000000-0005-0000-0000-000075440000}"/>
    <cellStyle name="Normal 7 2 4 2 2" xfId="40245" xr:uid="{00000000-0005-0000-0000-000076440000}"/>
    <cellStyle name="Normal 7 2 4 3" xfId="31908" xr:uid="{00000000-0005-0000-0000-000077440000}"/>
    <cellStyle name="Normal 7 2 5" xfId="16164" xr:uid="{00000000-0005-0000-0000-000078440000}"/>
    <cellStyle name="Normal 7 2 5 2" xfId="25118" xr:uid="{00000000-0005-0000-0000-000079440000}"/>
    <cellStyle name="Normal 7 2 5 2 2" xfId="43113" xr:uid="{00000000-0005-0000-0000-00007A440000}"/>
    <cellStyle name="Normal 7 2 5 3" xfId="34760" xr:uid="{00000000-0005-0000-0000-00007B440000}"/>
    <cellStyle name="Normal 7 2 6" xfId="17116" xr:uid="{00000000-0005-0000-0000-00007C440000}"/>
    <cellStyle name="Normal 7 2 6 2" xfId="35475" xr:uid="{00000000-0005-0000-0000-00007D440000}"/>
    <cellStyle name="Normal 7 2 7" xfId="26477" xr:uid="{00000000-0005-0000-0000-00007E440000}"/>
    <cellStyle name="Normal 7 2 7 2" xfId="44399" xr:uid="{00000000-0005-0000-0000-00007F440000}"/>
    <cellStyle name="Normal 7 2 8" xfId="27386" xr:uid="{00000000-0005-0000-0000-000080440000}"/>
    <cellStyle name="Normal 7 2 9" xfId="45439" xr:uid="{00000000-0005-0000-0000-000081440000}"/>
    <cellStyle name="Normal 7 3" xfId="15575" xr:uid="{00000000-0005-0000-0000-000082440000}"/>
    <cellStyle name="Normal 7 3 2" xfId="16964" xr:uid="{00000000-0005-0000-0000-000083440000}"/>
    <cellStyle name="Normal 7 3 2 2" xfId="25671" xr:uid="{00000000-0005-0000-0000-000084440000}"/>
    <cellStyle name="Normal 7 3 2 2 2" xfId="43632" xr:uid="{00000000-0005-0000-0000-000085440000}"/>
    <cellStyle name="Normal 7 3 2 3" xfId="35326" xr:uid="{00000000-0005-0000-0000-000086440000}"/>
    <cellStyle name="Normal 7 3 3" xfId="27112" xr:uid="{00000000-0005-0000-0000-000087440000}"/>
    <cellStyle name="Normal 7 3 3 2" xfId="45008" xr:uid="{00000000-0005-0000-0000-000088440000}"/>
    <cellStyle name="Normal 7 3 4" xfId="46079" xr:uid="{00000000-0005-0000-0000-000089440000}"/>
    <cellStyle name="Normal 7 3 5" xfId="47276" xr:uid="{00000000-0005-0000-0000-00008A440000}"/>
    <cellStyle name="Normal 7 8" xfId="12997" xr:uid="{00000000-0005-0000-0000-00008B440000}"/>
    <cellStyle name="Normal 7 8 2" xfId="13942" xr:uid="{00000000-0005-0000-0000-00008C440000}"/>
    <cellStyle name="Normal 7 8 2 2" xfId="23159" xr:uid="{00000000-0005-0000-0000-00008D440000}"/>
    <cellStyle name="Normal 7 8 2 2 2" xfId="41159" xr:uid="{00000000-0005-0000-0000-00008E440000}"/>
    <cellStyle name="Normal 7 8 2 3" xfId="32816" xr:uid="{00000000-0005-0000-0000-00008F440000}"/>
    <cellStyle name="Normal 7 8 3" xfId="22401" xr:uid="{00000000-0005-0000-0000-000090440000}"/>
    <cellStyle name="Normal 7 8 3 2" xfId="40421" xr:uid="{00000000-0005-0000-0000-000091440000}"/>
    <cellStyle name="Normal 7 8 4" xfId="32083" xr:uid="{00000000-0005-0000-0000-000092440000}"/>
    <cellStyle name="normal 8" xfId="1794" xr:uid="{00000000-0005-0000-0000-000093440000}"/>
    <cellStyle name="Normal 8 2" xfId="15576" xr:uid="{00000000-0005-0000-0000-000094440000}"/>
    <cellStyle name="normal 9" xfId="1795" xr:uid="{00000000-0005-0000-0000-000095440000}"/>
    <cellStyle name="Normal 9 2" xfId="15577" xr:uid="{00000000-0005-0000-0000-000096440000}"/>
    <cellStyle name="normбlnм_laroux" xfId="1796" xr:uid="{00000000-0005-0000-0000-000097440000}"/>
    <cellStyle name="Note" xfId="4989" xr:uid="{00000000-0005-0000-0000-000098440000}"/>
    <cellStyle name="Note 10" xfId="26047" xr:uid="{00000000-0005-0000-0000-000099440000}"/>
    <cellStyle name="Note 10 2" xfId="43983" xr:uid="{00000000-0005-0000-0000-00009A440000}"/>
    <cellStyle name="Note 2" xfId="1797" xr:uid="{00000000-0005-0000-0000-00009B440000}"/>
    <cellStyle name="Note 2 2" xfId="1798" xr:uid="{00000000-0005-0000-0000-00009C440000}"/>
    <cellStyle name="Note 2 2 2" xfId="5437" xr:uid="{00000000-0005-0000-0000-00009D440000}"/>
    <cellStyle name="Note 2 2 2 2" xfId="9876" xr:uid="{00000000-0005-0000-0000-00009E440000}"/>
    <cellStyle name="Note 2 2 2 2 2" xfId="20169" xr:uid="{00000000-0005-0000-0000-00009F440000}"/>
    <cellStyle name="Note 2 2 2 3" xfId="16333" xr:uid="{00000000-0005-0000-0000-0000A0440000}"/>
    <cellStyle name="Note 2 2 2 4" xfId="27162" xr:uid="{00000000-0005-0000-0000-0000A1440000}"/>
    <cellStyle name="Note 2 2 2 4 2" xfId="45031" xr:uid="{00000000-0005-0000-0000-0000A2440000}"/>
    <cellStyle name="Note 2 2 2 5" xfId="46697" xr:uid="{00000000-0005-0000-0000-0000A3440000}"/>
    <cellStyle name="Note 2 2 3" xfId="6924" xr:uid="{00000000-0005-0000-0000-0000A4440000}"/>
    <cellStyle name="Note 2 2 3 2" xfId="18660" xr:uid="{00000000-0005-0000-0000-0000A5440000}"/>
    <cellStyle name="Note 2 2 4" xfId="15714" xr:uid="{00000000-0005-0000-0000-0000A6440000}"/>
    <cellStyle name="Note 2 2 5" xfId="26543" xr:uid="{00000000-0005-0000-0000-0000A7440000}"/>
    <cellStyle name="Note 2 2 5 2" xfId="44465" xr:uid="{00000000-0005-0000-0000-0000A8440000}"/>
    <cellStyle name="Note 2 3" xfId="5436" xr:uid="{00000000-0005-0000-0000-0000A9440000}"/>
    <cellStyle name="Note 2 3 2" xfId="9877" xr:uid="{00000000-0005-0000-0000-0000AA440000}"/>
    <cellStyle name="Note 2 3 2 2" xfId="20170" xr:uid="{00000000-0005-0000-0000-0000AB440000}"/>
    <cellStyle name="Note 2 3 3" xfId="13317" xr:uid="{00000000-0005-0000-0000-0000AC440000}"/>
    <cellStyle name="Note 2 3 3 2" xfId="22656" xr:uid="{00000000-0005-0000-0000-0000AD440000}"/>
    <cellStyle name="Note 2 3 4" xfId="16332" xr:uid="{00000000-0005-0000-0000-0000AE440000}"/>
    <cellStyle name="Note 2 3 5" xfId="27161" xr:uid="{00000000-0005-0000-0000-0000AF440000}"/>
    <cellStyle name="Note 2 3 5 2" xfId="45030" xr:uid="{00000000-0005-0000-0000-0000B0440000}"/>
    <cellStyle name="Note 2 3 6" xfId="46696" xr:uid="{00000000-0005-0000-0000-0000B1440000}"/>
    <cellStyle name="Note 2 4" xfId="6595" xr:uid="{00000000-0005-0000-0000-0000B2440000}"/>
    <cellStyle name="Note 2 4 2" xfId="18489" xr:uid="{00000000-0005-0000-0000-0000B3440000}"/>
    <cellStyle name="Note 2 5" xfId="15713" xr:uid="{00000000-0005-0000-0000-0000B4440000}"/>
    <cellStyle name="Note 2 6" xfId="26544" xr:uid="{00000000-0005-0000-0000-0000B5440000}"/>
    <cellStyle name="Note 2 6 2" xfId="44466" xr:uid="{00000000-0005-0000-0000-0000B6440000}"/>
    <cellStyle name="Note 3" xfId="1799" xr:uid="{00000000-0005-0000-0000-0000B7440000}"/>
    <cellStyle name="Note 3 2" xfId="1800" xr:uid="{00000000-0005-0000-0000-0000B8440000}"/>
    <cellStyle name="Note 3 2 2" xfId="5439" xr:uid="{00000000-0005-0000-0000-0000B9440000}"/>
    <cellStyle name="Note 3 2 2 2" xfId="16335" xr:uid="{00000000-0005-0000-0000-0000BA440000}"/>
    <cellStyle name="Note 3 2 2 3" xfId="27164" xr:uid="{00000000-0005-0000-0000-0000BB440000}"/>
    <cellStyle name="Note 3 2 2 3 2" xfId="45033" xr:uid="{00000000-0005-0000-0000-0000BC440000}"/>
    <cellStyle name="Note 3 2 2 4" xfId="46699" xr:uid="{00000000-0005-0000-0000-0000BD440000}"/>
    <cellStyle name="Note 3 2 3" xfId="12719" xr:uid="{00000000-0005-0000-0000-0000BE440000}"/>
    <cellStyle name="Note 3 2 3 2" xfId="22143" xr:uid="{00000000-0005-0000-0000-0000BF440000}"/>
    <cellStyle name="Note 3 2 4" xfId="15716" xr:uid="{00000000-0005-0000-0000-0000C0440000}"/>
    <cellStyle name="Note 3 2 5" xfId="26541" xr:uid="{00000000-0005-0000-0000-0000C1440000}"/>
    <cellStyle name="Note 3 2 5 2" xfId="44463" xr:uid="{00000000-0005-0000-0000-0000C2440000}"/>
    <cellStyle name="Note 3 3" xfId="1801" xr:uid="{00000000-0005-0000-0000-0000C3440000}"/>
    <cellStyle name="Note 3 3 2" xfId="5453" xr:uid="{00000000-0005-0000-0000-0000C4440000}"/>
    <cellStyle name="Note 3 3 2 2" xfId="16371" xr:uid="{00000000-0005-0000-0000-0000C5440000}"/>
    <cellStyle name="Note 3 3 2 3" xfId="27192" xr:uid="{00000000-0005-0000-0000-0000C6440000}"/>
    <cellStyle name="Note 3 3 2 3 2" xfId="45040" xr:uid="{00000000-0005-0000-0000-0000C7440000}"/>
    <cellStyle name="Note 3 3 2 4" xfId="46733" xr:uid="{00000000-0005-0000-0000-0000C8440000}"/>
    <cellStyle name="Note 3 3 3" xfId="12720" xr:uid="{00000000-0005-0000-0000-0000C9440000}"/>
    <cellStyle name="Note 3 3 3 2" xfId="22144" xr:uid="{00000000-0005-0000-0000-0000CA440000}"/>
    <cellStyle name="Note 3 3 4" xfId="15753" xr:uid="{00000000-0005-0000-0000-0000CB440000}"/>
    <cellStyle name="Note 3 3 5" xfId="26267" xr:uid="{00000000-0005-0000-0000-0000CC440000}"/>
    <cellStyle name="Note 3 3 5 2" xfId="44199" xr:uid="{00000000-0005-0000-0000-0000CD440000}"/>
    <cellStyle name="Note 3 3 6" xfId="46120" xr:uid="{00000000-0005-0000-0000-0000CE440000}"/>
    <cellStyle name="Note 3 4" xfId="5438" xr:uid="{00000000-0005-0000-0000-0000CF440000}"/>
    <cellStyle name="Note 3 4 2" xfId="16334" xr:uid="{00000000-0005-0000-0000-0000D0440000}"/>
    <cellStyle name="Note 3 4 3" xfId="27163" xr:uid="{00000000-0005-0000-0000-0000D1440000}"/>
    <cellStyle name="Note 3 4 3 2" xfId="45032" xr:uid="{00000000-0005-0000-0000-0000D2440000}"/>
    <cellStyle name="Note 3 4 4" xfId="46698" xr:uid="{00000000-0005-0000-0000-0000D3440000}"/>
    <cellStyle name="Note 3 5" xfId="6793" xr:uid="{00000000-0005-0000-0000-0000D4440000}"/>
    <cellStyle name="Note 3 5 2" xfId="18589" xr:uid="{00000000-0005-0000-0000-0000D5440000}"/>
    <cellStyle name="Note 3 6" xfId="15715" xr:uid="{00000000-0005-0000-0000-0000D6440000}"/>
    <cellStyle name="Note 3 7" xfId="26542" xr:uid="{00000000-0005-0000-0000-0000D7440000}"/>
    <cellStyle name="Note 3 7 2" xfId="44464" xr:uid="{00000000-0005-0000-0000-0000D8440000}"/>
    <cellStyle name="Note 4" xfId="1802" xr:uid="{00000000-0005-0000-0000-0000D9440000}"/>
    <cellStyle name="Note 4 2" xfId="1803" xr:uid="{00000000-0005-0000-0000-0000DA440000}"/>
    <cellStyle name="Note 4 2 2" xfId="5703" xr:uid="{00000000-0005-0000-0000-0000DB440000}"/>
    <cellStyle name="Note 4 2 2 2" xfId="9878" xr:uid="{00000000-0005-0000-0000-0000DC440000}"/>
    <cellStyle name="Note 4 2 2 2 2" xfId="20171" xr:uid="{00000000-0005-0000-0000-0000DD440000}"/>
    <cellStyle name="Note 4 2 2 3" xfId="16784" xr:uid="{00000000-0005-0000-0000-0000DE440000}"/>
    <cellStyle name="Note 4 2 2 4" xfId="27270" xr:uid="{00000000-0005-0000-0000-0000DF440000}"/>
    <cellStyle name="Note 4 2 2 4 2" xfId="45114" xr:uid="{00000000-0005-0000-0000-0000E0440000}"/>
    <cellStyle name="Note 4 2 2 5" xfId="47123" xr:uid="{00000000-0005-0000-0000-0000E1440000}"/>
    <cellStyle name="Note 4 2 3" xfId="6926" xr:uid="{00000000-0005-0000-0000-0000E2440000}"/>
    <cellStyle name="Note 4 2 3 2" xfId="18662" xr:uid="{00000000-0005-0000-0000-0000E3440000}"/>
    <cellStyle name="Note 4 2 4" xfId="16165" xr:uid="{00000000-0005-0000-0000-0000E4440000}"/>
    <cellStyle name="Note 4 2 5" xfId="26598" xr:uid="{00000000-0005-0000-0000-0000E5440000}"/>
    <cellStyle name="Note 4 2 5 2" xfId="44514" xr:uid="{00000000-0005-0000-0000-0000E6440000}"/>
    <cellStyle name="Note 4 2 6" xfId="46536" xr:uid="{00000000-0005-0000-0000-0000E7440000}"/>
    <cellStyle name="Note 4 3" xfId="5454" xr:uid="{00000000-0005-0000-0000-0000E8440000}"/>
    <cellStyle name="Note 4 3 2" xfId="9879" xr:uid="{00000000-0005-0000-0000-0000E9440000}"/>
    <cellStyle name="Note 4 3 2 2" xfId="20172" xr:uid="{00000000-0005-0000-0000-0000EA440000}"/>
    <cellStyle name="Note 4 3 3" xfId="16372" xr:uid="{00000000-0005-0000-0000-0000EB440000}"/>
    <cellStyle name="Note 4 3 4" xfId="27193" xr:uid="{00000000-0005-0000-0000-0000EC440000}"/>
    <cellStyle name="Note 4 3 4 2" xfId="45041" xr:uid="{00000000-0005-0000-0000-0000ED440000}"/>
    <cellStyle name="Note 4 3 5" xfId="45591" xr:uid="{00000000-0005-0000-0000-0000EE440000}"/>
    <cellStyle name="Note 4 3 6" xfId="46734" xr:uid="{00000000-0005-0000-0000-0000EF440000}"/>
    <cellStyle name="Note 4 4" xfId="6925" xr:uid="{00000000-0005-0000-0000-0000F0440000}"/>
    <cellStyle name="Note 4 4 2" xfId="18661" xr:uid="{00000000-0005-0000-0000-0000F1440000}"/>
    <cellStyle name="Note 4 5" xfId="15754" xr:uid="{00000000-0005-0000-0000-0000F2440000}"/>
    <cellStyle name="Note 4 6" xfId="26266" xr:uid="{00000000-0005-0000-0000-0000F3440000}"/>
    <cellStyle name="Note 4 6 2" xfId="44198" xr:uid="{00000000-0005-0000-0000-0000F4440000}"/>
    <cellStyle name="Note 4 7" xfId="46121" xr:uid="{00000000-0005-0000-0000-0000F5440000}"/>
    <cellStyle name="Note 5" xfId="1804" xr:uid="{00000000-0005-0000-0000-0000F6440000}"/>
    <cellStyle name="Note 5 2" xfId="5704" xr:uid="{00000000-0005-0000-0000-0000F7440000}"/>
    <cellStyle name="Note 5 2 2" xfId="9880" xr:uid="{00000000-0005-0000-0000-0000F8440000}"/>
    <cellStyle name="Note 5 2 2 2" xfId="20173" xr:uid="{00000000-0005-0000-0000-0000F9440000}"/>
    <cellStyle name="Note 5 2 3" xfId="16785" xr:uid="{00000000-0005-0000-0000-0000FA440000}"/>
    <cellStyle name="Note 5 2 4" xfId="27271" xr:uid="{00000000-0005-0000-0000-0000FB440000}"/>
    <cellStyle name="Note 5 2 4 2" xfId="45115" xr:uid="{00000000-0005-0000-0000-0000FC440000}"/>
    <cellStyle name="Note 5 2 5" xfId="47124" xr:uid="{00000000-0005-0000-0000-0000FD440000}"/>
    <cellStyle name="Note 5 3" xfId="6927" xr:uid="{00000000-0005-0000-0000-0000FE440000}"/>
    <cellStyle name="Note 5 3 2" xfId="18663" xr:uid="{00000000-0005-0000-0000-0000FF440000}"/>
    <cellStyle name="Note 5 4" xfId="16166" xr:uid="{00000000-0005-0000-0000-000000450000}"/>
    <cellStyle name="Note 5 5" xfId="26425" xr:uid="{00000000-0005-0000-0000-000001450000}"/>
    <cellStyle name="Note 5 5 2" xfId="44347" xr:uid="{00000000-0005-0000-0000-000002450000}"/>
    <cellStyle name="Note 5 6" xfId="46537" xr:uid="{00000000-0005-0000-0000-000003450000}"/>
    <cellStyle name="Note 6" xfId="1805" xr:uid="{00000000-0005-0000-0000-000004450000}"/>
    <cellStyle name="Note 6 2" xfId="1806" xr:uid="{00000000-0005-0000-0000-000005450000}"/>
    <cellStyle name="Note 6 2 2" xfId="5706" xr:uid="{00000000-0005-0000-0000-000006450000}"/>
    <cellStyle name="Note 6 2 2 2" xfId="16787" xr:uid="{00000000-0005-0000-0000-000007450000}"/>
    <cellStyle name="Note 6 2 2 3" xfId="27273" xr:uid="{00000000-0005-0000-0000-000008450000}"/>
    <cellStyle name="Note 6 2 2 3 2" xfId="45117" xr:uid="{00000000-0005-0000-0000-000009450000}"/>
    <cellStyle name="Note 6 2 2 4" xfId="47126" xr:uid="{00000000-0005-0000-0000-00000A450000}"/>
    <cellStyle name="Note 6 2 3" xfId="7176" xr:uid="{00000000-0005-0000-0000-00000B450000}"/>
    <cellStyle name="Note 6 2 3 2" xfId="18772" xr:uid="{00000000-0005-0000-0000-00000C450000}"/>
    <cellStyle name="Note 6 2 4" xfId="16168" xr:uid="{00000000-0005-0000-0000-00000D450000}"/>
    <cellStyle name="Note 6 2 5" xfId="26424" xr:uid="{00000000-0005-0000-0000-00000E450000}"/>
    <cellStyle name="Note 6 2 5 2" xfId="44346" xr:uid="{00000000-0005-0000-0000-00000F450000}"/>
    <cellStyle name="Note 6 2 6" xfId="46539" xr:uid="{00000000-0005-0000-0000-000010450000}"/>
    <cellStyle name="Note 6 3" xfId="5705" xr:uid="{00000000-0005-0000-0000-000011450000}"/>
    <cellStyle name="Note 6 3 2" xfId="9881" xr:uid="{00000000-0005-0000-0000-000012450000}"/>
    <cellStyle name="Note 6 3 2 2" xfId="20174" xr:uid="{00000000-0005-0000-0000-000013450000}"/>
    <cellStyle name="Note 6 3 3" xfId="16786" xr:uid="{00000000-0005-0000-0000-000014450000}"/>
    <cellStyle name="Note 6 3 4" xfId="27272" xr:uid="{00000000-0005-0000-0000-000015450000}"/>
    <cellStyle name="Note 6 3 4 2" xfId="45116" xr:uid="{00000000-0005-0000-0000-000016450000}"/>
    <cellStyle name="Note 6 3 5" xfId="47125" xr:uid="{00000000-0005-0000-0000-000017450000}"/>
    <cellStyle name="Note 6 4" xfId="7103" xr:uid="{00000000-0005-0000-0000-000018450000}"/>
    <cellStyle name="Note 6 4 2" xfId="18735" xr:uid="{00000000-0005-0000-0000-000019450000}"/>
    <cellStyle name="Note 6 5" xfId="16167" xr:uid="{00000000-0005-0000-0000-00001A450000}"/>
    <cellStyle name="Note 6 6" xfId="26066" xr:uid="{00000000-0005-0000-0000-00001B450000}"/>
    <cellStyle name="Note 6 6 2" xfId="44001" xr:uid="{00000000-0005-0000-0000-00001C450000}"/>
    <cellStyle name="Note 6 7" xfId="46538" xr:uid="{00000000-0005-0000-0000-00001D450000}"/>
    <cellStyle name="Note 7" xfId="5403" xr:uid="{00000000-0005-0000-0000-00001E450000}"/>
    <cellStyle name="Note 7 2" xfId="8180" xr:uid="{00000000-0005-0000-0000-00001F450000}"/>
    <cellStyle name="Note 7 2 2" xfId="19157" xr:uid="{00000000-0005-0000-0000-000020450000}"/>
    <cellStyle name="Note 7 3" xfId="16309" xr:uid="{00000000-0005-0000-0000-000021450000}"/>
    <cellStyle name="Note 7 4" xfId="27146" xr:uid="{00000000-0005-0000-0000-000022450000}"/>
    <cellStyle name="Note 7 4 2" xfId="45019" xr:uid="{00000000-0005-0000-0000-000023450000}"/>
    <cellStyle name="Note 7 5" xfId="46677" xr:uid="{00000000-0005-0000-0000-000024450000}"/>
    <cellStyle name="Note 8" xfId="9213" xr:uid="{00000000-0005-0000-0000-000025450000}"/>
    <cellStyle name="Note 9" xfId="15694" xr:uid="{00000000-0005-0000-0000-000026450000}"/>
    <cellStyle name="Note__Anfisa_Result after MRO_model2012(ord+marg ore+dilution)" xfId="5143" xr:uid="{00000000-0005-0000-0000-000027450000}"/>
    <cellStyle name="Output" xfId="4990" xr:uid="{00000000-0005-0000-0000-000028450000}"/>
    <cellStyle name="Output 2" xfId="1807" xr:uid="{00000000-0005-0000-0000-000029450000}"/>
    <cellStyle name="Output 2 2" xfId="1808" xr:uid="{00000000-0005-0000-0000-00002A450000}"/>
    <cellStyle name="Output 2 2 2" xfId="5441" xr:uid="{00000000-0005-0000-0000-00002B450000}"/>
    <cellStyle name="Output 2 2 2 2" xfId="16337" xr:uid="{00000000-0005-0000-0000-00002C450000}"/>
    <cellStyle name="Output 2 2 2 2 2" xfId="25223" xr:uid="{00000000-0005-0000-0000-00002D450000}"/>
    <cellStyle name="Output 2 2 2 3" xfId="17759" xr:uid="{00000000-0005-0000-0000-00002E450000}"/>
    <cellStyle name="Output 2 2 3" xfId="12721" xr:uid="{00000000-0005-0000-0000-00002F450000}"/>
    <cellStyle name="Output 2 2 3 2" xfId="22145" xr:uid="{00000000-0005-0000-0000-000030450000}"/>
    <cellStyle name="Output 2 2 4" xfId="15718" xr:uid="{00000000-0005-0000-0000-000031450000}"/>
    <cellStyle name="Output 2 3" xfId="5440" xr:uid="{00000000-0005-0000-0000-000032450000}"/>
    <cellStyle name="Output 2 3 2" xfId="16336" xr:uid="{00000000-0005-0000-0000-000033450000}"/>
    <cellStyle name="Output 2 3 2 2" xfId="25222" xr:uid="{00000000-0005-0000-0000-000034450000}"/>
    <cellStyle name="Output 2 3 3" xfId="17758" xr:uid="{00000000-0005-0000-0000-000035450000}"/>
    <cellStyle name="Output 2 4" xfId="6794" xr:uid="{00000000-0005-0000-0000-000036450000}"/>
    <cellStyle name="Output 2 4 2" xfId="18590" xr:uid="{00000000-0005-0000-0000-000037450000}"/>
    <cellStyle name="Output 2 5" xfId="15717" xr:uid="{00000000-0005-0000-0000-000038450000}"/>
    <cellStyle name="Output 3" xfId="1809" xr:uid="{00000000-0005-0000-0000-000039450000}"/>
    <cellStyle name="Output 3 2" xfId="5455" xr:uid="{00000000-0005-0000-0000-00003A450000}"/>
    <cellStyle name="Output 3 2 2" xfId="9145" xr:uid="{00000000-0005-0000-0000-00003B450000}"/>
    <cellStyle name="Output 3 2 2 2" xfId="19691" xr:uid="{00000000-0005-0000-0000-00003C450000}"/>
    <cellStyle name="Output 3 2 3" xfId="16373" xr:uid="{00000000-0005-0000-0000-00003D450000}"/>
    <cellStyle name="Output 3 2 3 2" xfId="25230" xr:uid="{00000000-0005-0000-0000-00003E450000}"/>
    <cellStyle name="Output 3 2 4" xfId="17761" xr:uid="{00000000-0005-0000-0000-00003F450000}"/>
    <cellStyle name="Output 3 3" xfId="6928" xr:uid="{00000000-0005-0000-0000-000040450000}"/>
    <cellStyle name="Output 3 3 2" xfId="18664" xr:uid="{00000000-0005-0000-0000-000041450000}"/>
    <cellStyle name="Output 3 4" xfId="15755" xr:uid="{00000000-0005-0000-0000-000042450000}"/>
    <cellStyle name="Output 3 5" xfId="46122" xr:uid="{00000000-0005-0000-0000-000043450000}"/>
    <cellStyle name="Output 4" xfId="1810" xr:uid="{00000000-0005-0000-0000-000044450000}"/>
    <cellStyle name="Output 4 2" xfId="5456" xr:uid="{00000000-0005-0000-0000-000045450000}"/>
    <cellStyle name="Output 4 2 2" xfId="16374" xr:uid="{00000000-0005-0000-0000-000046450000}"/>
    <cellStyle name="Output 4 2 3" xfId="27194" xr:uid="{00000000-0005-0000-0000-000047450000}"/>
    <cellStyle name="Output 4 2 3 2" xfId="45042" xr:uid="{00000000-0005-0000-0000-000048450000}"/>
    <cellStyle name="Output 4 2 4" xfId="45592" xr:uid="{00000000-0005-0000-0000-000049450000}"/>
    <cellStyle name="Output 4 2 5" xfId="46735" xr:uid="{00000000-0005-0000-0000-00004A450000}"/>
    <cellStyle name="Output 4 3" xfId="7104" xr:uid="{00000000-0005-0000-0000-00004B450000}"/>
    <cellStyle name="Output 4 3 2" xfId="18736" xr:uid="{00000000-0005-0000-0000-00004C450000}"/>
    <cellStyle name="Output 4 4" xfId="15756" xr:uid="{00000000-0005-0000-0000-00004D450000}"/>
    <cellStyle name="Output 4 4 2" xfId="24819" xr:uid="{00000000-0005-0000-0000-00004E450000}"/>
    <cellStyle name="Output 4 5" xfId="26265" xr:uid="{00000000-0005-0000-0000-00004F450000}"/>
    <cellStyle name="Output 4 5 2" xfId="44197" xr:uid="{00000000-0005-0000-0000-000050450000}"/>
    <cellStyle name="Output 4 6" xfId="46123" xr:uid="{00000000-0005-0000-0000-000051450000}"/>
    <cellStyle name="Output 5" xfId="5404" xr:uid="{00000000-0005-0000-0000-000052450000}"/>
    <cellStyle name="Output 5 2" xfId="8181" xr:uid="{00000000-0005-0000-0000-000053450000}"/>
    <cellStyle name="Output 5 2 2" xfId="19158" xr:uid="{00000000-0005-0000-0000-000054450000}"/>
    <cellStyle name="Output 5 3" xfId="16310" xr:uid="{00000000-0005-0000-0000-000055450000}"/>
    <cellStyle name="Output 5 3 2" xfId="25216" xr:uid="{00000000-0005-0000-0000-000056450000}"/>
    <cellStyle name="Output 5 4" xfId="17754" xr:uid="{00000000-0005-0000-0000-000057450000}"/>
    <cellStyle name="Output 6" xfId="6596" xr:uid="{00000000-0005-0000-0000-000058450000}"/>
    <cellStyle name="Output 6 2" xfId="18490" xr:uid="{00000000-0005-0000-0000-000059450000}"/>
    <cellStyle name="Output 7" xfId="15695" xr:uid="{00000000-0005-0000-0000-00005A450000}"/>
    <cellStyle name="Output__Anfisa_Result after MRO_model2012(ord+marg ore+dilution)" xfId="5144" xr:uid="{00000000-0005-0000-0000-00005B450000}"/>
    <cellStyle name="Paaotsikko" xfId="1811" xr:uid="{00000000-0005-0000-0000-00005C450000}"/>
    <cellStyle name="Paaotsikko 2" xfId="1812" xr:uid="{00000000-0005-0000-0000-00005D450000}"/>
    <cellStyle name="Paaotsikko 3" xfId="1813" xr:uid="{00000000-0005-0000-0000-00005E450000}"/>
    <cellStyle name="Paaotsikko 4" xfId="1814" xr:uid="{00000000-0005-0000-0000-00005F450000}"/>
    <cellStyle name="Paaotsikko 5" xfId="1815" xr:uid="{00000000-0005-0000-0000-000060450000}"/>
    <cellStyle name="Paaotsikko 6" xfId="1816" xr:uid="{00000000-0005-0000-0000-000061450000}"/>
    <cellStyle name="Paaotsikko 7" xfId="1817" xr:uid="{00000000-0005-0000-0000-000062450000}"/>
    <cellStyle name="Paaotsikko 8" xfId="1818" xr:uid="{00000000-0005-0000-0000-000063450000}"/>
    <cellStyle name="Paaotsikko_Аффинаж, НДПИ-2011" xfId="1819" xr:uid="{00000000-0005-0000-0000-000064450000}"/>
    <cellStyle name="paint" xfId="1820" xr:uid="{00000000-0005-0000-0000-000065450000}"/>
    <cellStyle name="per.style" xfId="1821" xr:uid="{00000000-0005-0000-0000-000066450000}"/>
    <cellStyle name="Percent %" xfId="1822" xr:uid="{00000000-0005-0000-0000-000068450000}"/>
    <cellStyle name="Percent % 2" xfId="1823" xr:uid="{00000000-0005-0000-0000-000069450000}"/>
    <cellStyle name="Percent % 2 2" xfId="1824" xr:uid="{00000000-0005-0000-0000-00006A450000}"/>
    <cellStyle name="Percent % 3" xfId="1825" xr:uid="{00000000-0005-0000-0000-00006B450000}"/>
    <cellStyle name="Percent % 3 2" xfId="1826" xr:uid="{00000000-0005-0000-0000-00006C450000}"/>
    <cellStyle name="Percent % 4" xfId="1827" xr:uid="{00000000-0005-0000-0000-00006D450000}"/>
    <cellStyle name="Percent % 4 2" xfId="1828" xr:uid="{00000000-0005-0000-0000-00006E450000}"/>
    <cellStyle name="Percent % 5" xfId="1829" xr:uid="{00000000-0005-0000-0000-00006F450000}"/>
    <cellStyle name="Percent % 5 2" xfId="1830" xr:uid="{00000000-0005-0000-0000-000070450000}"/>
    <cellStyle name="Percent % 6" xfId="1831" xr:uid="{00000000-0005-0000-0000-000071450000}"/>
    <cellStyle name="Percent % 6 2" xfId="1832" xr:uid="{00000000-0005-0000-0000-000072450000}"/>
    <cellStyle name="Percent % 7" xfId="1833" xr:uid="{00000000-0005-0000-0000-000073450000}"/>
    <cellStyle name="Percent % 7 2" xfId="1834" xr:uid="{00000000-0005-0000-0000-000074450000}"/>
    <cellStyle name="Percent % 8" xfId="1835" xr:uid="{00000000-0005-0000-0000-000075450000}"/>
    <cellStyle name="Percent % 8 2" xfId="1836" xr:uid="{00000000-0005-0000-0000-000076450000}"/>
    <cellStyle name="Percent % 9" xfId="1837" xr:uid="{00000000-0005-0000-0000-000077450000}"/>
    <cellStyle name="Percent % Long Underline" xfId="1838" xr:uid="{00000000-0005-0000-0000-000078450000}"/>
    <cellStyle name="Percent % Long Underline 2" xfId="1839" xr:uid="{00000000-0005-0000-0000-000079450000}"/>
    <cellStyle name="Percent % Long Underline 2 2" xfId="1840" xr:uid="{00000000-0005-0000-0000-00007A450000}"/>
    <cellStyle name="Percent % Long Underline 3" xfId="1841" xr:uid="{00000000-0005-0000-0000-00007B450000}"/>
    <cellStyle name="Percent % Long Underline 3 2" xfId="1842" xr:uid="{00000000-0005-0000-0000-00007C450000}"/>
    <cellStyle name="Percent % Long Underline 4" xfId="1843" xr:uid="{00000000-0005-0000-0000-00007D450000}"/>
    <cellStyle name="Percent % Long Underline 4 2" xfId="1844" xr:uid="{00000000-0005-0000-0000-00007E450000}"/>
    <cellStyle name="Percent % Long Underline 5" xfId="1845" xr:uid="{00000000-0005-0000-0000-00007F450000}"/>
    <cellStyle name="Percent % Long Underline 5 2" xfId="1846" xr:uid="{00000000-0005-0000-0000-000080450000}"/>
    <cellStyle name="Percent % Long Underline 6" xfId="1847" xr:uid="{00000000-0005-0000-0000-000081450000}"/>
    <cellStyle name="Percent % Long Underline 6 2" xfId="1848" xr:uid="{00000000-0005-0000-0000-000082450000}"/>
    <cellStyle name="Percent % Long Underline 7" xfId="1849" xr:uid="{00000000-0005-0000-0000-000083450000}"/>
    <cellStyle name="Percent % Long Underline 7 2" xfId="1850" xr:uid="{00000000-0005-0000-0000-000084450000}"/>
    <cellStyle name="Percent % Long Underline 8" xfId="1851" xr:uid="{00000000-0005-0000-0000-000085450000}"/>
    <cellStyle name="Percent % Long Underline 8 2" xfId="1852" xr:uid="{00000000-0005-0000-0000-000086450000}"/>
    <cellStyle name="Percent % Long Underline 9" xfId="1853" xr:uid="{00000000-0005-0000-0000-000087450000}"/>
    <cellStyle name="Percent %_А_РАСЧЕТ НБ, ДОХОДЫ, РАСХОДЫ 2006" xfId="1854" xr:uid="{00000000-0005-0000-0000-000088450000}"/>
    <cellStyle name="Percent (0)" xfId="1855" xr:uid="{00000000-0005-0000-0000-000089450000}"/>
    <cellStyle name="Percent (0) 10" xfId="15578" xr:uid="{00000000-0005-0000-0000-00008A450000}"/>
    <cellStyle name="Percent (0) 2" xfId="1856" xr:uid="{00000000-0005-0000-0000-00008B450000}"/>
    <cellStyle name="Percent (0) 2 2" xfId="1857" xr:uid="{00000000-0005-0000-0000-00008C450000}"/>
    <cellStyle name="Percent (0) 3" xfId="1858" xr:uid="{00000000-0005-0000-0000-00008D450000}"/>
    <cellStyle name="Percent (0) 3 2" xfId="1859" xr:uid="{00000000-0005-0000-0000-00008E450000}"/>
    <cellStyle name="Percent (0) 4" xfId="1860" xr:uid="{00000000-0005-0000-0000-00008F450000}"/>
    <cellStyle name="Percent (0) 4 2" xfId="1861" xr:uid="{00000000-0005-0000-0000-000090450000}"/>
    <cellStyle name="Percent (0) 5" xfId="1862" xr:uid="{00000000-0005-0000-0000-000091450000}"/>
    <cellStyle name="Percent (0) 5 2" xfId="1863" xr:uid="{00000000-0005-0000-0000-000092450000}"/>
    <cellStyle name="Percent (0) 6" xfId="1864" xr:uid="{00000000-0005-0000-0000-000093450000}"/>
    <cellStyle name="Percent (0) 6 2" xfId="1865" xr:uid="{00000000-0005-0000-0000-000094450000}"/>
    <cellStyle name="Percent (0) 7" xfId="1866" xr:uid="{00000000-0005-0000-0000-000095450000}"/>
    <cellStyle name="Percent (0) 7 2" xfId="1867" xr:uid="{00000000-0005-0000-0000-000096450000}"/>
    <cellStyle name="Percent (0) 8" xfId="1868" xr:uid="{00000000-0005-0000-0000-000097450000}"/>
    <cellStyle name="Percent (0) 8 2" xfId="1869" xr:uid="{00000000-0005-0000-0000-000098450000}"/>
    <cellStyle name="Percent (0) 9" xfId="1870" xr:uid="{00000000-0005-0000-0000-000099450000}"/>
    <cellStyle name="Percent [0%]" xfId="1871" xr:uid="{00000000-0005-0000-0000-00009A450000}"/>
    <cellStyle name="Percent [0.00%]" xfId="1872" xr:uid="{00000000-0005-0000-0000-00009B450000}"/>
    <cellStyle name="Percent [0]" xfId="1873" xr:uid="{00000000-0005-0000-0000-00009C450000}"/>
    <cellStyle name="Percent [00]" xfId="1874" xr:uid="{00000000-0005-0000-0000-00009D450000}"/>
    <cellStyle name="Percent [2]" xfId="1875" xr:uid="{00000000-0005-0000-0000-00009E450000}"/>
    <cellStyle name="Percent 0.0%" xfId="1876" xr:uid="{00000000-0005-0000-0000-00009F450000}"/>
    <cellStyle name="Percent 0.0% 2" xfId="1877" xr:uid="{00000000-0005-0000-0000-0000A0450000}"/>
    <cellStyle name="Percent 0.0% 2 2" xfId="1878" xr:uid="{00000000-0005-0000-0000-0000A1450000}"/>
    <cellStyle name="Percent 0.0% 3" xfId="1879" xr:uid="{00000000-0005-0000-0000-0000A2450000}"/>
    <cellStyle name="Percent 0.0% 3 2" xfId="1880" xr:uid="{00000000-0005-0000-0000-0000A3450000}"/>
    <cellStyle name="Percent 0.0% 4" xfId="1881" xr:uid="{00000000-0005-0000-0000-0000A4450000}"/>
    <cellStyle name="Percent 0.0% 4 2" xfId="1882" xr:uid="{00000000-0005-0000-0000-0000A5450000}"/>
    <cellStyle name="Percent 0.0% 5" xfId="1883" xr:uid="{00000000-0005-0000-0000-0000A6450000}"/>
    <cellStyle name="Percent 0.0% 5 2" xfId="1884" xr:uid="{00000000-0005-0000-0000-0000A7450000}"/>
    <cellStyle name="Percent 0.0% 6" xfId="1885" xr:uid="{00000000-0005-0000-0000-0000A8450000}"/>
    <cellStyle name="Percent 0.0% 6 2" xfId="1886" xr:uid="{00000000-0005-0000-0000-0000A9450000}"/>
    <cellStyle name="Percent 0.0% 7" xfId="1887" xr:uid="{00000000-0005-0000-0000-0000AA450000}"/>
    <cellStyle name="Percent 0.0% 7 2" xfId="1888" xr:uid="{00000000-0005-0000-0000-0000AB450000}"/>
    <cellStyle name="Percent 0.0% 8" xfId="1889" xr:uid="{00000000-0005-0000-0000-0000AC450000}"/>
    <cellStyle name="Percent 0.0% 8 2" xfId="1890" xr:uid="{00000000-0005-0000-0000-0000AD450000}"/>
    <cellStyle name="Percent 0.0% 9" xfId="1891" xr:uid="{00000000-0005-0000-0000-0000AE450000}"/>
    <cellStyle name="Percent 0.0% Long Underline" xfId="1892" xr:uid="{00000000-0005-0000-0000-0000AF450000}"/>
    <cellStyle name="Percent 0.0% Long Underline 2" xfId="1893" xr:uid="{00000000-0005-0000-0000-0000B0450000}"/>
    <cellStyle name="Percent 0.0% Long Underline 2 2" xfId="1894" xr:uid="{00000000-0005-0000-0000-0000B1450000}"/>
    <cellStyle name="Percent 0.0% Long Underline 3" xfId="1895" xr:uid="{00000000-0005-0000-0000-0000B2450000}"/>
    <cellStyle name="Percent 0.0% Long Underline 3 2" xfId="1896" xr:uid="{00000000-0005-0000-0000-0000B3450000}"/>
    <cellStyle name="Percent 0.0% Long Underline 4" xfId="1897" xr:uid="{00000000-0005-0000-0000-0000B4450000}"/>
    <cellStyle name="Percent 0.0% Long Underline 4 2" xfId="1898" xr:uid="{00000000-0005-0000-0000-0000B5450000}"/>
    <cellStyle name="Percent 0.0% Long Underline 5" xfId="1899" xr:uid="{00000000-0005-0000-0000-0000B6450000}"/>
    <cellStyle name="Percent 0.0% Long Underline 5 2" xfId="1900" xr:uid="{00000000-0005-0000-0000-0000B7450000}"/>
    <cellStyle name="Percent 0.0% Long Underline 6" xfId="1901" xr:uid="{00000000-0005-0000-0000-0000B8450000}"/>
    <cellStyle name="Percent 0.0% Long Underline 6 2" xfId="1902" xr:uid="{00000000-0005-0000-0000-0000B9450000}"/>
    <cellStyle name="Percent 0.0% Long Underline 7" xfId="1903" xr:uid="{00000000-0005-0000-0000-0000BA450000}"/>
    <cellStyle name="Percent 0.0% Long Underline 7 2" xfId="1904" xr:uid="{00000000-0005-0000-0000-0000BB450000}"/>
    <cellStyle name="Percent 0.0% Long Underline 8" xfId="1905" xr:uid="{00000000-0005-0000-0000-0000BC450000}"/>
    <cellStyle name="Percent 0.0% Long Underline 8 2" xfId="1906" xr:uid="{00000000-0005-0000-0000-0000BD450000}"/>
    <cellStyle name="Percent 0.0% Long Underline 9" xfId="1907" xr:uid="{00000000-0005-0000-0000-0000BE450000}"/>
    <cellStyle name="Percent 0.0%_А_РАСЧЕТ НБ, ДОХОДЫ, РАСХОДЫ 2006" xfId="1908" xr:uid="{00000000-0005-0000-0000-0000BF450000}"/>
    <cellStyle name="Percent 0.00%" xfId="1909" xr:uid="{00000000-0005-0000-0000-0000C0450000}"/>
    <cellStyle name="Percent 0.00% 2" xfId="1910" xr:uid="{00000000-0005-0000-0000-0000C1450000}"/>
    <cellStyle name="Percent 0.00% 2 2" xfId="1911" xr:uid="{00000000-0005-0000-0000-0000C2450000}"/>
    <cellStyle name="Percent 0.00% 3" xfId="1912" xr:uid="{00000000-0005-0000-0000-0000C3450000}"/>
    <cellStyle name="Percent 0.00% 3 2" xfId="1913" xr:uid="{00000000-0005-0000-0000-0000C4450000}"/>
    <cellStyle name="Percent 0.00% 4" xfId="1914" xr:uid="{00000000-0005-0000-0000-0000C5450000}"/>
    <cellStyle name="Percent 0.00% 4 2" xfId="1915" xr:uid="{00000000-0005-0000-0000-0000C6450000}"/>
    <cellStyle name="Percent 0.00% 5" xfId="1916" xr:uid="{00000000-0005-0000-0000-0000C7450000}"/>
    <cellStyle name="Percent 0.00% 5 2" xfId="1917" xr:uid="{00000000-0005-0000-0000-0000C8450000}"/>
    <cellStyle name="Percent 0.00% 6" xfId="1918" xr:uid="{00000000-0005-0000-0000-0000C9450000}"/>
    <cellStyle name="Percent 0.00% 6 2" xfId="1919" xr:uid="{00000000-0005-0000-0000-0000CA450000}"/>
    <cellStyle name="Percent 0.00% 7" xfId="1920" xr:uid="{00000000-0005-0000-0000-0000CB450000}"/>
    <cellStyle name="Percent 0.00% 7 2" xfId="1921" xr:uid="{00000000-0005-0000-0000-0000CC450000}"/>
    <cellStyle name="Percent 0.00% 8" xfId="1922" xr:uid="{00000000-0005-0000-0000-0000CD450000}"/>
    <cellStyle name="Percent 0.00% 8 2" xfId="1923" xr:uid="{00000000-0005-0000-0000-0000CE450000}"/>
    <cellStyle name="Percent 0.00% 9" xfId="1924" xr:uid="{00000000-0005-0000-0000-0000CF450000}"/>
    <cellStyle name="Percent 0.00% Long Underline" xfId="1925" xr:uid="{00000000-0005-0000-0000-0000D0450000}"/>
    <cellStyle name="Percent 0.00% Long Underline 2" xfId="1926" xr:uid="{00000000-0005-0000-0000-0000D1450000}"/>
    <cellStyle name="Percent 0.00% Long Underline 2 2" xfId="1927" xr:uid="{00000000-0005-0000-0000-0000D2450000}"/>
    <cellStyle name="Percent 0.00% Long Underline 3" xfId="1928" xr:uid="{00000000-0005-0000-0000-0000D3450000}"/>
    <cellStyle name="Percent 0.00% Long Underline 3 2" xfId="1929" xr:uid="{00000000-0005-0000-0000-0000D4450000}"/>
    <cellStyle name="Percent 0.00% Long Underline 4" xfId="1930" xr:uid="{00000000-0005-0000-0000-0000D5450000}"/>
    <cellStyle name="Percent 0.00% Long Underline 4 2" xfId="1931" xr:uid="{00000000-0005-0000-0000-0000D6450000}"/>
    <cellStyle name="Percent 0.00% Long Underline 5" xfId="1932" xr:uid="{00000000-0005-0000-0000-0000D7450000}"/>
    <cellStyle name="Percent 0.00% Long Underline 5 2" xfId="1933" xr:uid="{00000000-0005-0000-0000-0000D8450000}"/>
    <cellStyle name="Percent 0.00% Long Underline 6" xfId="1934" xr:uid="{00000000-0005-0000-0000-0000D9450000}"/>
    <cellStyle name="Percent 0.00% Long Underline 6 2" xfId="1935" xr:uid="{00000000-0005-0000-0000-0000DA450000}"/>
    <cellStyle name="Percent 0.00% Long Underline 7" xfId="1936" xr:uid="{00000000-0005-0000-0000-0000DB450000}"/>
    <cellStyle name="Percent 0.00% Long Underline 7 2" xfId="1937" xr:uid="{00000000-0005-0000-0000-0000DC450000}"/>
    <cellStyle name="Percent 0.00% Long Underline 8" xfId="1938" xr:uid="{00000000-0005-0000-0000-0000DD450000}"/>
    <cellStyle name="Percent 0.00% Long Underline 8 2" xfId="1939" xr:uid="{00000000-0005-0000-0000-0000DE450000}"/>
    <cellStyle name="Percent 0.00% Long Underline 9" xfId="1940" xr:uid="{00000000-0005-0000-0000-0000DF450000}"/>
    <cellStyle name="Percent 0.00%_А_РАСЧЕТ НБ, ДОХОДЫ, РАСХОДЫ 2006" xfId="1941" xr:uid="{00000000-0005-0000-0000-0000E0450000}"/>
    <cellStyle name="Percent 0.000%" xfId="1942" xr:uid="{00000000-0005-0000-0000-0000E1450000}"/>
    <cellStyle name="Percent 0.000% 2" xfId="1943" xr:uid="{00000000-0005-0000-0000-0000E2450000}"/>
    <cellStyle name="Percent 0.000% 2 2" xfId="1944" xr:uid="{00000000-0005-0000-0000-0000E3450000}"/>
    <cellStyle name="Percent 0.000% 3" xfId="1945" xr:uid="{00000000-0005-0000-0000-0000E4450000}"/>
    <cellStyle name="Percent 0.000% 3 2" xfId="1946" xr:uid="{00000000-0005-0000-0000-0000E5450000}"/>
    <cellStyle name="Percent 0.000% 4" xfId="1947" xr:uid="{00000000-0005-0000-0000-0000E6450000}"/>
    <cellStyle name="Percent 0.000% 4 2" xfId="1948" xr:uid="{00000000-0005-0000-0000-0000E7450000}"/>
    <cellStyle name="Percent 0.000% 5" xfId="1949" xr:uid="{00000000-0005-0000-0000-0000E8450000}"/>
    <cellStyle name="Percent 0.000% 5 2" xfId="1950" xr:uid="{00000000-0005-0000-0000-0000E9450000}"/>
    <cellStyle name="Percent 0.000% 6" xfId="1951" xr:uid="{00000000-0005-0000-0000-0000EA450000}"/>
    <cellStyle name="Percent 0.000% 6 2" xfId="1952" xr:uid="{00000000-0005-0000-0000-0000EB450000}"/>
    <cellStyle name="Percent 0.000% 7" xfId="1953" xr:uid="{00000000-0005-0000-0000-0000EC450000}"/>
    <cellStyle name="Percent 0.000% 7 2" xfId="1954" xr:uid="{00000000-0005-0000-0000-0000ED450000}"/>
    <cellStyle name="Percent 0.000% 8" xfId="1955" xr:uid="{00000000-0005-0000-0000-0000EE450000}"/>
    <cellStyle name="Percent 0.000% 8 2" xfId="1956" xr:uid="{00000000-0005-0000-0000-0000EF450000}"/>
    <cellStyle name="Percent 0.000% 9" xfId="1957" xr:uid="{00000000-0005-0000-0000-0000F0450000}"/>
    <cellStyle name="Percent 0.000% Long Underline" xfId="1958" xr:uid="{00000000-0005-0000-0000-0000F1450000}"/>
    <cellStyle name="Percent 0.000% Long Underline 2" xfId="1959" xr:uid="{00000000-0005-0000-0000-0000F2450000}"/>
    <cellStyle name="Percent 0.000% Long Underline 2 2" xfId="1960" xr:uid="{00000000-0005-0000-0000-0000F3450000}"/>
    <cellStyle name="Percent 0.000% Long Underline 3" xfId="1961" xr:uid="{00000000-0005-0000-0000-0000F4450000}"/>
    <cellStyle name="Percent 0.000% Long Underline 3 2" xfId="1962" xr:uid="{00000000-0005-0000-0000-0000F5450000}"/>
    <cellStyle name="Percent 0.000% Long Underline 4" xfId="1963" xr:uid="{00000000-0005-0000-0000-0000F6450000}"/>
    <cellStyle name="Percent 0.000% Long Underline 4 2" xfId="1964" xr:uid="{00000000-0005-0000-0000-0000F7450000}"/>
    <cellStyle name="Percent 0.000% Long Underline 5" xfId="1965" xr:uid="{00000000-0005-0000-0000-0000F8450000}"/>
    <cellStyle name="Percent 0.000% Long Underline 5 2" xfId="1966" xr:uid="{00000000-0005-0000-0000-0000F9450000}"/>
    <cellStyle name="Percent 0.000% Long Underline 6" xfId="1967" xr:uid="{00000000-0005-0000-0000-0000FA450000}"/>
    <cellStyle name="Percent 0.000% Long Underline 6 2" xfId="1968" xr:uid="{00000000-0005-0000-0000-0000FB450000}"/>
    <cellStyle name="Percent 0.000% Long Underline 7" xfId="1969" xr:uid="{00000000-0005-0000-0000-0000FC450000}"/>
    <cellStyle name="Percent 0.000% Long Underline 7 2" xfId="1970" xr:uid="{00000000-0005-0000-0000-0000FD450000}"/>
    <cellStyle name="Percent 0.000% Long Underline 8" xfId="1971" xr:uid="{00000000-0005-0000-0000-0000FE450000}"/>
    <cellStyle name="Percent 0.000% Long Underline 8 2" xfId="1972" xr:uid="{00000000-0005-0000-0000-0000FF450000}"/>
    <cellStyle name="Percent 0.000% Long Underline 9" xfId="1973" xr:uid="{00000000-0005-0000-0000-000000460000}"/>
    <cellStyle name="Percent 0.000%_А_РАСЧЕТ НБ, ДОХОДЫ, РАСХОДЫ 2006" xfId="1974" xr:uid="{00000000-0005-0000-0000-000001460000}"/>
    <cellStyle name="Percent 10" xfId="7992" xr:uid="{00000000-0005-0000-0000-000002460000}"/>
    <cellStyle name="Percent 11" xfId="15554" xr:uid="{00000000-0005-0000-0000-000003460000}"/>
    <cellStyle name="Percent 12" xfId="7993" xr:uid="{00000000-0005-0000-0000-000004460000}"/>
    <cellStyle name="Percent 2" xfId="1975" xr:uid="{00000000-0005-0000-0000-000005460000}"/>
    <cellStyle name="Percent 2 2" xfId="1976" xr:uid="{00000000-0005-0000-0000-000006460000}"/>
    <cellStyle name="Percent 2 2 2" xfId="1977" xr:uid="{00000000-0005-0000-0000-000007460000}"/>
    <cellStyle name="Percent 2 3" xfId="1978" xr:uid="{00000000-0005-0000-0000-000008460000}"/>
    <cellStyle name="Percent 2 4" xfId="1979" xr:uid="{00000000-0005-0000-0000-000009460000}"/>
    <cellStyle name="Percent 2 5" xfId="8182" xr:uid="{00000000-0005-0000-0000-00000A460000}"/>
    <cellStyle name="Percent 2 5 2" xfId="13318" xr:uid="{00000000-0005-0000-0000-00000B460000}"/>
    <cellStyle name="Percent 2 5 3" xfId="16966" xr:uid="{00000000-0005-0000-0000-00000C460000}"/>
    <cellStyle name="Percent 2 5 3 2" xfId="25673" xr:uid="{00000000-0005-0000-0000-00000D460000}"/>
    <cellStyle name="Percent 2 5 3 2 2" xfId="43634" xr:uid="{00000000-0005-0000-0000-00000E460000}"/>
    <cellStyle name="Percent 2 5 3 3" xfId="35328" xr:uid="{00000000-0005-0000-0000-00000F460000}"/>
    <cellStyle name="Percent 2 5 4" xfId="27114" xr:uid="{00000000-0005-0000-0000-000010460000}"/>
    <cellStyle name="Percent 2 5 4 2" xfId="45010" xr:uid="{00000000-0005-0000-0000-000011460000}"/>
    <cellStyle name="Percent 2 5 5" xfId="46081" xr:uid="{00000000-0005-0000-0000-000012460000}"/>
    <cellStyle name="Percent 2 5 6" xfId="47278" xr:uid="{00000000-0005-0000-0000-000013460000}"/>
    <cellStyle name="Percent 2 6" xfId="15606" xr:uid="{00000000-0005-0000-0000-000014460000}"/>
    <cellStyle name="Percent 3" xfId="1980" xr:uid="{00000000-0005-0000-0000-000015460000}"/>
    <cellStyle name="Percent 3 2" xfId="15607" xr:uid="{00000000-0005-0000-0000-000016460000}"/>
    <cellStyle name="Percent 3 3" xfId="12704" xr:uid="{00000000-0005-0000-0000-000017460000}"/>
    <cellStyle name="Percent 4" xfId="1981" xr:uid="{00000000-0005-0000-0000-000018460000}"/>
    <cellStyle name="Percent 5" xfId="7896" xr:uid="{00000000-0005-0000-0000-000019460000}"/>
    <cellStyle name="Percent 6" xfId="7994" xr:uid="{00000000-0005-0000-0000-00001A460000}"/>
    <cellStyle name="Percent 7" xfId="12377" xr:uid="{00000000-0005-0000-0000-00001B460000}"/>
    <cellStyle name="Percent 8" xfId="15558" xr:uid="{00000000-0005-0000-0000-00001C460000}"/>
    <cellStyle name="Percent 9" xfId="15645" xr:uid="{00000000-0005-0000-0000-00001D460000}"/>
    <cellStyle name="Pilkku_Valuation" xfId="1982" xr:uid="{00000000-0005-0000-0000-00001E460000}"/>
    <cellStyle name="Porcen - Modelo1" xfId="7995" xr:uid="{00000000-0005-0000-0000-00001F460000}"/>
    <cellStyle name="Porcen - Modelo8" xfId="7996" xr:uid="{00000000-0005-0000-0000-000020460000}"/>
    <cellStyle name="Porcentaje" xfId="1983" xr:uid="{00000000-0005-0000-0000-000021460000}"/>
    <cellStyle name="PrePop Currency (0)" xfId="1984" xr:uid="{00000000-0005-0000-0000-000022460000}"/>
    <cellStyle name="PrePop Currency (2)" xfId="1985" xr:uid="{00000000-0005-0000-0000-000023460000}"/>
    <cellStyle name="PrePop Units (0)" xfId="1986" xr:uid="{00000000-0005-0000-0000-000024460000}"/>
    <cellStyle name="PrePop Units (1)" xfId="1987" xr:uid="{00000000-0005-0000-0000-000025460000}"/>
    <cellStyle name="PrePop Units (1) 2" xfId="4991" xr:uid="{00000000-0005-0000-0000-000026460000}"/>
    <cellStyle name="PrePop Units (1) 3" xfId="5405" xr:uid="{00000000-0005-0000-0000-000027460000}"/>
    <cellStyle name="PrePop Units (2)" xfId="1988" xr:uid="{00000000-0005-0000-0000-000028460000}"/>
    <cellStyle name="Production" xfId="7997" xr:uid="{00000000-0005-0000-0000-000029460000}"/>
    <cellStyle name="Production 2" xfId="7998" xr:uid="{00000000-0005-0000-0000-00002A460000}"/>
    <cellStyle name="Punto" xfId="7999" xr:uid="{00000000-0005-0000-0000-00002B460000}"/>
    <cellStyle name="Punto0" xfId="8000" xr:uid="{00000000-0005-0000-0000-00002C460000}"/>
    <cellStyle name="Punto0 - Modelo1" xfId="8001" xr:uid="{00000000-0005-0000-0000-00002D460000}"/>
    <cellStyle name="Punto0 - Modelo2" xfId="8002" xr:uid="{00000000-0005-0000-0000-00002E460000}"/>
    <cellStyle name="Punto0_100822 WR budget" xfId="8003" xr:uid="{00000000-0005-0000-0000-00002F460000}"/>
    <cellStyle name="regstoresfromspecstores" xfId="1989" xr:uid="{00000000-0005-0000-0000-000030460000}"/>
    <cellStyle name="Reset  - Style7" xfId="1990" xr:uid="{00000000-0005-0000-0000-000031460000}"/>
    <cellStyle name="RevList" xfId="1991" xr:uid="{00000000-0005-0000-0000-000032460000}"/>
    <cellStyle name="RM" xfId="1992" xr:uid="{00000000-0005-0000-0000-000033460000}"/>
    <cellStyle name="Separador de milhares [0]_FL_ROSTO(MINBEC)_VERTICAL" xfId="1993" xr:uid="{00000000-0005-0000-0000-000034460000}"/>
    <cellStyle name="Separador de milhares_FL_ROSTO(MINBEC)_VERTICAL" xfId="1994" xr:uid="{00000000-0005-0000-0000-000035460000}"/>
    <cellStyle name="SHADEDSTORES" xfId="1995" xr:uid="{00000000-0005-0000-0000-000036460000}"/>
    <cellStyle name="SHADEDSTORES 2" xfId="4992" xr:uid="{00000000-0005-0000-0000-000037460000}"/>
    <cellStyle name="SHADEDSTORES 2 2" xfId="6266" xr:uid="{00000000-0005-0000-0000-000038460000}"/>
    <cellStyle name="SHADEDSTORES 2 2 2" xfId="28307" xr:uid="{00000000-0005-0000-0000-000039460000}"/>
    <cellStyle name="SHADEDSTORES 2 3" xfId="5833" xr:uid="{00000000-0005-0000-0000-00003A460000}"/>
    <cellStyle name="SHADEDSTORES 2 3 2" xfId="17820" xr:uid="{00000000-0005-0000-0000-00003B460000}"/>
    <cellStyle name="SHADEDSTORES 2 4" xfId="27147" xr:uid="{00000000-0005-0000-0000-00003C460000}"/>
    <cellStyle name="SHADEDSTORES 3" xfId="5406" xr:uid="{00000000-0005-0000-0000-00003D460000}"/>
    <cellStyle name="SHADEDSTORES 3 2" xfId="27896" xr:uid="{00000000-0005-0000-0000-00003E460000}"/>
    <cellStyle name="SHADEDSTORES 4" xfId="7898" xr:uid="{00000000-0005-0000-0000-00003F460000}"/>
    <cellStyle name="SHADEDSTORES 4 2" xfId="19090" xr:uid="{00000000-0005-0000-0000-000040460000}"/>
    <cellStyle name="SHADEDSTORES 5" xfId="27028" xr:uid="{00000000-0005-0000-0000-000041460000}"/>
    <cellStyle name="small" xfId="1996" xr:uid="{00000000-0005-0000-0000-000042460000}"/>
    <cellStyle name="SMALL 2" xfId="1997" xr:uid="{00000000-0005-0000-0000-000043460000}"/>
    <cellStyle name="SMALL 2 2" xfId="1998" xr:uid="{00000000-0005-0000-0000-000044460000}"/>
    <cellStyle name="SMALL 2_ResoursesReserves_Albazino_All" xfId="1999" xr:uid="{00000000-0005-0000-0000-000045460000}"/>
    <cellStyle name="SMALL 3" xfId="8183" xr:uid="{00000000-0005-0000-0000-000046460000}"/>
    <cellStyle name="small 3 2" xfId="13319" xr:uid="{00000000-0005-0000-0000-000047460000}"/>
    <cellStyle name="small_Склады_РА_01.01.2012" xfId="2000" xr:uid="{00000000-0005-0000-0000-000048460000}"/>
    <cellStyle name="specstores" xfId="2001" xr:uid="{00000000-0005-0000-0000-000049460000}"/>
    <cellStyle name="Standard_14. World Consumption of HC Ferro Chrome (neu)" xfId="2002" xr:uid="{00000000-0005-0000-0000-00004A460000}"/>
    <cellStyle name="Strip Ratio" xfId="8004" xr:uid="{00000000-0005-0000-0000-00004B460000}"/>
    <cellStyle name="Style 1" xfId="2003" xr:uid="{00000000-0005-0000-0000-00004C460000}"/>
    <cellStyle name="Style 23" xfId="2004" xr:uid="{00000000-0005-0000-0000-00004D460000}"/>
    <cellStyle name="Style 23 2" xfId="5457" xr:uid="{00000000-0005-0000-0000-00004E460000}"/>
    <cellStyle name="Style 23 2 2" xfId="8005" xr:uid="{00000000-0005-0000-0000-00004F460000}"/>
    <cellStyle name="Style 23 2 2 2" xfId="19111" xr:uid="{00000000-0005-0000-0000-000050460000}"/>
    <cellStyle name="Style 23 2 3" xfId="16375" xr:uid="{00000000-0005-0000-0000-000051460000}"/>
    <cellStyle name="Style 23 2 4" xfId="27195" xr:uid="{00000000-0005-0000-0000-000052460000}"/>
    <cellStyle name="Style 23 2 4 2" xfId="45043" xr:uid="{00000000-0005-0000-0000-000053460000}"/>
    <cellStyle name="Style 23 2 5" xfId="45593" xr:uid="{00000000-0005-0000-0000-000054460000}"/>
    <cellStyle name="Style 23 2 6" xfId="46736" xr:uid="{00000000-0005-0000-0000-000055460000}"/>
    <cellStyle name="Style 23 3" xfId="8006" xr:uid="{00000000-0005-0000-0000-000056460000}"/>
    <cellStyle name="Style 23 3 2" xfId="19112" xr:uid="{00000000-0005-0000-0000-000057460000}"/>
    <cellStyle name="Style 23 4" xfId="6601" xr:uid="{00000000-0005-0000-0000-000058460000}"/>
    <cellStyle name="Style 23 4 2" xfId="18492" xr:uid="{00000000-0005-0000-0000-000059460000}"/>
    <cellStyle name="Style 23 5" xfId="15757" xr:uid="{00000000-0005-0000-0000-00005A460000}"/>
    <cellStyle name="Style 23 6" xfId="26264" xr:uid="{00000000-0005-0000-0000-00005B460000}"/>
    <cellStyle name="Style 23 6 2" xfId="44196" xr:uid="{00000000-0005-0000-0000-00005C460000}"/>
    <cellStyle name="Style 23 7" xfId="46124" xr:uid="{00000000-0005-0000-0000-00005D460000}"/>
    <cellStyle name="Subtotal" xfId="2005" xr:uid="{00000000-0005-0000-0000-00005E460000}"/>
    <cellStyle name="Table  - Style6" xfId="2006" xr:uid="{00000000-0005-0000-0000-00005F460000}"/>
    <cellStyle name="Table  - Style6 2" xfId="5707" xr:uid="{00000000-0005-0000-0000-000060460000}"/>
    <cellStyle name="Table  - Style6 2 2" xfId="12214" xr:uid="{00000000-0005-0000-0000-000061460000}"/>
    <cellStyle name="Table  - Style6 2 2 2" xfId="21813" xr:uid="{00000000-0005-0000-0000-000062460000}"/>
    <cellStyle name="Table  - Style6 2 3" xfId="13108" xr:uid="{00000000-0005-0000-0000-000063460000}"/>
    <cellStyle name="Table  - Style6 2 3 2" xfId="22509" xr:uid="{00000000-0005-0000-0000-000064460000}"/>
    <cellStyle name="Table  - Style6 2 4" xfId="16788" xr:uid="{00000000-0005-0000-0000-000065460000}"/>
    <cellStyle name="Table  - Style6 2 5" xfId="27274" xr:uid="{00000000-0005-0000-0000-000066460000}"/>
    <cellStyle name="Table  - Style6 2 5 2" xfId="45118" xr:uid="{00000000-0005-0000-0000-000067460000}"/>
    <cellStyle name="Table  - Style6 2 6" xfId="45934" xr:uid="{00000000-0005-0000-0000-000068460000}"/>
    <cellStyle name="Table  - Style6 2 7" xfId="47127" xr:uid="{00000000-0005-0000-0000-000069460000}"/>
    <cellStyle name="Table  - Style6 3" xfId="8007" xr:uid="{00000000-0005-0000-0000-00006A460000}"/>
    <cellStyle name="Table  - Style6 3 2" xfId="12215" xr:uid="{00000000-0005-0000-0000-00006B460000}"/>
    <cellStyle name="Table  - Style6 3 2 2" xfId="21814" xr:uid="{00000000-0005-0000-0000-00006C460000}"/>
    <cellStyle name="Table  - Style6 3 3" xfId="13109" xr:uid="{00000000-0005-0000-0000-00006D460000}"/>
    <cellStyle name="Table  - Style6 3 3 2" xfId="22510" xr:uid="{00000000-0005-0000-0000-00006E460000}"/>
    <cellStyle name="Table  - Style6 3 4" xfId="19113" xr:uid="{00000000-0005-0000-0000-00006F460000}"/>
    <cellStyle name="Table  - Style6 4" xfId="6647" xr:uid="{00000000-0005-0000-0000-000070460000}"/>
    <cellStyle name="Table  - Style6 4 2" xfId="18503" xr:uid="{00000000-0005-0000-0000-000071460000}"/>
    <cellStyle name="Table  - Style6 5" xfId="12532" xr:uid="{00000000-0005-0000-0000-000072460000}"/>
    <cellStyle name="Table  - Style6 5 2" xfId="21971" xr:uid="{00000000-0005-0000-0000-000073460000}"/>
    <cellStyle name="Table  - Style6 6" xfId="16169" xr:uid="{00000000-0005-0000-0000-000074460000}"/>
    <cellStyle name="Table  - Style6 6 2" xfId="25119" xr:uid="{00000000-0005-0000-0000-000075460000}"/>
    <cellStyle name="Table  - Style6 7" xfId="26065" xr:uid="{00000000-0005-0000-0000-000076460000}"/>
    <cellStyle name="Table  - Style6 7 2" xfId="44000" xr:uid="{00000000-0005-0000-0000-000077460000}"/>
    <cellStyle name="Table  - Style6 8" xfId="46540" xr:uid="{00000000-0005-0000-0000-000078460000}"/>
    <cellStyle name="Text" xfId="2007" xr:uid="{00000000-0005-0000-0000-000079460000}"/>
    <cellStyle name="Text Indent A" xfId="2008" xr:uid="{00000000-0005-0000-0000-00007A460000}"/>
    <cellStyle name="Text Indent B" xfId="2009" xr:uid="{00000000-0005-0000-0000-00007B460000}"/>
    <cellStyle name="Text Indent B 2" xfId="4993" xr:uid="{00000000-0005-0000-0000-00007C460000}"/>
    <cellStyle name="Text Indent B 3" xfId="5407" xr:uid="{00000000-0005-0000-0000-00007D460000}"/>
    <cellStyle name="Text Indent C" xfId="2010" xr:uid="{00000000-0005-0000-0000-00007E460000}"/>
    <cellStyle name="Text Indent C 2" xfId="4994" xr:uid="{00000000-0005-0000-0000-00007F460000}"/>
    <cellStyle name="Text Indent C 3" xfId="5408" xr:uid="{00000000-0005-0000-0000-000080460000}"/>
    <cellStyle name="Tickmark" xfId="2011" xr:uid="{00000000-0005-0000-0000-000081460000}"/>
    <cellStyle name="Title" xfId="4995" xr:uid="{00000000-0005-0000-0000-000082460000}"/>
    <cellStyle name="Title  - Style1" xfId="2012" xr:uid="{00000000-0005-0000-0000-000083460000}"/>
    <cellStyle name="Title 10" xfId="2013" xr:uid="{00000000-0005-0000-0000-000084460000}"/>
    <cellStyle name="Title 10 2" xfId="2014" xr:uid="{00000000-0005-0000-0000-000085460000}"/>
    <cellStyle name="Title 11" xfId="2015" xr:uid="{00000000-0005-0000-0000-000086460000}"/>
    <cellStyle name="Title 11 2" xfId="2016" xr:uid="{00000000-0005-0000-0000-000087460000}"/>
    <cellStyle name="Title 12" xfId="2017" xr:uid="{00000000-0005-0000-0000-000088460000}"/>
    <cellStyle name="Title 12 2" xfId="2018" xr:uid="{00000000-0005-0000-0000-000089460000}"/>
    <cellStyle name="Title 13" xfId="2019" xr:uid="{00000000-0005-0000-0000-00008A460000}"/>
    <cellStyle name="Title 14" xfId="2020" xr:uid="{00000000-0005-0000-0000-00008B460000}"/>
    <cellStyle name="Title 15" xfId="2021" xr:uid="{00000000-0005-0000-0000-00008C460000}"/>
    <cellStyle name="Title 16" xfId="2022" xr:uid="{00000000-0005-0000-0000-00008D460000}"/>
    <cellStyle name="Title 17" xfId="2023" xr:uid="{00000000-0005-0000-0000-00008E460000}"/>
    <cellStyle name="Title 18" xfId="2024" xr:uid="{00000000-0005-0000-0000-00008F460000}"/>
    <cellStyle name="Title 19" xfId="2025" xr:uid="{00000000-0005-0000-0000-000090460000}"/>
    <cellStyle name="Title 2" xfId="2026" xr:uid="{00000000-0005-0000-0000-000091460000}"/>
    <cellStyle name="Title 20" xfId="2027" xr:uid="{00000000-0005-0000-0000-000092460000}"/>
    <cellStyle name="Title 21" xfId="2028" xr:uid="{00000000-0005-0000-0000-000093460000}"/>
    <cellStyle name="Title 22" xfId="2029" xr:uid="{00000000-0005-0000-0000-000094460000}"/>
    <cellStyle name="Title 23" xfId="2030" xr:uid="{00000000-0005-0000-0000-000095460000}"/>
    <cellStyle name="Title 24" xfId="2031" xr:uid="{00000000-0005-0000-0000-000096460000}"/>
    <cellStyle name="Title 25" xfId="2032" xr:uid="{00000000-0005-0000-0000-000097460000}"/>
    <cellStyle name="Title 26" xfId="2033" xr:uid="{00000000-0005-0000-0000-000098460000}"/>
    <cellStyle name="Title 27" xfId="2034" xr:uid="{00000000-0005-0000-0000-000099460000}"/>
    <cellStyle name="Title 28" xfId="2035" xr:uid="{00000000-0005-0000-0000-00009A460000}"/>
    <cellStyle name="Title 29" xfId="2036" xr:uid="{00000000-0005-0000-0000-00009B460000}"/>
    <cellStyle name="Title 3" xfId="2037" xr:uid="{00000000-0005-0000-0000-00009C460000}"/>
    <cellStyle name="Title 3 2" xfId="6929" xr:uid="{00000000-0005-0000-0000-00009D460000}"/>
    <cellStyle name="Title 30" xfId="2038" xr:uid="{00000000-0005-0000-0000-00009E460000}"/>
    <cellStyle name="Title 31" xfId="2039" xr:uid="{00000000-0005-0000-0000-00009F460000}"/>
    <cellStyle name="Title 32" xfId="2040" xr:uid="{00000000-0005-0000-0000-0000A0460000}"/>
    <cellStyle name="Title 33" xfId="8184" xr:uid="{00000000-0005-0000-0000-0000A1460000}"/>
    <cellStyle name="Title 33 2" xfId="9346" xr:uid="{00000000-0005-0000-0000-0000A2460000}"/>
    <cellStyle name="Title 34" xfId="8185" xr:uid="{00000000-0005-0000-0000-0000A3460000}"/>
    <cellStyle name="Title 34 2" xfId="9347" xr:uid="{00000000-0005-0000-0000-0000A4460000}"/>
    <cellStyle name="Title 35" xfId="8186" xr:uid="{00000000-0005-0000-0000-0000A5460000}"/>
    <cellStyle name="Title 35 2" xfId="13320" xr:uid="{00000000-0005-0000-0000-0000A6460000}"/>
    <cellStyle name="Title 36" xfId="8187" xr:uid="{00000000-0005-0000-0000-0000A7460000}"/>
    <cellStyle name="Title 36 2" xfId="13321" xr:uid="{00000000-0005-0000-0000-0000A8460000}"/>
    <cellStyle name="Title 37" xfId="8188" xr:uid="{00000000-0005-0000-0000-0000A9460000}"/>
    <cellStyle name="Title 38" xfId="8189" xr:uid="{00000000-0005-0000-0000-0000AA460000}"/>
    <cellStyle name="Title 39" xfId="8190" xr:uid="{00000000-0005-0000-0000-0000AB460000}"/>
    <cellStyle name="Title 4" xfId="2041" xr:uid="{00000000-0005-0000-0000-0000AC460000}"/>
    <cellStyle name="Title 4 2" xfId="2042" xr:uid="{00000000-0005-0000-0000-0000AD460000}"/>
    <cellStyle name="Title 40" xfId="8191" xr:uid="{00000000-0005-0000-0000-0000AE460000}"/>
    <cellStyle name="Title 41" xfId="8192" xr:uid="{00000000-0005-0000-0000-0000AF460000}"/>
    <cellStyle name="Title 42" xfId="8193" xr:uid="{00000000-0005-0000-0000-0000B0460000}"/>
    <cellStyle name="Title 43" xfId="8194" xr:uid="{00000000-0005-0000-0000-0000B1460000}"/>
    <cellStyle name="Title 44" xfId="8195" xr:uid="{00000000-0005-0000-0000-0000B2460000}"/>
    <cellStyle name="Title 45" xfId="8196" xr:uid="{00000000-0005-0000-0000-0000B3460000}"/>
    <cellStyle name="Title 46" xfId="8197" xr:uid="{00000000-0005-0000-0000-0000B4460000}"/>
    <cellStyle name="Title 47" xfId="8198" xr:uid="{00000000-0005-0000-0000-0000B5460000}"/>
    <cellStyle name="Title 48" xfId="8199" xr:uid="{00000000-0005-0000-0000-0000B6460000}"/>
    <cellStyle name="Title 49" xfId="8200" xr:uid="{00000000-0005-0000-0000-0000B7460000}"/>
    <cellStyle name="Title 5" xfId="2043" xr:uid="{00000000-0005-0000-0000-0000B8460000}"/>
    <cellStyle name="Title 50" xfId="8201" xr:uid="{00000000-0005-0000-0000-0000B9460000}"/>
    <cellStyle name="Title 51" xfId="8202" xr:uid="{00000000-0005-0000-0000-0000BA460000}"/>
    <cellStyle name="Title 52" xfId="11754" xr:uid="{00000000-0005-0000-0000-0000BB460000}"/>
    <cellStyle name="Title 53" xfId="7234" xr:uid="{00000000-0005-0000-0000-0000BC460000}"/>
    <cellStyle name="Title 54" xfId="12168" xr:uid="{00000000-0005-0000-0000-0000BD460000}"/>
    <cellStyle name="Title 55" xfId="7105" xr:uid="{00000000-0005-0000-0000-0000BE460000}"/>
    <cellStyle name="Title 56" xfId="12352" xr:uid="{00000000-0005-0000-0000-0000BF460000}"/>
    <cellStyle name="Title 57" xfId="6980" xr:uid="{00000000-0005-0000-0000-0000C0460000}"/>
    <cellStyle name="Title 58" xfId="12323" xr:uid="{00000000-0005-0000-0000-0000C1460000}"/>
    <cellStyle name="Title 59" xfId="12353" xr:uid="{00000000-0005-0000-0000-0000C2460000}"/>
    <cellStyle name="Title 6" xfId="2044" xr:uid="{00000000-0005-0000-0000-0000C3460000}"/>
    <cellStyle name="Title 60" xfId="6754" xr:uid="{00000000-0005-0000-0000-0000C4460000}"/>
    <cellStyle name="Title 61" xfId="6884" xr:uid="{00000000-0005-0000-0000-0000C5460000}"/>
    <cellStyle name="Title 62" xfId="12253" xr:uid="{00000000-0005-0000-0000-0000C6460000}"/>
    <cellStyle name="Title 63" xfId="12203" xr:uid="{00000000-0005-0000-0000-0000C7460000}"/>
    <cellStyle name="Title 64" xfId="12314" xr:uid="{00000000-0005-0000-0000-0000C8460000}"/>
    <cellStyle name="Title 65" xfId="12305" xr:uid="{00000000-0005-0000-0000-0000C9460000}"/>
    <cellStyle name="Title 66" xfId="6901" xr:uid="{00000000-0005-0000-0000-0000CA460000}"/>
    <cellStyle name="Title 67" xfId="12178" xr:uid="{00000000-0005-0000-0000-0000CB460000}"/>
    <cellStyle name="Title 68" xfId="12327" xr:uid="{00000000-0005-0000-0000-0000CC460000}"/>
    <cellStyle name="Title 69" xfId="6523" xr:uid="{00000000-0005-0000-0000-0000CD460000}"/>
    <cellStyle name="Title 7" xfId="2045" xr:uid="{00000000-0005-0000-0000-0000CE460000}"/>
    <cellStyle name="Title 70" xfId="6862" xr:uid="{00000000-0005-0000-0000-0000CF460000}"/>
    <cellStyle name="Title 71" xfId="12533" xr:uid="{00000000-0005-0000-0000-0000D0460000}"/>
    <cellStyle name="Title 72" xfId="13193" xr:uid="{00000000-0005-0000-0000-0000D1460000}"/>
    <cellStyle name="Title 73" xfId="15635" xr:uid="{00000000-0005-0000-0000-0000D2460000}"/>
    <cellStyle name="Title 74" xfId="15633" xr:uid="{00000000-0005-0000-0000-0000D3460000}"/>
    <cellStyle name="Title 8" xfId="2046" xr:uid="{00000000-0005-0000-0000-0000D4460000}"/>
    <cellStyle name="Title 8 2" xfId="2047" xr:uid="{00000000-0005-0000-0000-0000D5460000}"/>
    <cellStyle name="Title 9" xfId="2048" xr:uid="{00000000-0005-0000-0000-0000D6460000}"/>
    <cellStyle name="Title 9 2" xfId="2049" xr:uid="{00000000-0005-0000-0000-0000D7460000}"/>
    <cellStyle name="Title__Anfisa_Result after MRO_model2012(ord+marg ore+dilution)" xfId="5145" xr:uid="{00000000-0005-0000-0000-0000D8460000}"/>
    <cellStyle name="Total" xfId="4996" xr:uid="{00000000-0005-0000-0000-0000D9460000}"/>
    <cellStyle name="Total 10" xfId="12238" xr:uid="{00000000-0005-0000-0000-0000DA460000}"/>
    <cellStyle name="Total 10 2" xfId="21820" xr:uid="{00000000-0005-0000-0000-0000DB460000}"/>
    <cellStyle name="Total 11" xfId="15696" xr:uid="{00000000-0005-0000-0000-0000DC460000}"/>
    <cellStyle name="Total 2" xfId="2050" xr:uid="{00000000-0005-0000-0000-0000DD460000}"/>
    <cellStyle name="Total 2 2" xfId="2051" xr:uid="{00000000-0005-0000-0000-0000DE460000}"/>
    <cellStyle name="Total 2 2 2" xfId="5443" xr:uid="{00000000-0005-0000-0000-0000DF460000}"/>
    <cellStyle name="Total 2 2 2 2" xfId="16339" xr:uid="{00000000-0005-0000-0000-0000E0460000}"/>
    <cellStyle name="Total 2 2 2 3" xfId="46701" xr:uid="{00000000-0005-0000-0000-0000E1460000}"/>
    <cellStyle name="Total 2 2 3" xfId="8203" xr:uid="{00000000-0005-0000-0000-0000E2460000}"/>
    <cellStyle name="Total 2 2 4" xfId="12722" xr:uid="{00000000-0005-0000-0000-0000E3460000}"/>
    <cellStyle name="Total 2 2 4 2" xfId="22146" xr:uid="{00000000-0005-0000-0000-0000E4460000}"/>
    <cellStyle name="Total 2 2 5" xfId="15720" xr:uid="{00000000-0005-0000-0000-0000E5460000}"/>
    <cellStyle name="Total 2 3" xfId="5442" xr:uid="{00000000-0005-0000-0000-0000E6460000}"/>
    <cellStyle name="Total 2 3 2" xfId="16338" xr:uid="{00000000-0005-0000-0000-0000E7460000}"/>
    <cellStyle name="Total 2 3 3" xfId="46700" xr:uid="{00000000-0005-0000-0000-0000E8460000}"/>
    <cellStyle name="Total 2 4" xfId="6603" xr:uid="{00000000-0005-0000-0000-0000E9460000}"/>
    <cellStyle name="Total 2 5" xfId="15719" xr:uid="{00000000-0005-0000-0000-0000EA460000}"/>
    <cellStyle name="Total 3" xfId="2052" xr:uid="{00000000-0005-0000-0000-0000EB460000}"/>
    <cellStyle name="Total 3 2" xfId="2053" xr:uid="{00000000-0005-0000-0000-0000EC460000}"/>
    <cellStyle name="Total 3 2 2" xfId="5708" xr:uid="{00000000-0005-0000-0000-0000ED460000}"/>
    <cellStyle name="Total 3 3" xfId="5458" xr:uid="{00000000-0005-0000-0000-0000EE460000}"/>
    <cellStyle name="Total 3 3 2" xfId="8890" xr:uid="{00000000-0005-0000-0000-0000EF460000}"/>
    <cellStyle name="Total 3 3 3" xfId="16376" xr:uid="{00000000-0005-0000-0000-0000F0460000}"/>
    <cellStyle name="Total 3 3 4" xfId="46737" xr:uid="{00000000-0005-0000-0000-0000F1460000}"/>
    <cellStyle name="Total 3 4" xfId="15758" xr:uid="{00000000-0005-0000-0000-0000F2460000}"/>
    <cellStyle name="Total 3 5" xfId="46125" xr:uid="{00000000-0005-0000-0000-0000F3460000}"/>
    <cellStyle name="Total 3_МР_РЗ_Центр_13" xfId="8500" xr:uid="{00000000-0005-0000-0000-0000F4460000}"/>
    <cellStyle name="Total 4" xfId="2054" xr:uid="{00000000-0005-0000-0000-0000F5460000}"/>
    <cellStyle name="Total 4 2" xfId="5459" xr:uid="{00000000-0005-0000-0000-0000F6460000}"/>
    <cellStyle name="Total 4 2 2" xfId="16377" xr:uid="{00000000-0005-0000-0000-0000F7460000}"/>
    <cellStyle name="Total 4 2 3" xfId="27196" xr:uid="{00000000-0005-0000-0000-0000F8460000}"/>
    <cellStyle name="Total 4 2 3 2" xfId="45044" xr:uid="{00000000-0005-0000-0000-0000F9460000}"/>
    <cellStyle name="Total 4 2 4" xfId="45594" xr:uid="{00000000-0005-0000-0000-0000FA460000}"/>
    <cellStyle name="Total 4 2 5" xfId="46738" xr:uid="{00000000-0005-0000-0000-0000FB460000}"/>
    <cellStyle name="Total 4 3" xfId="7175" xr:uid="{00000000-0005-0000-0000-0000FC460000}"/>
    <cellStyle name="Total 4 3 2" xfId="18771" xr:uid="{00000000-0005-0000-0000-0000FD460000}"/>
    <cellStyle name="Total 4 4" xfId="15759" xr:uid="{00000000-0005-0000-0000-0000FE460000}"/>
    <cellStyle name="Total 4 5" xfId="26263" xr:uid="{00000000-0005-0000-0000-0000FF460000}"/>
    <cellStyle name="Total 4 5 2" xfId="44195" xr:uid="{00000000-0005-0000-0000-000000470000}"/>
    <cellStyle name="Total 4 6" xfId="46126" xr:uid="{00000000-0005-0000-0000-000001470000}"/>
    <cellStyle name="Total 5" xfId="5409" xr:uid="{00000000-0005-0000-0000-000002470000}"/>
    <cellStyle name="Total 5 2" xfId="8204" xr:uid="{00000000-0005-0000-0000-000003470000}"/>
    <cellStyle name="Total 5 2 2" xfId="19161" xr:uid="{00000000-0005-0000-0000-000004470000}"/>
    <cellStyle name="Total 5 3" xfId="16311" xr:uid="{00000000-0005-0000-0000-000005470000}"/>
    <cellStyle name="Total 5 4" xfId="46678" xr:uid="{00000000-0005-0000-0000-000006470000}"/>
    <cellStyle name="Total 6" xfId="6602" xr:uid="{00000000-0005-0000-0000-000007470000}"/>
    <cellStyle name="Total 6 2" xfId="18493" xr:uid="{00000000-0005-0000-0000-000008470000}"/>
    <cellStyle name="Total 7" xfId="6646" xr:uid="{00000000-0005-0000-0000-000009470000}"/>
    <cellStyle name="Total 7 2" xfId="18502" xr:uid="{00000000-0005-0000-0000-00000A470000}"/>
    <cellStyle name="Total 8" xfId="6571" xr:uid="{00000000-0005-0000-0000-00000B470000}"/>
    <cellStyle name="Total 8 2" xfId="18482" xr:uid="{00000000-0005-0000-0000-00000C470000}"/>
    <cellStyle name="Total 9" xfId="12294" xr:uid="{00000000-0005-0000-0000-00000D470000}"/>
    <cellStyle name="Total 9 2" xfId="21824" xr:uid="{00000000-0005-0000-0000-00000E470000}"/>
    <cellStyle name="Total__Anfisa_Result after MRO_model2012(ord+marg ore+dilution)" xfId="5146" xr:uid="{00000000-0005-0000-0000-00000F470000}"/>
    <cellStyle name="TotCol - Style5" xfId="2055" xr:uid="{00000000-0005-0000-0000-000010470000}"/>
    <cellStyle name="TotCol - Style5 2" xfId="5709" xr:uid="{00000000-0005-0000-0000-000011470000}"/>
    <cellStyle name="TotRow - Style4" xfId="2056" xr:uid="{00000000-0005-0000-0000-000012470000}"/>
    <cellStyle name="TotRow - Style4 2" xfId="5710" xr:uid="{00000000-0005-0000-0000-000013470000}"/>
    <cellStyle name="TotRow - Style4 2 2" xfId="12216" xr:uid="{00000000-0005-0000-0000-000014470000}"/>
    <cellStyle name="TotRow - Style4 2 2 2" xfId="21815" xr:uid="{00000000-0005-0000-0000-000015470000}"/>
    <cellStyle name="TotRow - Style4 2 3" xfId="13110" xr:uid="{00000000-0005-0000-0000-000016470000}"/>
    <cellStyle name="TotRow - Style4 2 3 2" xfId="22511" xr:uid="{00000000-0005-0000-0000-000017470000}"/>
    <cellStyle name="TotRow - Style4 2 4" xfId="16789" xr:uid="{00000000-0005-0000-0000-000018470000}"/>
    <cellStyle name="TotRow - Style4 2 5" xfId="27275" xr:uid="{00000000-0005-0000-0000-000019470000}"/>
    <cellStyle name="TotRow - Style4 2 5 2" xfId="45119" xr:uid="{00000000-0005-0000-0000-00001A470000}"/>
    <cellStyle name="TotRow - Style4 2 6" xfId="45935" xr:uid="{00000000-0005-0000-0000-00001B470000}"/>
    <cellStyle name="TotRow - Style4 2 7" xfId="47128" xr:uid="{00000000-0005-0000-0000-00001C470000}"/>
    <cellStyle name="TotRow - Style4 3" xfId="8008" xr:uid="{00000000-0005-0000-0000-00001D470000}"/>
    <cellStyle name="TotRow - Style4 3 2" xfId="12217" xr:uid="{00000000-0005-0000-0000-00001E470000}"/>
    <cellStyle name="TotRow - Style4 3 2 2" xfId="21816" xr:uid="{00000000-0005-0000-0000-00001F470000}"/>
    <cellStyle name="TotRow - Style4 3 3" xfId="13111" xr:uid="{00000000-0005-0000-0000-000020470000}"/>
    <cellStyle name="TotRow - Style4 3 3 2" xfId="22512" xr:uid="{00000000-0005-0000-0000-000021470000}"/>
    <cellStyle name="TotRow - Style4 3 4" xfId="19114" xr:uid="{00000000-0005-0000-0000-000022470000}"/>
    <cellStyle name="TotRow - Style4 4" xfId="6720" xr:uid="{00000000-0005-0000-0000-000023470000}"/>
    <cellStyle name="TotRow - Style4 4 2" xfId="18554" xr:uid="{00000000-0005-0000-0000-000024470000}"/>
    <cellStyle name="TotRow - Style4 5" xfId="12534" xr:uid="{00000000-0005-0000-0000-000025470000}"/>
    <cellStyle name="TotRow - Style4 5 2" xfId="21973" xr:uid="{00000000-0005-0000-0000-000026470000}"/>
    <cellStyle name="TotRow - Style4 6" xfId="16170" xr:uid="{00000000-0005-0000-0000-000027470000}"/>
    <cellStyle name="TotRow - Style4 6 2" xfId="25120" xr:uid="{00000000-0005-0000-0000-000028470000}"/>
    <cellStyle name="TotRow - Style4 7" xfId="26064" xr:uid="{00000000-0005-0000-0000-000029470000}"/>
    <cellStyle name="TotRow - Style4 7 2" xfId="43999" xr:uid="{00000000-0005-0000-0000-00002A470000}"/>
    <cellStyle name="TotRow - Style4 8" xfId="46541" xr:uid="{00000000-0005-0000-0000-00002B470000}"/>
    <cellStyle name="Undefiniert" xfId="2057" xr:uid="{00000000-0005-0000-0000-00002C470000}"/>
    <cellStyle name="Valiotsikko" xfId="2058" xr:uid="{00000000-0005-0000-0000-00002D470000}"/>
    <cellStyle name="Valiotsikko 2" xfId="2059" xr:uid="{00000000-0005-0000-0000-00002E470000}"/>
    <cellStyle name="Valiotsikko 2 2" xfId="2060" xr:uid="{00000000-0005-0000-0000-00002F470000}"/>
    <cellStyle name="Valiotsikko 3" xfId="2061" xr:uid="{00000000-0005-0000-0000-000030470000}"/>
    <cellStyle name="Valiotsikko 3 2" xfId="2062" xr:uid="{00000000-0005-0000-0000-000031470000}"/>
    <cellStyle name="Valiotsikko 4" xfId="2063" xr:uid="{00000000-0005-0000-0000-000032470000}"/>
    <cellStyle name="Valiotsikko 4 2" xfId="2064" xr:uid="{00000000-0005-0000-0000-000033470000}"/>
    <cellStyle name="Valiotsikko 5" xfId="2065" xr:uid="{00000000-0005-0000-0000-000034470000}"/>
    <cellStyle name="Valiotsikko 5 2" xfId="2066" xr:uid="{00000000-0005-0000-0000-000035470000}"/>
    <cellStyle name="Valiotsikko 6" xfId="2067" xr:uid="{00000000-0005-0000-0000-000036470000}"/>
    <cellStyle name="Valiotsikko 6 2" xfId="2068" xr:uid="{00000000-0005-0000-0000-000037470000}"/>
    <cellStyle name="Valiotsikko 7" xfId="2069" xr:uid="{00000000-0005-0000-0000-000038470000}"/>
    <cellStyle name="Valiotsikko 7 2" xfId="2070" xr:uid="{00000000-0005-0000-0000-000039470000}"/>
    <cellStyle name="Valiotsikko 8" xfId="2071" xr:uid="{00000000-0005-0000-0000-00003A470000}"/>
    <cellStyle name="Valiotsikko 8 2" xfId="2072" xr:uid="{00000000-0005-0000-0000-00003B470000}"/>
    <cellStyle name="Valiotsikko 9" xfId="2073" xr:uid="{00000000-0005-0000-0000-00003C470000}"/>
    <cellStyle name="Valiotsikko__Anfisa_Result after MRO_model2012(ord+marg ore+dilution)" xfId="2074" xr:uid="{00000000-0005-0000-0000-00003D470000}"/>
    <cellStyle name="Warning Text" xfId="4997" xr:uid="{00000000-0005-0000-0000-00003E470000}"/>
    <cellStyle name="Warning Text 2" xfId="2075" xr:uid="{00000000-0005-0000-0000-00003F470000}"/>
    <cellStyle name="Warning Text 3" xfId="2076" xr:uid="{00000000-0005-0000-0000-000040470000}"/>
    <cellStyle name="Warning Text 4" xfId="2077" xr:uid="{00000000-0005-0000-0000-000041470000}"/>
    <cellStyle name="Warning Text 5" xfId="8205" xr:uid="{00000000-0005-0000-0000-000042470000}"/>
    <cellStyle name="Warning Text__Anfisa_Result after MRO_model2012(ord+marg ore+dilution)" xfId="5147" xr:uid="{00000000-0005-0000-0000-000043470000}"/>
    <cellStyle name="XComma" xfId="2078" xr:uid="{00000000-0005-0000-0000-000044470000}"/>
    <cellStyle name="XComma 0.0" xfId="2079" xr:uid="{00000000-0005-0000-0000-000045470000}"/>
    <cellStyle name="XComma 0.0 2" xfId="2080" xr:uid="{00000000-0005-0000-0000-000046470000}"/>
    <cellStyle name="XComma 0.0 2 2" xfId="2081" xr:uid="{00000000-0005-0000-0000-000047470000}"/>
    <cellStyle name="XComma 0.0 3" xfId="2082" xr:uid="{00000000-0005-0000-0000-000048470000}"/>
    <cellStyle name="XComma 0.0 3 2" xfId="2083" xr:uid="{00000000-0005-0000-0000-000049470000}"/>
    <cellStyle name="XComma 0.0 4" xfId="2084" xr:uid="{00000000-0005-0000-0000-00004A470000}"/>
    <cellStyle name="XComma 0.0 4 2" xfId="2085" xr:uid="{00000000-0005-0000-0000-00004B470000}"/>
    <cellStyle name="XComma 0.0 5" xfId="2086" xr:uid="{00000000-0005-0000-0000-00004C470000}"/>
    <cellStyle name="XComma 0.0 5 2" xfId="2087" xr:uid="{00000000-0005-0000-0000-00004D470000}"/>
    <cellStyle name="XComma 0.0 6" xfId="2088" xr:uid="{00000000-0005-0000-0000-00004E470000}"/>
    <cellStyle name="XComma 0.0 6 2" xfId="2089" xr:uid="{00000000-0005-0000-0000-00004F470000}"/>
    <cellStyle name="XComma 0.0 7" xfId="2090" xr:uid="{00000000-0005-0000-0000-000050470000}"/>
    <cellStyle name="XComma 0.0 7 2" xfId="2091" xr:uid="{00000000-0005-0000-0000-000051470000}"/>
    <cellStyle name="XComma 0.0 8" xfId="2092" xr:uid="{00000000-0005-0000-0000-000052470000}"/>
    <cellStyle name="XComma 0.0 8 2" xfId="2093" xr:uid="{00000000-0005-0000-0000-000053470000}"/>
    <cellStyle name="XComma 0.0 9" xfId="2094" xr:uid="{00000000-0005-0000-0000-000054470000}"/>
    <cellStyle name="XComma 0.00" xfId="2095" xr:uid="{00000000-0005-0000-0000-000055470000}"/>
    <cellStyle name="XComma 0.00 2" xfId="2096" xr:uid="{00000000-0005-0000-0000-000056470000}"/>
    <cellStyle name="XComma 0.00 2 2" xfId="2097" xr:uid="{00000000-0005-0000-0000-000057470000}"/>
    <cellStyle name="XComma 0.00 3" xfId="2098" xr:uid="{00000000-0005-0000-0000-000058470000}"/>
    <cellStyle name="XComma 0.00 3 2" xfId="2099" xr:uid="{00000000-0005-0000-0000-000059470000}"/>
    <cellStyle name="XComma 0.00 4" xfId="2100" xr:uid="{00000000-0005-0000-0000-00005A470000}"/>
    <cellStyle name="XComma 0.00 4 2" xfId="2101" xr:uid="{00000000-0005-0000-0000-00005B470000}"/>
    <cellStyle name="XComma 0.00 5" xfId="2102" xr:uid="{00000000-0005-0000-0000-00005C470000}"/>
    <cellStyle name="XComma 0.00 5 2" xfId="2103" xr:uid="{00000000-0005-0000-0000-00005D470000}"/>
    <cellStyle name="XComma 0.00 6" xfId="2104" xr:uid="{00000000-0005-0000-0000-00005E470000}"/>
    <cellStyle name="XComma 0.00 6 2" xfId="2105" xr:uid="{00000000-0005-0000-0000-00005F470000}"/>
    <cellStyle name="XComma 0.00 7" xfId="2106" xr:uid="{00000000-0005-0000-0000-000060470000}"/>
    <cellStyle name="XComma 0.00 7 2" xfId="2107" xr:uid="{00000000-0005-0000-0000-000061470000}"/>
    <cellStyle name="XComma 0.00 8" xfId="2108" xr:uid="{00000000-0005-0000-0000-000062470000}"/>
    <cellStyle name="XComma 0.00 8 2" xfId="2109" xr:uid="{00000000-0005-0000-0000-000063470000}"/>
    <cellStyle name="XComma 0.00 9" xfId="2110" xr:uid="{00000000-0005-0000-0000-000064470000}"/>
    <cellStyle name="XComma 0.000" xfId="2111" xr:uid="{00000000-0005-0000-0000-000065470000}"/>
    <cellStyle name="XComma 0.000 2" xfId="2112" xr:uid="{00000000-0005-0000-0000-000066470000}"/>
    <cellStyle name="XComma 0.000 2 2" xfId="2113" xr:uid="{00000000-0005-0000-0000-000067470000}"/>
    <cellStyle name="XComma 0.000 3" xfId="2114" xr:uid="{00000000-0005-0000-0000-000068470000}"/>
    <cellStyle name="XComma 0.000 3 2" xfId="2115" xr:uid="{00000000-0005-0000-0000-000069470000}"/>
    <cellStyle name="XComma 0.000 4" xfId="2116" xr:uid="{00000000-0005-0000-0000-00006A470000}"/>
    <cellStyle name="XComma 0.000 4 2" xfId="2117" xr:uid="{00000000-0005-0000-0000-00006B470000}"/>
    <cellStyle name="XComma 0.000 5" xfId="2118" xr:uid="{00000000-0005-0000-0000-00006C470000}"/>
    <cellStyle name="XComma 0.000 5 2" xfId="2119" xr:uid="{00000000-0005-0000-0000-00006D470000}"/>
    <cellStyle name="XComma 0.000 6" xfId="2120" xr:uid="{00000000-0005-0000-0000-00006E470000}"/>
    <cellStyle name="XComma 0.000 6 2" xfId="2121" xr:uid="{00000000-0005-0000-0000-00006F470000}"/>
    <cellStyle name="XComma 0.000 7" xfId="2122" xr:uid="{00000000-0005-0000-0000-000070470000}"/>
    <cellStyle name="XComma 0.000 7 2" xfId="2123" xr:uid="{00000000-0005-0000-0000-000071470000}"/>
    <cellStyle name="XComma 0.000 8" xfId="2124" xr:uid="{00000000-0005-0000-0000-000072470000}"/>
    <cellStyle name="XComma 0.000 8 2" xfId="2125" xr:uid="{00000000-0005-0000-0000-000073470000}"/>
    <cellStyle name="XComma 0.000 9" xfId="2126" xr:uid="{00000000-0005-0000-0000-000074470000}"/>
    <cellStyle name="XComma 10" xfId="2127" xr:uid="{00000000-0005-0000-0000-000075470000}"/>
    <cellStyle name="XComma 11" xfId="2128" xr:uid="{00000000-0005-0000-0000-000076470000}"/>
    <cellStyle name="XComma 12" xfId="2129" xr:uid="{00000000-0005-0000-0000-000077470000}"/>
    <cellStyle name="XComma 13" xfId="2130" xr:uid="{00000000-0005-0000-0000-000078470000}"/>
    <cellStyle name="XComma 2" xfId="2131" xr:uid="{00000000-0005-0000-0000-000079470000}"/>
    <cellStyle name="XComma 2 2" xfId="2132" xr:uid="{00000000-0005-0000-0000-00007A470000}"/>
    <cellStyle name="XComma 3" xfId="2133" xr:uid="{00000000-0005-0000-0000-00007B470000}"/>
    <cellStyle name="XComma 3 2" xfId="2134" xr:uid="{00000000-0005-0000-0000-00007C470000}"/>
    <cellStyle name="XComma 4" xfId="2135" xr:uid="{00000000-0005-0000-0000-00007D470000}"/>
    <cellStyle name="XComma 4 2" xfId="2136" xr:uid="{00000000-0005-0000-0000-00007E470000}"/>
    <cellStyle name="XComma 5" xfId="2137" xr:uid="{00000000-0005-0000-0000-00007F470000}"/>
    <cellStyle name="XComma 5 2" xfId="2138" xr:uid="{00000000-0005-0000-0000-000080470000}"/>
    <cellStyle name="XComma 6" xfId="2139" xr:uid="{00000000-0005-0000-0000-000081470000}"/>
    <cellStyle name="XComma 6 2" xfId="2140" xr:uid="{00000000-0005-0000-0000-000082470000}"/>
    <cellStyle name="XComma 7" xfId="2141" xr:uid="{00000000-0005-0000-0000-000083470000}"/>
    <cellStyle name="XComma 7 2" xfId="2142" xr:uid="{00000000-0005-0000-0000-000084470000}"/>
    <cellStyle name="XComma 8" xfId="2143" xr:uid="{00000000-0005-0000-0000-000085470000}"/>
    <cellStyle name="XComma 8 2" xfId="2144" xr:uid="{00000000-0005-0000-0000-000086470000}"/>
    <cellStyle name="XComma 9" xfId="2145" xr:uid="{00000000-0005-0000-0000-000087470000}"/>
    <cellStyle name="XComma_А_РАСЧЕТ НБ, ДОХОДЫ, РАСХОДЫ 2006" xfId="2146" xr:uid="{00000000-0005-0000-0000-000088470000}"/>
    <cellStyle name="XCurrency" xfId="2147" xr:uid="{00000000-0005-0000-0000-000089470000}"/>
    <cellStyle name="XCurrency 0.0" xfId="2148" xr:uid="{00000000-0005-0000-0000-00008A470000}"/>
    <cellStyle name="XCurrency 0.0 2" xfId="2149" xr:uid="{00000000-0005-0000-0000-00008B470000}"/>
    <cellStyle name="XCurrency 0.0 2 2" xfId="2150" xr:uid="{00000000-0005-0000-0000-00008C470000}"/>
    <cellStyle name="XCurrency 0.0 3" xfId="2151" xr:uid="{00000000-0005-0000-0000-00008D470000}"/>
    <cellStyle name="XCurrency 0.0 3 2" xfId="2152" xr:uid="{00000000-0005-0000-0000-00008E470000}"/>
    <cellStyle name="XCurrency 0.0 4" xfId="2153" xr:uid="{00000000-0005-0000-0000-00008F470000}"/>
    <cellStyle name="XCurrency 0.0 4 2" xfId="2154" xr:uid="{00000000-0005-0000-0000-000090470000}"/>
    <cellStyle name="XCurrency 0.0 5" xfId="2155" xr:uid="{00000000-0005-0000-0000-000091470000}"/>
    <cellStyle name="XCurrency 0.0 5 2" xfId="2156" xr:uid="{00000000-0005-0000-0000-000092470000}"/>
    <cellStyle name="XCurrency 0.0 6" xfId="2157" xr:uid="{00000000-0005-0000-0000-000093470000}"/>
    <cellStyle name="XCurrency 0.0 6 2" xfId="2158" xr:uid="{00000000-0005-0000-0000-000094470000}"/>
    <cellStyle name="XCurrency 0.0 7" xfId="2159" xr:uid="{00000000-0005-0000-0000-000095470000}"/>
    <cellStyle name="XCurrency 0.0 7 2" xfId="2160" xr:uid="{00000000-0005-0000-0000-000096470000}"/>
    <cellStyle name="XCurrency 0.0 8" xfId="2161" xr:uid="{00000000-0005-0000-0000-000097470000}"/>
    <cellStyle name="XCurrency 0.0 8 2" xfId="2162" xr:uid="{00000000-0005-0000-0000-000098470000}"/>
    <cellStyle name="XCurrency 0.0 9" xfId="2163" xr:uid="{00000000-0005-0000-0000-000099470000}"/>
    <cellStyle name="XCurrency 0.00" xfId="2164" xr:uid="{00000000-0005-0000-0000-00009A470000}"/>
    <cellStyle name="XCurrency 0.00 2" xfId="2165" xr:uid="{00000000-0005-0000-0000-00009B470000}"/>
    <cellStyle name="XCurrency 0.00 2 2" xfId="2166" xr:uid="{00000000-0005-0000-0000-00009C470000}"/>
    <cellStyle name="XCurrency 0.00 3" xfId="2167" xr:uid="{00000000-0005-0000-0000-00009D470000}"/>
    <cellStyle name="XCurrency 0.00 3 2" xfId="2168" xr:uid="{00000000-0005-0000-0000-00009E470000}"/>
    <cellStyle name="XCurrency 0.00 4" xfId="2169" xr:uid="{00000000-0005-0000-0000-00009F470000}"/>
    <cellStyle name="XCurrency 0.00 4 2" xfId="2170" xr:uid="{00000000-0005-0000-0000-0000A0470000}"/>
    <cellStyle name="XCurrency 0.00 5" xfId="2171" xr:uid="{00000000-0005-0000-0000-0000A1470000}"/>
    <cellStyle name="XCurrency 0.00 5 2" xfId="2172" xr:uid="{00000000-0005-0000-0000-0000A2470000}"/>
    <cellStyle name="XCurrency 0.00 6" xfId="2173" xr:uid="{00000000-0005-0000-0000-0000A3470000}"/>
    <cellStyle name="XCurrency 0.00 6 2" xfId="2174" xr:uid="{00000000-0005-0000-0000-0000A4470000}"/>
    <cellStyle name="XCurrency 0.00 7" xfId="2175" xr:uid="{00000000-0005-0000-0000-0000A5470000}"/>
    <cellStyle name="XCurrency 0.00 7 2" xfId="2176" xr:uid="{00000000-0005-0000-0000-0000A6470000}"/>
    <cellStyle name="XCurrency 0.00 8" xfId="2177" xr:uid="{00000000-0005-0000-0000-0000A7470000}"/>
    <cellStyle name="XCurrency 0.00 8 2" xfId="2178" xr:uid="{00000000-0005-0000-0000-0000A8470000}"/>
    <cellStyle name="XCurrency 0.00 9" xfId="2179" xr:uid="{00000000-0005-0000-0000-0000A9470000}"/>
    <cellStyle name="XCurrency 0.000" xfId="2180" xr:uid="{00000000-0005-0000-0000-0000AA470000}"/>
    <cellStyle name="XCurrency 0.000 2" xfId="2181" xr:uid="{00000000-0005-0000-0000-0000AB470000}"/>
    <cellStyle name="XCurrency 0.000 2 2" xfId="2182" xr:uid="{00000000-0005-0000-0000-0000AC470000}"/>
    <cellStyle name="XCurrency 0.000 3" xfId="2183" xr:uid="{00000000-0005-0000-0000-0000AD470000}"/>
    <cellStyle name="XCurrency 0.000 3 2" xfId="2184" xr:uid="{00000000-0005-0000-0000-0000AE470000}"/>
    <cellStyle name="XCurrency 0.000 4" xfId="2185" xr:uid="{00000000-0005-0000-0000-0000AF470000}"/>
    <cellStyle name="XCurrency 0.000 4 2" xfId="2186" xr:uid="{00000000-0005-0000-0000-0000B0470000}"/>
    <cellStyle name="XCurrency 0.000 5" xfId="2187" xr:uid="{00000000-0005-0000-0000-0000B1470000}"/>
    <cellStyle name="XCurrency 0.000 5 2" xfId="2188" xr:uid="{00000000-0005-0000-0000-0000B2470000}"/>
    <cellStyle name="XCurrency 0.000 6" xfId="2189" xr:uid="{00000000-0005-0000-0000-0000B3470000}"/>
    <cellStyle name="XCurrency 0.000 6 2" xfId="2190" xr:uid="{00000000-0005-0000-0000-0000B4470000}"/>
    <cellStyle name="XCurrency 0.000 7" xfId="2191" xr:uid="{00000000-0005-0000-0000-0000B5470000}"/>
    <cellStyle name="XCurrency 0.000 7 2" xfId="2192" xr:uid="{00000000-0005-0000-0000-0000B6470000}"/>
    <cellStyle name="XCurrency 0.000 8" xfId="2193" xr:uid="{00000000-0005-0000-0000-0000B7470000}"/>
    <cellStyle name="XCurrency 0.000 8 2" xfId="2194" xr:uid="{00000000-0005-0000-0000-0000B8470000}"/>
    <cellStyle name="XCurrency 0.000 9" xfId="2195" xr:uid="{00000000-0005-0000-0000-0000B9470000}"/>
    <cellStyle name="XCurrency 10" xfId="2196" xr:uid="{00000000-0005-0000-0000-0000BA470000}"/>
    <cellStyle name="XCurrency 11" xfId="2197" xr:uid="{00000000-0005-0000-0000-0000BB470000}"/>
    <cellStyle name="XCurrency 12" xfId="2198" xr:uid="{00000000-0005-0000-0000-0000BC470000}"/>
    <cellStyle name="XCurrency 13" xfId="2199" xr:uid="{00000000-0005-0000-0000-0000BD470000}"/>
    <cellStyle name="XCurrency 2" xfId="2200" xr:uid="{00000000-0005-0000-0000-0000BE470000}"/>
    <cellStyle name="XCurrency 2 2" xfId="2201" xr:uid="{00000000-0005-0000-0000-0000BF470000}"/>
    <cellStyle name="XCurrency 3" xfId="2202" xr:uid="{00000000-0005-0000-0000-0000C0470000}"/>
    <cellStyle name="XCurrency 3 2" xfId="2203" xr:uid="{00000000-0005-0000-0000-0000C1470000}"/>
    <cellStyle name="XCurrency 4" xfId="2204" xr:uid="{00000000-0005-0000-0000-0000C2470000}"/>
    <cellStyle name="XCurrency 4 2" xfId="2205" xr:uid="{00000000-0005-0000-0000-0000C3470000}"/>
    <cellStyle name="XCurrency 5" xfId="2206" xr:uid="{00000000-0005-0000-0000-0000C4470000}"/>
    <cellStyle name="XCurrency 5 2" xfId="2207" xr:uid="{00000000-0005-0000-0000-0000C5470000}"/>
    <cellStyle name="XCurrency 6" xfId="2208" xr:uid="{00000000-0005-0000-0000-0000C6470000}"/>
    <cellStyle name="XCurrency 6 2" xfId="2209" xr:uid="{00000000-0005-0000-0000-0000C7470000}"/>
    <cellStyle name="XCurrency 7" xfId="2210" xr:uid="{00000000-0005-0000-0000-0000C8470000}"/>
    <cellStyle name="XCurrency 7 2" xfId="2211" xr:uid="{00000000-0005-0000-0000-0000C9470000}"/>
    <cellStyle name="XCurrency 8" xfId="2212" xr:uid="{00000000-0005-0000-0000-0000CA470000}"/>
    <cellStyle name="XCurrency 8 2" xfId="2213" xr:uid="{00000000-0005-0000-0000-0000CB470000}"/>
    <cellStyle name="XCurrency 9" xfId="2214" xr:uid="{00000000-0005-0000-0000-0000CC470000}"/>
    <cellStyle name="XCurrency_А_РАСЧЕТ НБ, ДОХОДЫ, РАСХОДЫ 2006" xfId="2215" xr:uid="{00000000-0005-0000-0000-0000CD470000}"/>
    <cellStyle name="Year EN" xfId="2216" xr:uid="{00000000-0005-0000-0000-0000CE470000}"/>
    <cellStyle name="Year EN 2" xfId="26347" xr:uid="{00000000-0005-0000-0000-0000CF470000}"/>
    <cellStyle name="Year RU" xfId="2217" xr:uid="{00000000-0005-0000-0000-0000D0470000}"/>
    <cellStyle name="Year RU 2" xfId="26346" xr:uid="{00000000-0005-0000-0000-0000D1470000}"/>
    <cellStyle name="Years" xfId="8009" xr:uid="{00000000-0005-0000-0000-0000D2470000}"/>
    <cellStyle name="Акцент1 10" xfId="2218" xr:uid="{00000000-0005-0000-0000-0000D3470000}"/>
    <cellStyle name="Акцент1 11" xfId="2219" xr:uid="{00000000-0005-0000-0000-0000D4470000}"/>
    <cellStyle name="Акцент1 12" xfId="2220" xr:uid="{00000000-0005-0000-0000-0000D5470000}"/>
    <cellStyle name="Акцент1 13" xfId="2221" xr:uid="{00000000-0005-0000-0000-0000D6470000}"/>
    <cellStyle name="Акцент1 14" xfId="2222" xr:uid="{00000000-0005-0000-0000-0000D7470000}"/>
    <cellStyle name="Акцент1 15" xfId="2223" xr:uid="{00000000-0005-0000-0000-0000D8470000}"/>
    <cellStyle name="Акцент1 16" xfId="2224" xr:uid="{00000000-0005-0000-0000-0000D9470000}"/>
    <cellStyle name="Акцент1 17" xfId="2225" xr:uid="{00000000-0005-0000-0000-0000DA470000}"/>
    <cellStyle name="Акцент1 18" xfId="2226" xr:uid="{00000000-0005-0000-0000-0000DB470000}"/>
    <cellStyle name="Акцент1 19" xfId="2227" xr:uid="{00000000-0005-0000-0000-0000DC470000}"/>
    <cellStyle name="Акцент1 2" xfId="2228" xr:uid="{00000000-0005-0000-0000-0000DD470000}"/>
    <cellStyle name="Акцент1 2 2" xfId="2229" xr:uid="{00000000-0005-0000-0000-0000DE470000}"/>
    <cellStyle name="Акцент1 2 2 2" xfId="2230" xr:uid="{00000000-0005-0000-0000-0000DF470000}"/>
    <cellStyle name="Акцент1 2 2 3" xfId="6740" xr:uid="{00000000-0005-0000-0000-0000E0470000}"/>
    <cellStyle name="Акцент1 2 3" xfId="2231" xr:uid="{00000000-0005-0000-0000-0000E1470000}"/>
    <cellStyle name="Акцент1 2 4" xfId="2232" xr:uid="{00000000-0005-0000-0000-0000E2470000}"/>
    <cellStyle name="Акцент1 2 5" xfId="7387" xr:uid="{00000000-0005-0000-0000-0000E3470000}"/>
    <cellStyle name="Акцент1 2 6" xfId="13322" xr:uid="{00000000-0005-0000-0000-0000E4470000}"/>
    <cellStyle name="Акцент1 2_Comparison of Ore_reserves " xfId="8435" xr:uid="{00000000-0005-0000-0000-0000E5470000}"/>
    <cellStyle name="Акцент1 20" xfId="2233" xr:uid="{00000000-0005-0000-0000-0000E6470000}"/>
    <cellStyle name="Акцент1 21" xfId="2234" xr:uid="{00000000-0005-0000-0000-0000E7470000}"/>
    <cellStyle name="Акцент1 22" xfId="2235" xr:uid="{00000000-0005-0000-0000-0000E8470000}"/>
    <cellStyle name="Акцент1 23" xfId="2236" xr:uid="{00000000-0005-0000-0000-0000E9470000}"/>
    <cellStyle name="Акцент1 3" xfId="2237" xr:uid="{00000000-0005-0000-0000-0000EA470000}"/>
    <cellStyle name="Акцент1 3 2" xfId="2238" xr:uid="{00000000-0005-0000-0000-0000EB470000}"/>
    <cellStyle name="Акцент1 3 3" xfId="8695" xr:uid="{00000000-0005-0000-0000-0000EC470000}"/>
    <cellStyle name="Акцент1 3 4" xfId="6609" xr:uid="{00000000-0005-0000-0000-0000ED470000}"/>
    <cellStyle name="Акцент1 3_Reconcilation" xfId="8458" xr:uid="{00000000-0005-0000-0000-0000EE470000}"/>
    <cellStyle name="Акцент1 4" xfId="2239" xr:uid="{00000000-0005-0000-0000-0000EF470000}"/>
    <cellStyle name="Акцент1 4 2" xfId="6610" xr:uid="{00000000-0005-0000-0000-0000F0470000}"/>
    <cellStyle name="Акцент1 5" xfId="2240" xr:uid="{00000000-0005-0000-0000-0000F1470000}"/>
    <cellStyle name="Акцент1 5 2" xfId="2241" xr:uid="{00000000-0005-0000-0000-0000F2470000}"/>
    <cellStyle name="Акцент1 5 3" xfId="8397" xr:uid="{00000000-0005-0000-0000-0000F3470000}"/>
    <cellStyle name="Акцент1 5 4" xfId="6930" xr:uid="{00000000-0005-0000-0000-0000F4470000}"/>
    <cellStyle name="Акцент1 5_МР_РЗ_Центр_13" xfId="8713" xr:uid="{00000000-0005-0000-0000-0000F5470000}"/>
    <cellStyle name="Акцент1 6" xfId="2242" xr:uid="{00000000-0005-0000-0000-0000F6470000}"/>
    <cellStyle name="Акцент1 6 2" xfId="7252" xr:uid="{00000000-0005-0000-0000-0000F7470000}"/>
    <cellStyle name="Акцент1 7" xfId="2243" xr:uid="{00000000-0005-0000-0000-0000F8470000}"/>
    <cellStyle name="Акцент1 7 2" xfId="7733" xr:uid="{00000000-0005-0000-0000-0000F9470000}"/>
    <cellStyle name="Акцент1 8" xfId="2244" xr:uid="{00000000-0005-0000-0000-0000FA470000}"/>
    <cellStyle name="Акцент1 8 2" xfId="8067" xr:uid="{00000000-0005-0000-0000-0000FB470000}"/>
    <cellStyle name="Акцент1 9" xfId="2245" xr:uid="{00000000-0005-0000-0000-0000FC470000}"/>
    <cellStyle name="Акцент1 9 2" xfId="12120" xr:uid="{00000000-0005-0000-0000-0000FD470000}"/>
    <cellStyle name="Акцент2 10" xfId="2246" xr:uid="{00000000-0005-0000-0000-0000FE470000}"/>
    <cellStyle name="Акцент2 11" xfId="2247" xr:uid="{00000000-0005-0000-0000-0000FF470000}"/>
    <cellStyle name="Акцент2 12" xfId="2248" xr:uid="{00000000-0005-0000-0000-000000480000}"/>
    <cellStyle name="Акцент2 13" xfId="2249" xr:uid="{00000000-0005-0000-0000-000001480000}"/>
    <cellStyle name="Акцент2 14" xfId="2250" xr:uid="{00000000-0005-0000-0000-000002480000}"/>
    <cellStyle name="Акцент2 15" xfId="2251" xr:uid="{00000000-0005-0000-0000-000003480000}"/>
    <cellStyle name="Акцент2 16" xfId="2252" xr:uid="{00000000-0005-0000-0000-000004480000}"/>
    <cellStyle name="Акцент2 17" xfId="2253" xr:uid="{00000000-0005-0000-0000-000005480000}"/>
    <cellStyle name="Акцент2 18" xfId="2254" xr:uid="{00000000-0005-0000-0000-000006480000}"/>
    <cellStyle name="Акцент2 19" xfId="2255" xr:uid="{00000000-0005-0000-0000-000007480000}"/>
    <cellStyle name="Акцент2 2" xfId="2256" xr:uid="{00000000-0005-0000-0000-000008480000}"/>
    <cellStyle name="Акцент2 2 2" xfId="2257" xr:uid="{00000000-0005-0000-0000-000009480000}"/>
    <cellStyle name="Акцент2 2 2 2" xfId="2258" xr:uid="{00000000-0005-0000-0000-00000A480000}"/>
    <cellStyle name="Акцент2 2 3" xfId="2259" xr:uid="{00000000-0005-0000-0000-00000B480000}"/>
    <cellStyle name="Акцент2 2 4" xfId="2260" xr:uid="{00000000-0005-0000-0000-00000C480000}"/>
    <cellStyle name="Акцент2 2 5" xfId="7391" xr:uid="{00000000-0005-0000-0000-00000D480000}"/>
    <cellStyle name="Акцент2 2_Comparison of Ore_reserves " xfId="8647" xr:uid="{00000000-0005-0000-0000-00000E480000}"/>
    <cellStyle name="Акцент2 20" xfId="2261" xr:uid="{00000000-0005-0000-0000-00000F480000}"/>
    <cellStyle name="Акцент2 21" xfId="2262" xr:uid="{00000000-0005-0000-0000-000010480000}"/>
    <cellStyle name="Акцент2 22" xfId="2263" xr:uid="{00000000-0005-0000-0000-000011480000}"/>
    <cellStyle name="Акцент2 23" xfId="2264" xr:uid="{00000000-0005-0000-0000-000012480000}"/>
    <cellStyle name="Акцент2 3" xfId="2265" xr:uid="{00000000-0005-0000-0000-000013480000}"/>
    <cellStyle name="Акцент2 3 2" xfId="2266" xr:uid="{00000000-0005-0000-0000-000014480000}"/>
    <cellStyle name="Акцент2 3 3" xfId="6611" xr:uid="{00000000-0005-0000-0000-000015480000}"/>
    <cellStyle name="Акцент2 3_Reconcilation" xfId="8646" xr:uid="{00000000-0005-0000-0000-000016480000}"/>
    <cellStyle name="Акцент2 4" xfId="2267" xr:uid="{00000000-0005-0000-0000-000017480000}"/>
    <cellStyle name="Акцент2 4 2" xfId="8396" xr:uid="{00000000-0005-0000-0000-000018480000}"/>
    <cellStyle name="Акцент2 5" xfId="2268" xr:uid="{00000000-0005-0000-0000-000019480000}"/>
    <cellStyle name="Акцент2 5 2" xfId="7256" xr:uid="{00000000-0005-0000-0000-00001A480000}"/>
    <cellStyle name="Акцент2 6" xfId="2269" xr:uid="{00000000-0005-0000-0000-00001B480000}"/>
    <cellStyle name="Акцент2 6 2" xfId="7347" xr:uid="{00000000-0005-0000-0000-00001C480000}"/>
    <cellStyle name="Акцент2 7" xfId="2270" xr:uid="{00000000-0005-0000-0000-00001D480000}"/>
    <cellStyle name="Акцент2 7 2" xfId="8065" xr:uid="{00000000-0005-0000-0000-00001E480000}"/>
    <cellStyle name="Акцент2 8" xfId="2271" xr:uid="{00000000-0005-0000-0000-00001F480000}"/>
    <cellStyle name="Акцент2 8 2" xfId="12121" xr:uid="{00000000-0005-0000-0000-000020480000}"/>
    <cellStyle name="Акцент2 9" xfId="2272" xr:uid="{00000000-0005-0000-0000-000021480000}"/>
    <cellStyle name="Акцент3 10" xfId="2273" xr:uid="{00000000-0005-0000-0000-000022480000}"/>
    <cellStyle name="Акцент3 11" xfId="2274" xr:uid="{00000000-0005-0000-0000-000023480000}"/>
    <cellStyle name="Акцент3 12" xfId="2275" xr:uid="{00000000-0005-0000-0000-000024480000}"/>
    <cellStyle name="Акцент3 13" xfId="2276" xr:uid="{00000000-0005-0000-0000-000025480000}"/>
    <cellStyle name="Акцент3 14" xfId="2277" xr:uid="{00000000-0005-0000-0000-000026480000}"/>
    <cellStyle name="Акцент3 15" xfId="2278" xr:uid="{00000000-0005-0000-0000-000027480000}"/>
    <cellStyle name="Акцент3 16" xfId="2279" xr:uid="{00000000-0005-0000-0000-000028480000}"/>
    <cellStyle name="Акцент3 17" xfId="2280" xr:uid="{00000000-0005-0000-0000-000029480000}"/>
    <cellStyle name="Акцент3 18" xfId="2281" xr:uid="{00000000-0005-0000-0000-00002A480000}"/>
    <cellStyle name="Акцент3 19" xfId="2282" xr:uid="{00000000-0005-0000-0000-00002B480000}"/>
    <cellStyle name="Акцент3 2" xfId="2283" xr:uid="{00000000-0005-0000-0000-00002C480000}"/>
    <cellStyle name="Акцент3 2 2" xfId="2284" xr:uid="{00000000-0005-0000-0000-00002D480000}"/>
    <cellStyle name="Акцент3 2 2 2" xfId="2285" xr:uid="{00000000-0005-0000-0000-00002E480000}"/>
    <cellStyle name="Акцент3 2 3" xfId="2286" xr:uid="{00000000-0005-0000-0000-00002F480000}"/>
    <cellStyle name="Акцент3 2 4" xfId="2287" xr:uid="{00000000-0005-0000-0000-000030480000}"/>
    <cellStyle name="Акцент3 2 5" xfId="7395" xr:uid="{00000000-0005-0000-0000-000031480000}"/>
    <cellStyle name="Акцент3 2_Comparison of Ore_reserves " xfId="9182" xr:uid="{00000000-0005-0000-0000-000032480000}"/>
    <cellStyle name="Акцент3 20" xfId="2288" xr:uid="{00000000-0005-0000-0000-000033480000}"/>
    <cellStyle name="Акцент3 21" xfId="2289" xr:uid="{00000000-0005-0000-0000-000034480000}"/>
    <cellStyle name="Акцент3 22" xfId="2290" xr:uid="{00000000-0005-0000-0000-000035480000}"/>
    <cellStyle name="Акцент3 23" xfId="2291" xr:uid="{00000000-0005-0000-0000-000036480000}"/>
    <cellStyle name="Акцент3 3" xfId="2292" xr:uid="{00000000-0005-0000-0000-000037480000}"/>
    <cellStyle name="Акцент3 3 2" xfId="2293" xr:uid="{00000000-0005-0000-0000-000038480000}"/>
    <cellStyle name="Акцент3 3 3" xfId="6612" xr:uid="{00000000-0005-0000-0000-000039480000}"/>
    <cellStyle name="Акцент3 3_Reconcilation" xfId="9181" xr:uid="{00000000-0005-0000-0000-00003A480000}"/>
    <cellStyle name="Акцент3 4" xfId="2294" xr:uid="{00000000-0005-0000-0000-00003B480000}"/>
    <cellStyle name="Акцент3 4 2" xfId="9180" xr:uid="{00000000-0005-0000-0000-00003C480000}"/>
    <cellStyle name="Акцент3 5" xfId="2295" xr:uid="{00000000-0005-0000-0000-00003D480000}"/>
    <cellStyle name="Акцент3 5 2" xfId="7260" xr:uid="{00000000-0005-0000-0000-00003E480000}"/>
    <cellStyle name="Акцент3 6" xfId="2296" xr:uid="{00000000-0005-0000-0000-00003F480000}"/>
    <cellStyle name="Акцент3 6 2" xfId="7726" xr:uid="{00000000-0005-0000-0000-000040480000}"/>
    <cellStyle name="Акцент3 7" xfId="2297" xr:uid="{00000000-0005-0000-0000-000041480000}"/>
    <cellStyle name="Акцент3 7 2" xfId="8063" xr:uid="{00000000-0005-0000-0000-000042480000}"/>
    <cellStyle name="Акцент3 8" xfId="2298" xr:uid="{00000000-0005-0000-0000-000043480000}"/>
    <cellStyle name="Акцент3 8 2" xfId="12122" xr:uid="{00000000-0005-0000-0000-000044480000}"/>
    <cellStyle name="Акцент3 9" xfId="2299" xr:uid="{00000000-0005-0000-0000-000045480000}"/>
    <cellStyle name="Акцент4 10" xfId="2300" xr:uid="{00000000-0005-0000-0000-000046480000}"/>
    <cellStyle name="Акцент4 11" xfId="2301" xr:uid="{00000000-0005-0000-0000-000047480000}"/>
    <cellStyle name="Акцент4 12" xfId="2302" xr:uid="{00000000-0005-0000-0000-000048480000}"/>
    <cellStyle name="Акцент4 13" xfId="2303" xr:uid="{00000000-0005-0000-0000-000049480000}"/>
    <cellStyle name="Акцент4 14" xfId="2304" xr:uid="{00000000-0005-0000-0000-00004A480000}"/>
    <cellStyle name="Акцент4 15" xfId="2305" xr:uid="{00000000-0005-0000-0000-00004B480000}"/>
    <cellStyle name="Акцент4 16" xfId="2306" xr:uid="{00000000-0005-0000-0000-00004C480000}"/>
    <cellStyle name="Акцент4 17" xfId="2307" xr:uid="{00000000-0005-0000-0000-00004D480000}"/>
    <cellStyle name="Акцент4 18" xfId="2308" xr:uid="{00000000-0005-0000-0000-00004E480000}"/>
    <cellStyle name="Акцент4 19" xfId="2309" xr:uid="{00000000-0005-0000-0000-00004F480000}"/>
    <cellStyle name="Акцент4 2" xfId="2310" xr:uid="{00000000-0005-0000-0000-000050480000}"/>
    <cellStyle name="Акцент4 2 2" xfId="2311" xr:uid="{00000000-0005-0000-0000-000051480000}"/>
    <cellStyle name="Акцент4 2 2 2" xfId="2312" xr:uid="{00000000-0005-0000-0000-000052480000}"/>
    <cellStyle name="Акцент4 2 2 3" xfId="6741" xr:uid="{00000000-0005-0000-0000-000053480000}"/>
    <cellStyle name="Акцент4 2 3" xfId="2313" xr:uid="{00000000-0005-0000-0000-000054480000}"/>
    <cellStyle name="Акцент4 2 4" xfId="2314" xr:uid="{00000000-0005-0000-0000-000055480000}"/>
    <cellStyle name="Акцент4 2 5" xfId="7399" xr:uid="{00000000-0005-0000-0000-000056480000}"/>
    <cellStyle name="Акцент4 2 6" xfId="13323" xr:uid="{00000000-0005-0000-0000-000057480000}"/>
    <cellStyle name="Акцент4 2_Comparison of Ore_reserves " xfId="9193" xr:uid="{00000000-0005-0000-0000-000058480000}"/>
    <cellStyle name="Акцент4 20" xfId="2315" xr:uid="{00000000-0005-0000-0000-000059480000}"/>
    <cellStyle name="Акцент4 21" xfId="2316" xr:uid="{00000000-0005-0000-0000-00005A480000}"/>
    <cellStyle name="Акцент4 22" xfId="2317" xr:uid="{00000000-0005-0000-0000-00005B480000}"/>
    <cellStyle name="Акцент4 23" xfId="2318" xr:uid="{00000000-0005-0000-0000-00005C480000}"/>
    <cellStyle name="Акцент4 3" xfId="2319" xr:uid="{00000000-0005-0000-0000-00005D480000}"/>
    <cellStyle name="Акцент4 3 2" xfId="2320" xr:uid="{00000000-0005-0000-0000-00005E480000}"/>
    <cellStyle name="Акцент4 3 3" xfId="9179" xr:uid="{00000000-0005-0000-0000-00005F480000}"/>
    <cellStyle name="Акцент4 3 4" xfId="6613" xr:uid="{00000000-0005-0000-0000-000060480000}"/>
    <cellStyle name="Акцент4 3_Reconcilation" xfId="8395" xr:uid="{00000000-0005-0000-0000-000061480000}"/>
    <cellStyle name="Акцент4 4" xfId="2321" xr:uid="{00000000-0005-0000-0000-000062480000}"/>
    <cellStyle name="Акцент4 4 2" xfId="6614" xr:uid="{00000000-0005-0000-0000-000063480000}"/>
    <cellStyle name="Акцент4 5" xfId="2322" xr:uid="{00000000-0005-0000-0000-000064480000}"/>
    <cellStyle name="Акцент4 5 2" xfId="2323" xr:uid="{00000000-0005-0000-0000-000065480000}"/>
    <cellStyle name="Акцент4 5 3" xfId="8394" xr:uid="{00000000-0005-0000-0000-000066480000}"/>
    <cellStyle name="Акцент4 5 4" xfId="6931" xr:uid="{00000000-0005-0000-0000-000067480000}"/>
    <cellStyle name="Акцент4 5_МР_РЗ_Центр_13" xfId="8393" xr:uid="{00000000-0005-0000-0000-000068480000}"/>
    <cellStyle name="Акцент4 6" xfId="2324" xr:uid="{00000000-0005-0000-0000-000069480000}"/>
    <cellStyle name="Акцент4 6 2" xfId="7264" xr:uid="{00000000-0005-0000-0000-00006A480000}"/>
    <cellStyle name="Акцент4 7" xfId="2325" xr:uid="{00000000-0005-0000-0000-00006B480000}"/>
    <cellStyle name="Акцент4 7 2" xfId="7722" xr:uid="{00000000-0005-0000-0000-00006C480000}"/>
    <cellStyle name="Акцент4 8" xfId="2326" xr:uid="{00000000-0005-0000-0000-00006D480000}"/>
    <cellStyle name="Акцент4 8 2" xfId="8061" xr:uid="{00000000-0005-0000-0000-00006E480000}"/>
    <cellStyle name="Акцент4 9" xfId="2327" xr:uid="{00000000-0005-0000-0000-00006F480000}"/>
    <cellStyle name="Акцент4 9 2" xfId="12123" xr:uid="{00000000-0005-0000-0000-000070480000}"/>
    <cellStyle name="Акцент5 10" xfId="2328" xr:uid="{00000000-0005-0000-0000-000071480000}"/>
    <cellStyle name="Акцент5 11" xfId="2329" xr:uid="{00000000-0005-0000-0000-000072480000}"/>
    <cellStyle name="Акцент5 12" xfId="2330" xr:uid="{00000000-0005-0000-0000-000073480000}"/>
    <cellStyle name="Акцент5 13" xfId="2331" xr:uid="{00000000-0005-0000-0000-000074480000}"/>
    <cellStyle name="Акцент5 14" xfId="2332" xr:uid="{00000000-0005-0000-0000-000075480000}"/>
    <cellStyle name="Акцент5 15" xfId="2333" xr:uid="{00000000-0005-0000-0000-000076480000}"/>
    <cellStyle name="Акцент5 16" xfId="2334" xr:uid="{00000000-0005-0000-0000-000077480000}"/>
    <cellStyle name="Акцент5 17" xfId="2335" xr:uid="{00000000-0005-0000-0000-000078480000}"/>
    <cellStyle name="Акцент5 18" xfId="2336" xr:uid="{00000000-0005-0000-0000-000079480000}"/>
    <cellStyle name="Акцент5 19" xfId="2337" xr:uid="{00000000-0005-0000-0000-00007A480000}"/>
    <cellStyle name="Акцент5 2" xfId="2338" xr:uid="{00000000-0005-0000-0000-00007B480000}"/>
    <cellStyle name="Акцент5 2 2" xfId="2339" xr:uid="{00000000-0005-0000-0000-00007C480000}"/>
    <cellStyle name="Акцент5 2 2 2" xfId="2340" xr:uid="{00000000-0005-0000-0000-00007D480000}"/>
    <cellStyle name="Акцент5 2 3" xfId="2341" xr:uid="{00000000-0005-0000-0000-00007E480000}"/>
    <cellStyle name="Акцент5 2 4" xfId="2342" xr:uid="{00000000-0005-0000-0000-00007F480000}"/>
    <cellStyle name="Акцент5 2 5" xfId="7403" xr:uid="{00000000-0005-0000-0000-000080480000}"/>
    <cellStyle name="Акцент5 2_Comparison of Ore_reserves " xfId="9210" xr:uid="{00000000-0005-0000-0000-000081480000}"/>
    <cellStyle name="Акцент5 20" xfId="2343" xr:uid="{00000000-0005-0000-0000-000082480000}"/>
    <cellStyle name="Акцент5 21" xfId="2344" xr:uid="{00000000-0005-0000-0000-000083480000}"/>
    <cellStyle name="Акцент5 22" xfId="2345" xr:uid="{00000000-0005-0000-0000-000084480000}"/>
    <cellStyle name="Акцент5 23" xfId="2346" xr:uid="{00000000-0005-0000-0000-000085480000}"/>
    <cellStyle name="Акцент5 3" xfId="2347" xr:uid="{00000000-0005-0000-0000-000086480000}"/>
    <cellStyle name="Акцент5 3 2" xfId="2348" xr:uid="{00000000-0005-0000-0000-000087480000}"/>
    <cellStyle name="Акцент5 3 3" xfId="6615" xr:uid="{00000000-0005-0000-0000-000088480000}"/>
    <cellStyle name="Акцент5 3_Reconcilation" xfId="9160" xr:uid="{00000000-0005-0000-0000-000089480000}"/>
    <cellStyle name="Акцент5 4" xfId="2349" xr:uid="{00000000-0005-0000-0000-00008A480000}"/>
    <cellStyle name="Акцент5 4 2" xfId="8841" xr:uid="{00000000-0005-0000-0000-00008B480000}"/>
    <cellStyle name="Акцент5 5" xfId="2350" xr:uid="{00000000-0005-0000-0000-00008C480000}"/>
    <cellStyle name="Акцент5 5 2" xfId="7268" xr:uid="{00000000-0005-0000-0000-00008D480000}"/>
    <cellStyle name="Акцент5 6" xfId="2351" xr:uid="{00000000-0005-0000-0000-00008E480000}"/>
    <cellStyle name="Акцент5 7" xfId="2352" xr:uid="{00000000-0005-0000-0000-00008F480000}"/>
    <cellStyle name="Акцент5 8" xfId="2353" xr:uid="{00000000-0005-0000-0000-000090480000}"/>
    <cellStyle name="Акцент5 9" xfId="2354" xr:uid="{00000000-0005-0000-0000-000091480000}"/>
    <cellStyle name="Акцент6 10" xfId="2355" xr:uid="{00000000-0005-0000-0000-000092480000}"/>
    <cellStyle name="Акцент6 11" xfId="2356" xr:uid="{00000000-0005-0000-0000-000093480000}"/>
    <cellStyle name="Акцент6 12" xfId="2357" xr:uid="{00000000-0005-0000-0000-000094480000}"/>
    <cellStyle name="Акцент6 13" xfId="2358" xr:uid="{00000000-0005-0000-0000-000095480000}"/>
    <cellStyle name="Акцент6 14" xfId="2359" xr:uid="{00000000-0005-0000-0000-000096480000}"/>
    <cellStyle name="Акцент6 15" xfId="2360" xr:uid="{00000000-0005-0000-0000-000097480000}"/>
    <cellStyle name="Акцент6 16" xfId="2361" xr:uid="{00000000-0005-0000-0000-000098480000}"/>
    <cellStyle name="Акцент6 17" xfId="2362" xr:uid="{00000000-0005-0000-0000-000099480000}"/>
    <cellStyle name="Акцент6 18" xfId="2363" xr:uid="{00000000-0005-0000-0000-00009A480000}"/>
    <cellStyle name="Акцент6 19" xfId="2364" xr:uid="{00000000-0005-0000-0000-00009B480000}"/>
    <cellStyle name="Акцент6 2" xfId="2365" xr:uid="{00000000-0005-0000-0000-00009C480000}"/>
    <cellStyle name="Акцент6 2 2" xfId="2366" xr:uid="{00000000-0005-0000-0000-00009D480000}"/>
    <cellStyle name="Акцент6 2 2 2" xfId="2367" xr:uid="{00000000-0005-0000-0000-00009E480000}"/>
    <cellStyle name="Акцент6 2 3" xfId="2368" xr:uid="{00000000-0005-0000-0000-00009F480000}"/>
    <cellStyle name="Акцент6 2 4" xfId="2369" xr:uid="{00000000-0005-0000-0000-0000A0480000}"/>
    <cellStyle name="Акцент6 2 5" xfId="7407" xr:uid="{00000000-0005-0000-0000-0000A1480000}"/>
    <cellStyle name="Акцент6 2_Comparison of Ore_reserves " xfId="8602" xr:uid="{00000000-0005-0000-0000-0000A2480000}"/>
    <cellStyle name="Акцент6 20" xfId="2370" xr:uid="{00000000-0005-0000-0000-0000A3480000}"/>
    <cellStyle name="Акцент6 21" xfId="2371" xr:uid="{00000000-0005-0000-0000-0000A4480000}"/>
    <cellStyle name="Акцент6 22" xfId="2372" xr:uid="{00000000-0005-0000-0000-0000A5480000}"/>
    <cellStyle name="Акцент6 23" xfId="2373" xr:uid="{00000000-0005-0000-0000-0000A6480000}"/>
    <cellStyle name="Акцент6 3" xfId="2374" xr:uid="{00000000-0005-0000-0000-0000A7480000}"/>
    <cellStyle name="Акцент6 3 2" xfId="2375" xr:uid="{00000000-0005-0000-0000-0000A8480000}"/>
    <cellStyle name="Акцент6 3 3" xfId="6616" xr:uid="{00000000-0005-0000-0000-0000A9480000}"/>
    <cellStyle name="Акцент6 3_Reconcilation" xfId="8645" xr:uid="{00000000-0005-0000-0000-0000AA480000}"/>
    <cellStyle name="Акцент6 4" xfId="2376" xr:uid="{00000000-0005-0000-0000-0000AB480000}"/>
    <cellStyle name="Акцент6 4 2" xfId="8392" xr:uid="{00000000-0005-0000-0000-0000AC480000}"/>
    <cellStyle name="Акцент6 5" xfId="2377" xr:uid="{00000000-0005-0000-0000-0000AD480000}"/>
    <cellStyle name="Акцент6 5 2" xfId="7272" xr:uid="{00000000-0005-0000-0000-0000AE480000}"/>
    <cellStyle name="Акцент6 6" xfId="2378" xr:uid="{00000000-0005-0000-0000-0000AF480000}"/>
    <cellStyle name="Акцент6 6 2" xfId="7716" xr:uid="{00000000-0005-0000-0000-0000B0480000}"/>
    <cellStyle name="Акцент6 7" xfId="2379" xr:uid="{00000000-0005-0000-0000-0000B1480000}"/>
    <cellStyle name="Акцент6 7 2" xfId="8057" xr:uid="{00000000-0005-0000-0000-0000B2480000}"/>
    <cellStyle name="Акцент6 8" xfId="2380" xr:uid="{00000000-0005-0000-0000-0000B3480000}"/>
    <cellStyle name="Акцент6 8 2" xfId="12124" xr:uid="{00000000-0005-0000-0000-0000B4480000}"/>
    <cellStyle name="Акцент6 9" xfId="2381" xr:uid="{00000000-0005-0000-0000-0000B5480000}"/>
    <cellStyle name="вагоны" xfId="2382" xr:uid="{00000000-0005-0000-0000-0000B6480000}"/>
    <cellStyle name="вагоны 2" xfId="2383" xr:uid="{00000000-0005-0000-0000-0000B7480000}"/>
    <cellStyle name="вагоны 3" xfId="2384" xr:uid="{00000000-0005-0000-0000-0000B8480000}"/>
    <cellStyle name="вагоны 4" xfId="2385" xr:uid="{00000000-0005-0000-0000-0000B9480000}"/>
    <cellStyle name="вагоны 5" xfId="2386" xr:uid="{00000000-0005-0000-0000-0000BA480000}"/>
    <cellStyle name="вагоны 6" xfId="2387" xr:uid="{00000000-0005-0000-0000-0000BB480000}"/>
    <cellStyle name="вагоны 7" xfId="2388" xr:uid="{00000000-0005-0000-0000-0000BC480000}"/>
    <cellStyle name="вагоны 8" xfId="2389" xr:uid="{00000000-0005-0000-0000-0000BD480000}"/>
    <cellStyle name="вагоны_Resources&amp;Reserves_Dalnee_CPR_2012" xfId="8010" xr:uid="{00000000-0005-0000-0000-0000BE480000}"/>
    <cellStyle name="Ввод  10" xfId="2390" xr:uid="{00000000-0005-0000-0000-0000BF480000}"/>
    <cellStyle name="Ввод  10 2" xfId="5460" xr:uid="{00000000-0005-0000-0000-0000C0480000}"/>
    <cellStyle name="Ввод  10 2 2" xfId="16378" xr:uid="{00000000-0005-0000-0000-0000C1480000}"/>
    <cellStyle name="Ввод  10 2 3" xfId="27197" xr:uid="{00000000-0005-0000-0000-0000C2480000}"/>
    <cellStyle name="Ввод  10 2 3 2" xfId="45045" xr:uid="{00000000-0005-0000-0000-0000C3480000}"/>
    <cellStyle name="Ввод  10 2 4" xfId="45595" xr:uid="{00000000-0005-0000-0000-0000C4480000}"/>
    <cellStyle name="Ввод  10 2 5" xfId="46739" xr:uid="{00000000-0005-0000-0000-0000C5480000}"/>
    <cellStyle name="Ввод  10 3" xfId="12723" xr:uid="{00000000-0005-0000-0000-0000C6480000}"/>
    <cellStyle name="Ввод  10 3 2" xfId="22147" xr:uid="{00000000-0005-0000-0000-0000C7480000}"/>
    <cellStyle name="Ввод  10 4" xfId="15760" xr:uid="{00000000-0005-0000-0000-0000C8480000}"/>
    <cellStyle name="Ввод  10 5" xfId="26260" xr:uid="{00000000-0005-0000-0000-0000C9480000}"/>
    <cellStyle name="Ввод  10 5 2" xfId="44192" xr:uid="{00000000-0005-0000-0000-0000CA480000}"/>
    <cellStyle name="Ввод  10 6" xfId="46127" xr:uid="{00000000-0005-0000-0000-0000CB480000}"/>
    <cellStyle name="Ввод  11" xfId="2391" xr:uid="{00000000-0005-0000-0000-0000CC480000}"/>
    <cellStyle name="Ввод  11 2" xfId="5461" xr:uid="{00000000-0005-0000-0000-0000CD480000}"/>
    <cellStyle name="Ввод  11 2 2" xfId="16379" xr:uid="{00000000-0005-0000-0000-0000CE480000}"/>
    <cellStyle name="Ввод  11 2 3" xfId="27198" xr:uid="{00000000-0005-0000-0000-0000CF480000}"/>
    <cellStyle name="Ввод  11 2 3 2" xfId="45046" xr:uid="{00000000-0005-0000-0000-0000D0480000}"/>
    <cellStyle name="Ввод  11 2 4" xfId="45596" xr:uid="{00000000-0005-0000-0000-0000D1480000}"/>
    <cellStyle name="Ввод  11 2 5" xfId="46740" xr:uid="{00000000-0005-0000-0000-0000D2480000}"/>
    <cellStyle name="Ввод  11 3" xfId="12724" xr:uid="{00000000-0005-0000-0000-0000D3480000}"/>
    <cellStyle name="Ввод  11 3 2" xfId="22148" xr:uid="{00000000-0005-0000-0000-0000D4480000}"/>
    <cellStyle name="Ввод  11 4" xfId="15761" xr:uid="{00000000-0005-0000-0000-0000D5480000}"/>
    <cellStyle name="Ввод  11 5" xfId="26259" xr:uid="{00000000-0005-0000-0000-0000D6480000}"/>
    <cellStyle name="Ввод  11 5 2" xfId="44191" xr:uid="{00000000-0005-0000-0000-0000D7480000}"/>
    <cellStyle name="Ввод  11 6" xfId="46128" xr:uid="{00000000-0005-0000-0000-0000D8480000}"/>
    <cellStyle name="Ввод  12" xfId="2392" xr:uid="{00000000-0005-0000-0000-0000D9480000}"/>
    <cellStyle name="Ввод  12 2" xfId="5462" xr:uid="{00000000-0005-0000-0000-0000DA480000}"/>
    <cellStyle name="Ввод  12 2 2" xfId="16380" xr:uid="{00000000-0005-0000-0000-0000DB480000}"/>
    <cellStyle name="Ввод  12 2 3" xfId="27199" xr:uid="{00000000-0005-0000-0000-0000DC480000}"/>
    <cellStyle name="Ввод  12 2 3 2" xfId="45047" xr:uid="{00000000-0005-0000-0000-0000DD480000}"/>
    <cellStyle name="Ввод  12 2 4" xfId="45597" xr:uid="{00000000-0005-0000-0000-0000DE480000}"/>
    <cellStyle name="Ввод  12 2 5" xfId="46741" xr:uid="{00000000-0005-0000-0000-0000DF480000}"/>
    <cellStyle name="Ввод  12 3" xfId="12725" xr:uid="{00000000-0005-0000-0000-0000E0480000}"/>
    <cellStyle name="Ввод  12 3 2" xfId="22149" xr:uid="{00000000-0005-0000-0000-0000E1480000}"/>
    <cellStyle name="Ввод  12 4" xfId="15762" xr:uid="{00000000-0005-0000-0000-0000E2480000}"/>
    <cellStyle name="Ввод  12 5" xfId="26481" xr:uid="{00000000-0005-0000-0000-0000E3480000}"/>
    <cellStyle name="Ввод  12 5 2" xfId="44403" xr:uid="{00000000-0005-0000-0000-0000E4480000}"/>
    <cellStyle name="Ввод  12 6" xfId="46129" xr:uid="{00000000-0005-0000-0000-0000E5480000}"/>
    <cellStyle name="Ввод  13" xfId="2393" xr:uid="{00000000-0005-0000-0000-0000E6480000}"/>
    <cellStyle name="Ввод  13 2" xfId="5463" xr:uid="{00000000-0005-0000-0000-0000E7480000}"/>
    <cellStyle name="Ввод  13 2 2" xfId="16381" xr:uid="{00000000-0005-0000-0000-0000E8480000}"/>
    <cellStyle name="Ввод  13 2 3" xfId="27200" xr:uid="{00000000-0005-0000-0000-0000E9480000}"/>
    <cellStyle name="Ввод  13 2 3 2" xfId="45048" xr:uid="{00000000-0005-0000-0000-0000EA480000}"/>
    <cellStyle name="Ввод  13 2 4" xfId="45598" xr:uid="{00000000-0005-0000-0000-0000EB480000}"/>
    <cellStyle name="Ввод  13 2 5" xfId="46742" xr:uid="{00000000-0005-0000-0000-0000EC480000}"/>
    <cellStyle name="Ввод  13 3" xfId="12726" xr:uid="{00000000-0005-0000-0000-0000ED480000}"/>
    <cellStyle name="Ввод  13 3 2" xfId="22150" xr:uid="{00000000-0005-0000-0000-0000EE480000}"/>
    <cellStyle name="Ввод  13 4" xfId="15763" xr:uid="{00000000-0005-0000-0000-0000EF480000}"/>
    <cellStyle name="Ввод  13 5" xfId="26258" xr:uid="{00000000-0005-0000-0000-0000F0480000}"/>
    <cellStyle name="Ввод  13 5 2" xfId="44190" xr:uid="{00000000-0005-0000-0000-0000F1480000}"/>
    <cellStyle name="Ввод  13 6" xfId="46130" xr:uid="{00000000-0005-0000-0000-0000F2480000}"/>
    <cellStyle name="Ввод  14" xfId="2394" xr:uid="{00000000-0005-0000-0000-0000F3480000}"/>
    <cellStyle name="Ввод  14 2" xfId="5464" xr:uid="{00000000-0005-0000-0000-0000F4480000}"/>
    <cellStyle name="Ввод  14 2 2" xfId="16382" xr:uid="{00000000-0005-0000-0000-0000F5480000}"/>
    <cellStyle name="Ввод  14 2 3" xfId="27201" xr:uid="{00000000-0005-0000-0000-0000F6480000}"/>
    <cellStyle name="Ввод  14 2 3 2" xfId="45049" xr:uid="{00000000-0005-0000-0000-0000F7480000}"/>
    <cellStyle name="Ввод  14 2 4" xfId="45599" xr:uid="{00000000-0005-0000-0000-0000F8480000}"/>
    <cellStyle name="Ввод  14 2 5" xfId="46743" xr:uid="{00000000-0005-0000-0000-0000F9480000}"/>
    <cellStyle name="Ввод  14 3" xfId="12727" xr:uid="{00000000-0005-0000-0000-0000FA480000}"/>
    <cellStyle name="Ввод  14 3 2" xfId="22151" xr:uid="{00000000-0005-0000-0000-0000FB480000}"/>
    <cellStyle name="Ввод  14 4" xfId="15764" xr:uid="{00000000-0005-0000-0000-0000FC480000}"/>
    <cellStyle name="Ввод  14 5" xfId="26257" xr:uid="{00000000-0005-0000-0000-0000FD480000}"/>
    <cellStyle name="Ввод  14 5 2" xfId="44189" xr:uid="{00000000-0005-0000-0000-0000FE480000}"/>
    <cellStyle name="Ввод  14 6" xfId="46131" xr:uid="{00000000-0005-0000-0000-0000FF480000}"/>
    <cellStyle name="Ввод  15" xfId="2395" xr:uid="{00000000-0005-0000-0000-000000490000}"/>
    <cellStyle name="Ввод  15 2" xfId="5465" xr:uid="{00000000-0005-0000-0000-000001490000}"/>
    <cellStyle name="Ввод  15 2 2" xfId="16383" xr:uid="{00000000-0005-0000-0000-000002490000}"/>
    <cellStyle name="Ввод  15 2 3" xfId="27202" xr:uid="{00000000-0005-0000-0000-000003490000}"/>
    <cellStyle name="Ввод  15 2 3 2" xfId="45050" xr:uid="{00000000-0005-0000-0000-000004490000}"/>
    <cellStyle name="Ввод  15 2 4" xfId="45600" xr:uid="{00000000-0005-0000-0000-000005490000}"/>
    <cellStyle name="Ввод  15 2 5" xfId="46744" xr:uid="{00000000-0005-0000-0000-000006490000}"/>
    <cellStyle name="Ввод  15 3" xfId="12728" xr:uid="{00000000-0005-0000-0000-000007490000}"/>
    <cellStyle name="Ввод  15 3 2" xfId="22152" xr:uid="{00000000-0005-0000-0000-000008490000}"/>
    <cellStyle name="Ввод  15 4" xfId="15765" xr:uid="{00000000-0005-0000-0000-000009490000}"/>
    <cellStyle name="Ввод  15 5" xfId="26256" xr:uid="{00000000-0005-0000-0000-00000A490000}"/>
    <cellStyle name="Ввод  15 5 2" xfId="44188" xr:uid="{00000000-0005-0000-0000-00000B490000}"/>
    <cellStyle name="Ввод  15 6" xfId="46132" xr:uid="{00000000-0005-0000-0000-00000C490000}"/>
    <cellStyle name="Ввод  16" xfId="2396" xr:uid="{00000000-0005-0000-0000-00000D490000}"/>
    <cellStyle name="Ввод  16 2" xfId="5466" xr:uid="{00000000-0005-0000-0000-00000E490000}"/>
    <cellStyle name="Ввод  16 2 2" xfId="16384" xr:uid="{00000000-0005-0000-0000-00000F490000}"/>
    <cellStyle name="Ввод  16 2 3" xfId="27203" xr:uid="{00000000-0005-0000-0000-000010490000}"/>
    <cellStyle name="Ввод  16 2 3 2" xfId="45051" xr:uid="{00000000-0005-0000-0000-000011490000}"/>
    <cellStyle name="Ввод  16 2 4" xfId="45601" xr:uid="{00000000-0005-0000-0000-000012490000}"/>
    <cellStyle name="Ввод  16 2 5" xfId="46745" xr:uid="{00000000-0005-0000-0000-000013490000}"/>
    <cellStyle name="Ввод  16 3" xfId="12729" xr:uid="{00000000-0005-0000-0000-000014490000}"/>
    <cellStyle name="Ввод  16 3 2" xfId="22153" xr:uid="{00000000-0005-0000-0000-000015490000}"/>
    <cellStyle name="Ввод  16 4" xfId="15766" xr:uid="{00000000-0005-0000-0000-000016490000}"/>
    <cellStyle name="Ввод  16 5" xfId="26254" xr:uid="{00000000-0005-0000-0000-000017490000}"/>
    <cellStyle name="Ввод  16 5 2" xfId="44186" xr:uid="{00000000-0005-0000-0000-000018490000}"/>
    <cellStyle name="Ввод  16 6" xfId="46133" xr:uid="{00000000-0005-0000-0000-000019490000}"/>
    <cellStyle name="Ввод  17" xfId="2397" xr:uid="{00000000-0005-0000-0000-00001A490000}"/>
    <cellStyle name="Ввод  17 2" xfId="5467" xr:uid="{00000000-0005-0000-0000-00001B490000}"/>
    <cellStyle name="Ввод  17 2 2" xfId="16385" xr:uid="{00000000-0005-0000-0000-00001C490000}"/>
    <cellStyle name="Ввод  17 2 3" xfId="27204" xr:uid="{00000000-0005-0000-0000-00001D490000}"/>
    <cellStyle name="Ввод  17 2 3 2" xfId="45052" xr:uid="{00000000-0005-0000-0000-00001E490000}"/>
    <cellStyle name="Ввод  17 2 4" xfId="45602" xr:uid="{00000000-0005-0000-0000-00001F490000}"/>
    <cellStyle name="Ввод  17 2 5" xfId="46746" xr:uid="{00000000-0005-0000-0000-000020490000}"/>
    <cellStyle name="Ввод  17 3" xfId="12730" xr:uid="{00000000-0005-0000-0000-000021490000}"/>
    <cellStyle name="Ввод  17 3 2" xfId="22154" xr:uid="{00000000-0005-0000-0000-000022490000}"/>
    <cellStyle name="Ввод  17 4" xfId="15767" xr:uid="{00000000-0005-0000-0000-000023490000}"/>
    <cellStyle name="Ввод  17 5" xfId="26253" xr:uid="{00000000-0005-0000-0000-000024490000}"/>
    <cellStyle name="Ввод  17 5 2" xfId="44185" xr:uid="{00000000-0005-0000-0000-000025490000}"/>
    <cellStyle name="Ввод  17 6" xfId="46134" xr:uid="{00000000-0005-0000-0000-000026490000}"/>
    <cellStyle name="Ввод  18" xfId="2398" xr:uid="{00000000-0005-0000-0000-000027490000}"/>
    <cellStyle name="Ввод  18 2" xfId="5468" xr:uid="{00000000-0005-0000-0000-000028490000}"/>
    <cellStyle name="Ввод  18 2 2" xfId="16386" xr:uid="{00000000-0005-0000-0000-000029490000}"/>
    <cellStyle name="Ввод  18 2 3" xfId="27205" xr:uid="{00000000-0005-0000-0000-00002A490000}"/>
    <cellStyle name="Ввод  18 2 3 2" xfId="45053" xr:uid="{00000000-0005-0000-0000-00002B490000}"/>
    <cellStyle name="Ввод  18 2 4" xfId="45603" xr:uid="{00000000-0005-0000-0000-00002C490000}"/>
    <cellStyle name="Ввод  18 2 5" xfId="46747" xr:uid="{00000000-0005-0000-0000-00002D490000}"/>
    <cellStyle name="Ввод  18 3" xfId="12731" xr:uid="{00000000-0005-0000-0000-00002E490000}"/>
    <cellStyle name="Ввод  18 3 2" xfId="22155" xr:uid="{00000000-0005-0000-0000-00002F490000}"/>
    <cellStyle name="Ввод  18 4" xfId="15768" xr:uid="{00000000-0005-0000-0000-000030490000}"/>
    <cellStyle name="Ввод  18 5" xfId="26252" xr:uid="{00000000-0005-0000-0000-000031490000}"/>
    <cellStyle name="Ввод  18 5 2" xfId="44184" xr:uid="{00000000-0005-0000-0000-000032490000}"/>
    <cellStyle name="Ввод  18 6" xfId="46135" xr:uid="{00000000-0005-0000-0000-000033490000}"/>
    <cellStyle name="Ввод  19" xfId="2399" xr:uid="{00000000-0005-0000-0000-000034490000}"/>
    <cellStyle name="Ввод  19 2" xfId="5469" xr:uid="{00000000-0005-0000-0000-000035490000}"/>
    <cellStyle name="Ввод  19 2 2" xfId="16387" xr:uid="{00000000-0005-0000-0000-000036490000}"/>
    <cellStyle name="Ввод  19 2 3" xfId="27206" xr:uid="{00000000-0005-0000-0000-000037490000}"/>
    <cellStyle name="Ввод  19 2 3 2" xfId="45054" xr:uid="{00000000-0005-0000-0000-000038490000}"/>
    <cellStyle name="Ввод  19 2 4" xfId="45604" xr:uid="{00000000-0005-0000-0000-000039490000}"/>
    <cellStyle name="Ввод  19 2 5" xfId="46748" xr:uid="{00000000-0005-0000-0000-00003A490000}"/>
    <cellStyle name="Ввод  19 3" xfId="12732" xr:uid="{00000000-0005-0000-0000-00003B490000}"/>
    <cellStyle name="Ввод  19 3 2" xfId="22156" xr:uid="{00000000-0005-0000-0000-00003C490000}"/>
    <cellStyle name="Ввод  19 4" xfId="15769" xr:uid="{00000000-0005-0000-0000-00003D490000}"/>
    <cellStyle name="Ввод  19 5" xfId="26251" xr:uid="{00000000-0005-0000-0000-00003E490000}"/>
    <cellStyle name="Ввод  19 5 2" xfId="44183" xr:uid="{00000000-0005-0000-0000-00003F490000}"/>
    <cellStyle name="Ввод  19 6" xfId="46136" xr:uid="{00000000-0005-0000-0000-000040490000}"/>
    <cellStyle name="Ввод  2" xfId="2400" xr:uid="{00000000-0005-0000-0000-000041490000}"/>
    <cellStyle name="Ввод  2 2" xfId="2401" xr:uid="{00000000-0005-0000-0000-000042490000}"/>
    <cellStyle name="Ввод  2 2 2" xfId="2402" xr:uid="{00000000-0005-0000-0000-000043490000}"/>
    <cellStyle name="Ввод  2 2 2 2" xfId="5711" xr:uid="{00000000-0005-0000-0000-000044490000}"/>
    <cellStyle name="Ввод  2 2 2 2 2" xfId="16790" xr:uid="{00000000-0005-0000-0000-000045490000}"/>
    <cellStyle name="Ввод  2 2 2 2 3" xfId="27276" xr:uid="{00000000-0005-0000-0000-000046490000}"/>
    <cellStyle name="Ввод  2 2 2 2 3 2" xfId="45120" xr:uid="{00000000-0005-0000-0000-000047490000}"/>
    <cellStyle name="Ввод  2 2 2 2 4" xfId="45936" xr:uid="{00000000-0005-0000-0000-000048490000}"/>
    <cellStyle name="Ввод  2 2 2 2 5" xfId="47129" xr:uid="{00000000-0005-0000-0000-000049490000}"/>
    <cellStyle name="Ввод  2 2 2 3" xfId="7114" xr:uid="{00000000-0005-0000-0000-00004A490000}"/>
    <cellStyle name="Ввод  2 2 2 3 2" xfId="18737" xr:uid="{00000000-0005-0000-0000-00004B490000}"/>
    <cellStyle name="Ввод  2 2 2 4" xfId="16171" xr:uid="{00000000-0005-0000-0000-00004C490000}"/>
    <cellStyle name="Ввод  2 2 2 5" xfId="26063" xr:uid="{00000000-0005-0000-0000-00004D490000}"/>
    <cellStyle name="Ввод  2 2 2 5 2" xfId="43998" xr:uid="{00000000-0005-0000-0000-00004E490000}"/>
    <cellStyle name="Ввод  2 2 2 6" xfId="46542" xr:uid="{00000000-0005-0000-0000-00004F490000}"/>
    <cellStyle name="Ввод  2 2 3" xfId="5470" xr:uid="{00000000-0005-0000-0000-000050490000}"/>
    <cellStyle name="Ввод  2 2 3 2" xfId="16388" xr:uid="{00000000-0005-0000-0000-000051490000}"/>
    <cellStyle name="Ввод  2 2 3 3" xfId="27207" xr:uid="{00000000-0005-0000-0000-000052490000}"/>
    <cellStyle name="Ввод  2 2 3 3 2" xfId="45055" xr:uid="{00000000-0005-0000-0000-000053490000}"/>
    <cellStyle name="Ввод  2 2 3 4" xfId="45605" xr:uid="{00000000-0005-0000-0000-000054490000}"/>
    <cellStyle name="Ввод  2 2 3 5" xfId="46749" xr:uid="{00000000-0005-0000-0000-000055490000}"/>
    <cellStyle name="Ввод  2 2 4" xfId="6784" xr:uid="{00000000-0005-0000-0000-000056490000}"/>
    <cellStyle name="Ввод  2 2 5" xfId="15770" xr:uid="{00000000-0005-0000-0000-000057490000}"/>
    <cellStyle name="Ввод  2 2 6" xfId="26250" xr:uid="{00000000-0005-0000-0000-000058490000}"/>
    <cellStyle name="Ввод  2 2 6 2" xfId="44182" xr:uid="{00000000-0005-0000-0000-000059490000}"/>
    <cellStyle name="Ввод  2 2 7" xfId="46137" xr:uid="{00000000-0005-0000-0000-00005A490000}"/>
    <cellStyle name="Ввод  2 2_Reconcilation" xfId="9144" xr:uid="{00000000-0005-0000-0000-00005B490000}"/>
    <cellStyle name="Ввод  2 3" xfId="5410" xr:uid="{00000000-0005-0000-0000-00005C490000}"/>
    <cellStyle name="Ввод  2 3 2" xfId="8011" xr:uid="{00000000-0005-0000-0000-00005D490000}"/>
    <cellStyle name="Ввод  2 3 2 2" xfId="19116" xr:uid="{00000000-0005-0000-0000-00005E490000}"/>
    <cellStyle name="Ввод  2 3 3" xfId="16312" xr:uid="{00000000-0005-0000-0000-00005F490000}"/>
    <cellStyle name="Ввод  2 3 4" xfId="27148" xr:uid="{00000000-0005-0000-0000-000060490000}"/>
    <cellStyle name="Ввод  2 3 4 2" xfId="45020" xr:uid="{00000000-0005-0000-0000-000061490000}"/>
    <cellStyle name="Ввод  2 3 5" xfId="46679" xr:uid="{00000000-0005-0000-0000-000062490000}"/>
    <cellStyle name="Ввод  2 4" xfId="7378" xr:uid="{00000000-0005-0000-0000-000063490000}"/>
    <cellStyle name="Ввод  2 5" xfId="8889" xr:uid="{00000000-0005-0000-0000-000064490000}"/>
    <cellStyle name="Ввод  2 5 2" xfId="13324" xr:uid="{00000000-0005-0000-0000-000065490000}"/>
    <cellStyle name="Ввод  2 5 2 2" xfId="22657" xr:uid="{00000000-0005-0000-0000-000066490000}"/>
    <cellStyle name="Ввод  2 6" xfId="6617" xr:uid="{00000000-0005-0000-0000-000067490000}"/>
    <cellStyle name="Ввод  2 6 2" xfId="13325" xr:uid="{00000000-0005-0000-0000-000068490000}"/>
    <cellStyle name="Ввод  2 6 2 2" xfId="22658" xr:uid="{00000000-0005-0000-0000-000069490000}"/>
    <cellStyle name="Ввод  2 6 3" xfId="18495" xr:uid="{00000000-0005-0000-0000-00006A490000}"/>
    <cellStyle name="Ввод  2 7" xfId="15697" xr:uid="{00000000-0005-0000-0000-00006B490000}"/>
    <cellStyle name="Ввод  2 8" xfId="26345" xr:uid="{00000000-0005-0000-0000-00006C490000}"/>
    <cellStyle name="Ввод  2 8 2" xfId="44276" xr:uid="{00000000-0005-0000-0000-00006D490000}"/>
    <cellStyle name="Ввод  2_МР_РЗ_Центр_13" xfId="8703" xr:uid="{00000000-0005-0000-0000-00006E490000}"/>
    <cellStyle name="Ввод  20" xfId="2403" xr:uid="{00000000-0005-0000-0000-00006F490000}"/>
    <cellStyle name="Ввод  20 2" xfId="5471" xr:uid="{00000000-0005-0000-0000-000070490000}"/>
    <cellStyle name="Ввод  20 2 2" xfId="16389" xr:uid="{00000000-0005-0000-0000-000071490000}"/>
    <cellStyle name="Ввод  20 2 3" xfId="27208" xr:uid="{00000000-0005-0000-0000-000072490000}"/>
    <cellStyle name="Ввод  20 2 3 2" xfId="45056" xr:uid="{00000000-0005-0000-0000-000073490000}"/>
    <cellStyle name="Ввод  20 2 4" xfId="45606" xr:uid="{00000000-0005-0000-0000-000074490000}"/>
    <cellStyle name="Ввод  20 2 5" xfId="46750" xr:uid="{00000000-0005-0000-0000-000075490000}"/>
    <cellStyle name="Ввод  20 3" xfId="12733" xr:uid="{00000000-0005-0000-0000-000076490000}"/>
    <cellStyle name="Ввод  20 3 2" xfId="22157" xr:uid="{00000000-0005-0000-0000-000077490000}"/>
    <cellStyle name="Ввод  20 4" xfId="15771" xr:uid="{00000000-0005-0000-0000-000078490000}"/>
    <cellStyle name="Ввод  20 5" xfId="26603" xr:uid="{00000000-0005-0000-0000-000079490000}"/>
    <cellStyle name="Ввод  20 5 2" xfId="44518" xr:uid="{00000000-0005-0000-0000-00007A490000}"/>
    <cellStyle name="Ввод  20 6" xfId="46138" xr:uid="{00000000-0005-0000-0000-00007B490000}"/>
    <cellStyle name="Ввод  21" xfId="2404" xr:uid="{00000000-0005-0000-0000-00007C490000}"/>
    <cellStyle name="Ввод  21 2" xfId="5472" xr:uid="{00000000-0005-0000-0000-00007D490000}"/>
    <cellStyle name="Ввод  21 2 2" xfId="16390" xr:uid="{00000000-0005-0000-0000-00007E490000}"/>
    <cellStyle name="Ввод  21 2 3" xfId="27209" xr:uid="{00000000-0005-0000-0000-00007F490000}"/>
    <cellStyle name="Ввод  21 2 3 2" xfId="45057" xr:uid="{00000000-0005-0000-0000-000080490000}"/>
    <cellStyle name="Ввод  21 2 4" xfId="45607" xr:uid="{00000000-0005-0000-0000-000081490000}"/>
    <cellStyle name="Ввод  21 2 5" xfId="46751" xr:uid="{00000000-0005-0000-0000-000082490000}"/>
    <cellStyle name="Ввод  21 3" xfId="12734" xr:uid="{00000000-0005-0000-0000-000083490000}"/>
    <cellStyle name="Ввод  21 3 2" xfId="22158" xr:uid="{00000000-0005-0000-0000-000084490000}"/>
    <cellStyle name="Ввод  21 4" xfId="15772" xr:uid="{00000000-0005-0000-0000-000085490000}"/>
    <cellStyle name="Ввод  21 5" xfId="26249" xr:uid="{00000000-0005-0000-0000-000086490000}"/>
    <cellStyle name="Ввод  21 5 2" xfId="44181" xr:uid="{00000000-0005-0000-0000-000087490000}"/>
    <cellStyle name="Ввод  21 6" xfId="46139" xr:uid="{00000000-0005-0000-0000-000088490000}"/>
    <cellStyle name="Ввод  22" xfId="2405" xr:uid="{00000000-0005-0000-0000-000089490000}"/>
    <cellStyle name="Ввод  22 2" xfId="5473" xr:uid="{00000000-0005-0000-0000-00008A490000}"/>
    <cellStyle name="Ввод  22 2 2" xfId="16391" xr:uid="{00000000-0005-0000-0000-00008B490000}"/>
    <cellStyle name="Ввод  22 2 3" xfId="27210" xr:uid="{00000000-0005-0000-0000-00008C490000}"/>
    <cellStyle name="Ввод  22 2 3 2" xfId="45058" xr:uid="{00000000-0005-0000-0000-00008D490000}"/>
    <cellStyle name="Ввод  22 2 4" xfId="45608" xr:uid="{00000000-0005-0000-0000-00008E490000}"/>
    <cellStyle name="Ввод  22 2 5" xfId="46752" xr:uid="{00000000-0005-0000-0000-00008F490000}"/>
    <cellStyle name="Ввод  22 3" xfId="12735" xr:uid="{00000000-0005-0000-0000-000090490000}"/>
    <cellStyle name="Ввод  22 3 2" xfId="22159" xr:uid="{00000000-0005-0000-0000-000091490000}"/>
    <cellStyle name="Ввод  22 4" xfId="15773" xr:uid="{00000000-0005-0000-0000-000092490000}"/>
    <cellStyle name="Ввод  22 5" xfId="26045" xr:uid="{00000000-0005-0000-0000-000093490000}"/>
    <cellStyle name="Ввод  22 5 2" xfId="43981" xr:uid="{00000000-0005-0000-0000-000094490000}"/>
    <cellStyle name="Ввод  22 6" xfId="46140" xr:uid="{00000000-0005-0000-0000-000095490000}"/>
    <cellStyle name="Ввод  23" xfId="2406" xr:uid="{00000000-0005-0000-0000-000096490000}"/>
    <cellStyle name="Ввод  23 2" xfId="5474" xr:uid="{00000000-0005-0000-0000-000097490000}"/>
    <cellStyle name="Ввод  23 2 2" xfId="16392" xr:uid="{00000000-0005-0000-0000-000098490000}"/>
    <cellStyle name="Ввод  23 2 3" xfId="27211" xr:uid="{00000000-0005-0000-0000-000099490000}"/>
    <cellStyle name="Ввод  23 2 3 2" xfId="45059" xr:uid="{00000000-0005-0000-0000-00009A490000}"/>
    <cellStyle name="Ввод  23 2 4" xfId="45609" xr:uid="{00000000-0005-0000-0000-00009B490000}"/>
    <cellStyle name="Ввод  23 2 5" xfId="46753" xr:uid="{00000000-0005-0000-0000-00009C490000}"/>
    <cellStyle name="Ввод  23 3" xfId="12736" xr:uid="{00000000-0005-0000-0000-00009D490000}"/>
    <cellStyle name="Ввод  23 3 2" xfId="22160" xr:uid="{00000000-0005-0000-0000-00009E490000}"/>
    <cellStyle name="Ввод  23 4" xfId="15774" xr:uid="{00000000-0005-0000-0000-00009F490000}"/>
    <cellStyle name="Ввод  23 5" xfId="26248" xr:uid="{00000000-0005-0000-0000-0000A0490000}"/>
    <cellStyle name="Ввод  23 5 2" xfId="44180" xr:uid="{00000000-0005-0000-0000-0000A1490000}"/>
    <cellStyle name="Ввод  23 6" xfId="46141" xr:uid="{00000000-0005-0000-0000-0000A2490000}"/>
    <cellStyle name="Ввод  3" xfId="2407" xr:uid="{00000000-0005-0000-0000-0000A3490000}"/>
    <cellStyle name="Ввод  3 2" xfId="2408" xr:uid="{00000000-0005-0000-0000-0000A4490000}"/>
    <cellStyle name="Ввод  3 2 2" xfId="5712" xr:uid="{00000000-0005-0000-0000-0000A5490000}"/>
    <cellStyle name="Ввод  3 2 2 2" xfId="16791" xr:uid="{00000000-0005-0000-0000-0000A6490000}"/>
    <cellStyle name="Ввод  3 2 2 3" xfId="27277" xr:uid="{00000000-0005-0000-0000-0000A7490000}"/>
    <cellStyle name="Ввод  3 2 2 3 2" xfId="45121" xr:uid="{00000000-0005-0000-0000-0000A8490000}"/>
    <cellStyle name="Ввод  3 2 2 4" xfId="45937" xr:uid="{00000000-0005-0000-0000-0000A9490000}"/>
    <cellStyle name="Ввод  3 2 2 5" xfId="47130" xr:uid="{00000000-0005-0000-0000-0000AA490000}"/>
    <cellStyle name="Ввод  3 2 3" xfId="7009" xr:uid="{00000000-0005-0000-0000-0000AB490000}"/>
    <cellStyle name="Ввод  3 2 3 2" xfId="18688" xr:uid="{00000000-0005-0000-0000-0000AC490000}"/>
    <cellStyle name="Ввод  3 2 4" xfId="16172" xr:uid="{00000000-0005-0000-0000-0000AD490000}"/>
    <cellStyle name="Ввод  3 2 5" xfId="26597" xr:uid="{00000000-0005-0000-0000-0000AE490000}"/>
    <cellStyle name="Ввод  3 2 5 2" xfId="44513" xr:uid="{00000000-0005-0000-0000-0000AF490000}"/>
    <cellStyle name="Ввод  3 2 6" xfId="46543" xr:uid="{00000000-0005-0000-0000-0000B0490000}"/>
    <cellStyle name="Ввод  3 3" xfId="5475" xr:uid="{00000000-0005-0000-0000-0000B1490000}"/>
    <cellStyle name="Ввод  3 3 2" xfId="16393" xr:uid="{00000000-0005-0000-0000-0000B2490000}"/>
    <cellStyle name="Ввод  3 3 3" xfId="27212" xr:uid="{00000000-0005-0000-0000-0000B3490000}"/>
    <cellStyle name="Ввод  3 3 3 2" xfId="45060" xr:uid="{00000000-0005-0000-0000-0000B4490000}"/>
    <cellStyle name="Ввод  3 3 4" xfId="45610" xr:uid="{00000000-0005-0000-0000-0000B5490000}"/>
    <cellStyle name="Ввод  3 3 5" xfId="46754" xr:uid="{00000000-0005-0000-0000-0000B6490000}"/>
    <cellStyle name="Ввод  3 4" xfId="6618" xr:uid="{00000000-0005-0000-0000-0000B7490000}"/>
    <cellStyle name="Ввод  3 5" xfId="15775" xr:uid="{00000000-0005-0000-0000-0000B8490000}"/>
    <cellStyle name="Ввод  3 6" xfId="26247" xr:uid="{00000000-0005-0000-0000-0000B9490000}"/>
    <cellStyle name="Ввод  3 6 2" xfId="44179" xr:uid="{00000000-0005-0000-0000-0000BA490000}"/>
    <cellStyle name="Ввод  3 7" xfId="46142" xr:uid="{00000000-0005-0000-0000-0000BB490000}"/>
    <cellStyle name="Ввод  3_Reconcilation" xfId="8499" xr:uid="{00000000-0005-0000-0000-0000BC490000}"/>
    <cellStyle name="Ввод  4" xfId="2409" xr:uid="{00000000-0005-0000-0000-0000BD490000}"/>
    <cellStyle name="Ввод  4 2" xfId="5476" xr:uid="{00000000-0005-0000-0000-0000BE490000}"/>
    <cellStyle name="Ввод  4 2 2" xfId="8391" xr:uid="{00000000-0005-0000-0000-0000BF490000}"/>
    <cellStyle name="Ввод  4 2 2 2" xfId="19227" xr:uid="{00000000-0005-0000-0000-0000C0490000}"/>
    <cellStyle name="Ввод  4 2 3" xfId="16394" xr:uid="{00000000-0005-0000-0000-0000C1490000}"/>
    <cellStyle name="Ввод  4 2 4" xfId="27213" xr:uid="{00000000-0005-0000-0000-0000C2490000}"/>
    <cellStyle name="Ввод  4 2 4 2" xfId="45061" xr:uid="{00000000-0005-0000-0000-0000C3490000}"/>
    <cellStyle name="Ввод  4 2 5" xfId="45611" xr:uid="{00000000-0005-0000-0000-0000C4490000}"/>
    <cellStyle name="Ввод  4 2 6" xfId="46755" xr:uid="{00000000-0005-0000-0000-0000C5490000}"/>
    <cellStyle name="Ввод  4 3" xfId="6932" xr:uid="{00000000-0005-0000-0000-0000C6490000}"/>
    <cellStyle name="Ввод  4 3 2" xfId="18665" xr:uid="{00000000-0005-0000-0000-0000C7490000}"/>
    <cellStyle name="Ввод  4 4" xfId="15776" xr:uid="{00000000-0005-0000-0000-0000C8490000}"/>
    <cellStyle name="Ввод  4 5" xfId="26246" xr:uid="{00000000-0005-0000-0000-0000C9490000}"/>
    <cellStyle name="Ввод  4 5 2" xfId="44178" xr:uid="{00000000-0005-0000-0000-0000CA490000}"/>
    <cellStyle name="Ввод  4 6" xfId="46143" xr:uid="{00000000-0005-0000-0000-0000CB490000}"/>
    <cellStyle name="Ввод  5" xfId="2410" xr:uid="{00000000-0005-0000-0000-0000CC490000}"/>
    <cellStyle name="Ввод  5 2" xfId="5477" xr:uid="{00000000-0005-0000-0000-0000CD490000}"/>
    <cellStyle name="Ввод  5 2 2" xfId="16395" xr:uid="{00000000-0005-0000-0000-0000CE490000}"/>
    <cellStyle name="Ввод  5 2 3" xfId="27214" xr:uid="{00000000-0005-0000-0000-0000CF490000}"/>
    <cellStyle name="Ввод  5 2 3 2" xfId="45062" xr:uid="{00000000-0005-0000-0000-0000D0490000}"/>
    <cellStyle name="Ввод  5 2 4" xfId="45612" xr:uid="{00000000-0005-0000-0000-0000D1490000}"/>
    <cellStyle name="Ввод  5 2 5" xfId="46756" xr:uid="{00000000-0005-0000-0000-0000D2490000}"/>
    <cellStyle name="Ввод  5 3" xfId="7243" xr:uid="{00000000-0005-0000-0000-0000D3490000}"/>
    <cellStyle name="Ввод  5 4" xfId="12737" xr:uid="{00000000-0005-0000-0000-0000D4490000}"/>
    <cellStyle name="Ввод  5 4 2" xfId="22161" xr:uid="{00000000-0005-0000-0000-0000D5490000}"/>
    <cellStyle name="Ввод  5 5" xfId="15777" xr:uid="{00000000-0005-0000-0000-0000D6490000}"/>
    <cellStyle name="Ввод  5 6" xfId="26245" xr:uid="{00000000-0005-0000-0000-0000D7490000}"/>
    <cellStyle name="Ввод  5 6 2" xfId="44177" xr:uid="{00000000-0005-0000-0000-0000D8490000}"/>
    <cellStyle name="Ввод  5 7" xfId="46144" xr:uid="{00000000-0005-0000-0000-0000D9490000}"/>
    <cellStyle name="Ввод  6" xfId="2411" xr:uid="{00000000-0005-0000-0000-0000DA490000}"/>
    <cellStyle name="Ввод  6 2" xfId="5478" xr:uid="{00000000-0005-0000-0000-0000DB490000}"/>
    <cellStyle name="Ввод  6 2 2" xfId="16396" xr:uid="{00000000-0005-0000-0000-0000DC490000}"/>
    <cellStyle name="Ввод  6 2 3" xfId="27215" xr:uid="{00000000-0005-0000-0000-0000DD490000}"/>
    <cellStyle name="Ввод  6 2 3 2" xfId="45063" xr:uid="{00000000-0005-0000-0000-0000DE490000}"/>
    <cellStyle name="Ввод  6 2 4" xfId="45613" xr:uid="{00000000-0005-0000-0000-0000DF490000}"/>
    <cellStyle name="Ввод  6 2 5" xfId="46757" xr:uid="{00000000-0005-0000-0000-0000E0490000}"/>
    <cellStyle name="Ввод  6 3" xfId="7738" xr:uid="{00000000-0005-0000-0000-0000E1490000}"/>
    <cellStyle name="Ввод  6 4" xfId="12738" xr:uid="{00000000-0005-0000-0000-0000E2490000}"/>
    <cellStyle name="Ввод  6 4 2" xfId="22162" xr:uid="{00000000-0005-0000-0000-0000E3490000}"/>
    <cellStyle name="Ввод  6 5" xfId="15778" xr:uid="{00000000-0005-0000-0000-0000E4490000}"/>
    <cellStyle name="Ввод  6 6" xfId="26244" xr:uid="{00000000-0005-0000-0000-0000E5490000}"/>
    <cellStyle name="Ввод  6 6 2" xfId="44176" xr:uid="{00000000-0005-0000-0000-0000E6490000}"/>
    <cellStyle name="Ввод  6 7" xfId="46145" xr:uid="{00000000-0005-0000-0000-0000E7490000}"/>
    <cellStyle name="Ввод  7" xfId="2412" xr:uid="{00000000-0005-0000-0000-0000E8490000}"/>
    <cellStyle name="Ввод  7 2" xfId="5479" xr:uid="{00000000-0005-0000-0000-0000E9490000}"/>
    <cellStyle name="Ввод  7 2 2" xfId="16397" xr:uid="{00000000-0005-0000-0000-0000EA490000}"/>
    <cellStyle name="Ввод  7 2 3" xfId="27216" xr:uid="{00000000-0005-0000-0000-0000EB490000}"/>
    <cellStyle name="Ввод  7 2 3 2" xfId="45064" xr:uid="{00000000-0005-0000-0000-0000EC490000}"/>
    <cellStyle name="Ввод  7 2 4" xfId="45614" xr:uid="{00000000-0005-0000-0000-0000ED490000}"/>
    <cellStyle name="Ввод  7 2 5" xfId="46758" xr:uid="{00000000-0005-0000-0000-0000EE490000}"/>
    <cellStyle name="Ввод  7 3" xfId="8071" xr:uid="{00000000-0005-0000-0000-0000EF490000}"/>
    <cellStyle name="Ввод  7 4" xfId="12739" xr:uid="{00000000-0005-0000-0000-0000F0490000}"/>
    <cellStyle name="Ввод  7 4 2" xfId="22163" xr:uid="{00000000-0005-0000-0000-0000F1490000}"/>
    <cellStyle name="Ввод  7 5" xfId="15779" xr:uid="{00000000-0005-0000-0000-0000F2490000}"/>
    <cellStyle name="Ввод  7 6" xfId="26243" xr:uid="{00000000-0005-0000-0000-0000F3490000}"/>
    <cellStyle name="Ввод  7 6 2" xfId="44175" xr:uid="{00000000-0005-0000-0000-0000F4490000}"/>
    <cellStyle name="Ввод  7 7" xfId="46146" xr:uid="{00000000-0005-0000-0000-0000F5490000}"/>
    <cellStyle name="Ввод  8" xfId="2413" xr:uid="{00000000-0005-0000-0000-0000F6490000}"/>
    <cellStyle name="Ввод  8 2" xfId="5480" xr:uid="{00000000-0005-0000-0000-0000F7490000}"/>
    <cellStyle name="Ввод  8 2 2" xfId="16398" xr:uid="{00000000-0005-0000-0000-0000F8490000}"/>
    <cellStyle name="Ввод  8 2 3" xfId="27217" xr:uid="{00000000-0005-0000-0000-0000F9490000}"/>
    <cellStyle name="Ввод  8 2 3 2" xfId="45065" xr:uid="{00000000-0005-0000-0000-0000FA490000}"/>
    <cellStyle name="Ввод  8 2 4" xfId="45615" xr:uid="{00000000-0005-0000-0000-0000FB490000}"/>
    <cellStyle name="Ввод  8 2 5" xfId="46759" xr:uid="{00000000-0005-0000-0000-0000FC490000}"/>
    <cellStyle name="Ввод  8 3" xfId="9221" xr:uid="{00000000-0005-0000-0000-0000FD490000}"/>
    <cellStyle name="Ввод  8 4" xfId="12740" xr:uid="{00000000-0005-0000-0000-0000FE490000}"/>
    <cellStyle name="Ввод  8 4 2" xfId="22164" xr:uid="{00000000-0005-0000-0000-0000FF490000}"/>
    <cellStyle name="Ввод  8 5" xfId="15780" xr:uid="{00000000-0005-0000-0000-0000004A0000}"/>
    <cellStyle name="Ввод  8 6" xfId="26242" xr:uid="{00000000-0005-0000-0000-0000014A0000}"/>
    <cellStyle name="Ввод  8 6 2" xfId="44174" xr:uid="{00000000-0005-0000-0000-0000024A0000}"/>
    <cellStyle name="Ввод  8 7" xfId="46147" xr:uid="{00000000-0005-0000-0000-0000034A0000}"/>
    <cellStyle name="Ввод  9" xfId="2414" xr:uid="{00000000-0005-0000-0000-0000044A0000}"/>
    <cellStyle name="Ввод  9 2" xfId="5481" xr:uid="{00000000-0005-0000-0000-0000054A0000}"/>
    <cellStyle name="Ввод  9 2 2" xfId="16399" xr:uid="{00000000-0005-0000-0000-0000064A0000}"/>
    <cellStyle name="Ввод  9 2 3" xfId="27218" xr:uid="{00000000-0005-0000-0000-0000074A0000}"/>
    <cellStyle name="Ввод  9 2 3 2" xfId="45066" xr:uid="{00000000-0005-0000-0000-0000084A0000}"/>
    <cellStyle name="Ввод  9 2 4" xfId="45616" xr:uid="{00000000-0005-0000-0000-0000094A0000}"/>
    <cellStyle name="Ввод  9 2 5" xfId="46760" xr:uid="{00000000-0005-0000-0000-00000A4A0000}"/>
    <cellStyle name="Ввод  9 3" xfId="12125" xr:uid="{00000000-0005-0000-0000-00000B4A0000}"/>
    <cellStyle name="Ввод  9 4" xfId="12741" xr:uid="{00000000-0005-0000-0000-00000C4A0000}"/>
    <cellStyle name="Ввод  9 4 2" xfId="22165" xr:uid="{00000000-0005-0000-0000-00000D4A0000}"/>
    <cellStyle name="Ввод  9 5" xfId="15781" xr:uid="{00000000-0005-0000-0000-00000E4A0000}"/>
    <cellStyle name="Ввод  9 6" xfId="26241" xr:uid="{00000000-0005-0000-0000-00000F4A0000}"/>
    <cellStyle name="Ввод  9 6 2" xfId="44173" xr:uid="{00000000-0005-0000-0000-0000104A0000}"/>
    <cellStyle name="Ввод  9 7" xfId="46148" xr:uid="{00000000-0005-0000-0000-0000114A0000}"/>
    <cellStyle name="Вывод 10" xfId="2415" xr:uid="{00000000-0005-0000-0000-0000124A0000}"/>
    <cellStyle name="Вывод 10 2" xfId="5482" xr:uid="{00000000-0005-0000-0000-0000134A0000}"/>
    <cellStyle name="Вывод 10 2 2" xfId="16400" xr:uid="{00000000-0005-0000-0000-0000144A0000}"/>
    <cellStyle name="Вывод 10 2 2 2" xfId="25233" xr:uid="{00000000-0005-0000-0000-0000154A0000}"/>
    <cellStyle name="Вывод 10 2 3" xfId="17762" xr:uid="{00000000-0005-0000-0000-0000164A0000}"/>
    <cellStyle name="Вывод 10 3" xfId="12742" xr:uid="{00000000-0005-0000-0000-0000174A0000}"/>
    <cellStyle name="Вывод 10 3 2" xfId="22166" xr:uid="{00000000-0005-0000-0000-0000184A0000}"/>
    <cellStyle name="Вывод 10 4" xfId="15782" xr:uid="{00000000-0005-0000-0000-0000194A0000}"/>
    <cellStyle name="Вывод 10 5" xfId="46149" xr:uid="{00000000-0005-0000-0000-00001A4A0000}"/>
    <cellStyle name="Вывод 11" xfId="2416" xr:uid="{00000000-0005-0000-0000-00001B4A0000}"/>
    <cellStyle name="Вывод 11 2" xfId="5483" xr:uid="{00000000-0005-0000-0000-00001C4A0000}"/>
    <cellStyle name="Вывод 11 2 2" xfId="16401" xr:uid="{00000000-0005-0000-0000-00001D4A0000}"/>
    <cellStyle name="Вывод 11 2 2 2" xfId="25234" xr:uid="{00000000-0005-0000-0000-00001E4A0000}"/>
    <cellStyle name="Вывод 11 2 3" xfId="17763" xr:uid="{00000000-0005-0000-0000-00001F4A0000}"/>
    <cellStyle name="Вывод 11 3" xfId="12743" xr:uid="{00000000-0005-0000-0000-0000204A0000}"/>
    <cellStyle name="Вывод 11 3 2" xfId="22167" xr:uid="{00000000-0005-0000-0000-0000214A0000}"/>
    <cellStyle name="Вывод 11 4" xfId="15783" xr:uid="{00000000-0005-0000-0000-0000224A0000}"/>
    <cellStyle name="Вывод 11 5" xfId="46150" xr:uid="{00000000-0005-0000-0000-0000234A0000}"/>
    <cellStyle name="Вывод 12" xfId="2417" xr:uid="{00000000-0005-0000-0000-0000244A0000}"/>
    <cellStyle name="Вывод 12 2" xfId="5484" xr:uid="{00000000-0005-0000-0000-0000254A0000}"/>
    <cellStyle name="Вывод 12 2 2" xfId="16402" xr:uid="{00000000-0005-0000-0000-0000264A0000}"/>
    <cellStyle name="Вывод 12 2 2 2" xfId="25235" xr:uid="{00000000-0005-0000-0000-0000274A0000}"/>
    <cellStyle name="Вывод 12 2 3" xfId="17764" xr:uid="{00000000-0005-0000-0000-0000284A0000}"/>
    <cellStyle name="Вывод 12 3" xfId="12744" xr:uid="{00000000-0005-0000-0000-0000294A0000}"/>
    <cellStyle name="Вывод 12 3 2" xfId="22168" xr:uid="{00000000-0005-0000-0000-00002A4A0000}"/>
    <cellStyle name="Вывод 12 4" xfId="15784" xr:uid="{00000000-0005-0000-0000-00002B4A0000}"/>
    <cellStyle name="Вывод 12 5" xfId="46151" xr:uid="{00000000-0005-0000-0000-00002C4A0000}"/>
    <cellStyle name="Вывод 13" xfId="2418" xr:uid="{00000000-0005-0000-0000-00002D4A0000}"/>
    <cellStyle name="Вывод 13 2" xfId="5485" xr:uid="{00000000-0005-0000-0000-00002E4A0000}"/>
    <cellStyle name="Вывод 13 2 2" xfId="16403" xr:uid="{00000000-0005-0000-0000-00002F4A0000}"/>
    <cellStyle name="Вывод 13 2 2 2" xfId="25236" xr:uid="{00000000-0005-0000-0000-0000304A0000}"/>
    <cellStyle name="Вывод 13 2 3" xfId="17765" xr:uid="{00000000-0005-0000-0000-0000314A0000}"/>
    <cellStyle name="Вывод 13 3" xfId="12745" xr:uid="{00000000-0005-0000-0000-0000324A0000}"/>
    <cellStyle name="Вывод 13 3 2" xfId="22169" xr:uid="{00000000-0005-0000-0000-0000334A0000}"/>
    <cellStyle name="Вывод 13 4" xfId="15785" xr:uid="{00000000-0005-0000-0000-0000344A0000}"/>
    <cellStyle name="Вывод 13 5" xfId="46152" xr:uid="{00000000-0005-0000-0000-0000354A0000}"/>
    <cellStyle name="Вывод 14" xfId="2419" xr:uid="{00000000-0005-0000-0000-0000364A0000}"/>
    <cellStyle name="Вывод 14 2" xfId="5486" xr:uid="{00000000-0005-0000-0000-0000374A0000}"/>
    <cellStyle name="Вывод 14 2 2" xfId="16404" xr:uid="{00000000-0005-0000-0000-0000384A0000}"/>
    <cellStyle name="Вывод 14 2 2 2" xfId="25237" xr:uid="{00000000-0005-0000-0000-0000394A0000}"/>
    <cellStyle name="Вывод 14 2 3" xfId="17766" xr:uid="{00000000-0005-0000-0000-00003A4A0000}"/>
    <cellStyle name="Вывод 14 3" xfId="12746" xr:uid="{00000000-0005-0000-0000-00003B4A0000}"/>
    <cellStyle name="Вывод 14 3 2" xfId="22170" xr:uid="{00000000-0005-0000-0000-00003C4A0000}"/>
    <cellStyle name="Вывод 14 4" xfId="15786" xr:uid="{00000000-0005-0000-0000-00003D4A0000}"/>
    <cellStyle name="Вывод 14 5" xfId="46153" xr:uid="{00000000-0005-0000-0000-00003E4A0000}"/>
    <cellStyle name="Вывод 15" xfId="2420" xr:uid="{00000000-0005-0000-0000-00003F4A0000}"/>
    <cellStyle name="Вывод 15 2" xfId="5487" xr:uid="{00000000-0005-0000-0000-0000404A0000}"/>
    <cellStyle name="Вывод 15 2 2" xfId="16405" xr:uid="{00000000-0005-0000-0000-0000414A0000}"/>
    <cellStyle name="Вывод 15 2 2 2" xfId="25238" xr:uid="{00000000-0005-0000-0000-0000424A0000}"/>
    <cellStyle name="Вывод 15 2 3" xfId="17767" xr:uid="{00000000-0005-0000-0000-0000434A0000}"/>
    <cellStyle name="Вывод 15 3" xfId="12747" xr:uid="{00000000-0005-0000-0000-0000444A0000}"/>
    <cellStyle name="Вывод 15 3 2" xfId="22171" xr:uid="{00000000-0005-0000-0000-0000454A0000}"/>
    <cellStyle name="Вывод 15 4" xfId="15787" xr:uid="{00000000-0005-0000-0000-0000464A0000}"/>
    <cellStyle name="Вывод 15 5" xfId="46154" xr:uid="{00000000-0005-0000-0000-0000474A0000}"/>
    <cellStyle name="Вывод 16" xfId="2421" xr:uid="{00000000-0005-0000-0000-0000484A0000}"/>
    <cellStyle name="Вывод 16 2" xfId="5488" xr:uid="{00000000-0005-0000-0000-0000494A0000}"/>
    <cellStyle name="Вывод 16 2 2" xfId="16406" xr:uid="{00000000-0005-0000-0000-00004A4A0000}"/>
    <cellStyle name="Вывод 16 2 2 2" xfId="25239" xr:uid="{00000000-0005-0000-0000-00004B4A0000}"/>
    <cellStyle name="Вывод 16 2 3" xfId="17768" xr:uid="{00000000-0005-0000-0000-00004C4A0000}"/>
    <cellStyle name="Вывод 16 3" xfId="12748" xr:uid="{00000000-0005-0000-0000-00004D4A0000}"/>
    <cellStyle name="Вывод 16 3 2" xfId="22172" xr:uid="{00000000-0005-0000-0000-00004E4A0000}"/>
    <cellStyle name="Вывод 16 4" xfId="15788" xr:uid="{00000000-0005-0000-0000-00004F4A0000}"/>
    <cellStyle name="Вывод 16 5" xfId="46155" xr:uid="{00000000-0005-0000-0000-0000504A0000}"/>
    <cellStyle name="Вывод 17" xfId="2422" xr:uid="{00000000-0005-0000-0000-0000514A0000}"/>
    <cellStyle name="Вывод 17 2" xfId="5489" xr:uid="{00000000-0005-0000-0000-0000524A0000}"/>
    <cellStyle name="Вывод 17 2 2" xfId="16407" xr:uid="{00000000-0005-0000-0000-0000534A0000}"/>
    <cellStyle name="Вывод 17 2 2 2" xfId="25240" xr:uid="{00000000-0005-0000-0000-0000544A0000}"/>
    <cellStyle name="Вывод 17 2 3" xfId="17769" xr:uid="{00000000-0005-0000-0000-0000554A0000}"/>
    <cellStyle name="Вывод 17 3" xfId="12749" xr:uid="{00000000-0005-0000-0000-0000564A0000}"/>
    <cellStyle name="Вывод 17 3 2" xfId="22173" xr:uid="{00000000-0005-0000-0000-0000574A0000}"/>
    <cellStyle name="Вывод 17 4" xfId="15789" xr:uid="{00000000-0005-0000-0000-0000584A0000}"/>
    <cellStyle name="Вывод 17 5" xfId="46156" xr:uid="{00000000-0005-0000-0000-0000594A0000}"/>
    <cellStyle name="Вывод 18" xfId="2423" xr:uid="{00000000-0005-0000-0000-00005A4A0000}"/>
    <cellStyle name="Вывод 18 2" xfId="5490" xr:uid="{00000000-0005-0000-0000-00005B4A0000}"/>
    <cellStyle name="Вывод 18 2 2" xfId="16408" xr:uid="{00000000-0005-0000-0000-00005C4A0000}"/>
    <cellStyle name="Вывод 18 2 2 2" xfId="25241" xr:uid="{00000000-0005-0000-0000-00005D4A0000}"/>
    <cellStyle name="Вывод 18 2 3" xfId="17770" xr:uid="{00000000-0005-0000-0000-00005E4A0000}"/>
    <cellStyle name="Вывод 18 3" xfId="12750" xr:uid="{00000000-0005-0000-0000-00005F4A0000}"/>
    <cellStyle name="Вывод 18 3 2" xfId="22174" xr:uid="{00000000-0005-0000-0000-0000604A0000}"/>
    <cellStyle name="Вывод 18 4" xfId="15790" xr:uid="{00000000-0005-0000-0000-0000614A0000}"/>
    <cellStyle name="Вывод 18 5" xfId="46157" xr:uid="{00000000-0005-0000-0000-0000624A0000}"/>
    <cellStyle name="Вывод 19" xfId="2424" xr:uid="{00000000-0005-0000-0000-0000634A0000}"/>
    <cellStyle name="Вывод 19 2" xfId="5491" xr:uid="{00000000-0005-0000-0000-0000644A0000}"/>
    <cellStyle name="Вывод 19 2 2" xfId="16409" xr:uid="{00000000-0005-0000-0000-0000654A0000}"/>
    <cellStyle name="Вывод 19 2 2 2" xfId="25242" xr:uid="{00000000-0005-0000-0000-0000664A0000}"/>
    <cellStyle name="Вывод 19 2 3" xfId="17771" xr:uid="{00000000-0005-0000-0000-0000674A0000}"/>
    <cellStyle name="Вывод 19 3" xfId="12751" xr:uid="{00000000-0005-0000-0000-0000684A0000}"/>
    <cellStyle name="Вывод 19 3 2" xfId="22175" xr:uid="{00000000-0005-0000-0000-0000694A0000}"/>
    <cellStyle name="Вывод 19 4" xfId="15791" xr:uid="{00000000-0005-0000-0000-00006A4A0000}"/>
    <cellStyle name="Вывод 19 5" xfId="46158" xr:uid="{00000000-0005-0000-0000-00006B4A0000}"/>
    <cellStyle name="Вывод 2" xfId="2425" xr:uid="{00000000-0005-0000-0000-00006C4A0000}"/>
    <cellStyle name="Вывод 2 2" xfId="2426" xr:uid="{00000000-0005-0000-0000-00006D4A0000}"/>
    <cellStyle name="Вывод 2 2 2" xfId="2427" xr:uid="{00000000-0005-0000-0000-00006E4A0000}"/>
    <cellStyle name="Вывод 2 2 3" xfId="5492" xr:uid="{00000000-0005-0000-0000-00006F4A0000}"/>
    <cellStyle name="Вывод 2 2 3 2" xfId="16410" xr:uid="{00000000-0005-0000-0000-0000704A0000}"/>
    <cellStyle name="Вывод 2 2 3 2 2" xfId="25243" xr:uid="{00000000-0005-0000-0000-0000714A0000}"/>
    <cellStyle name="Вывод 2 2 3 3" xfId="17772" xr:uid="{00000000-0005-0000-0000-0000724A0000}"/>
    <cellStyle name="Вывод 2 2 4" xfId="6742" xr:uid="{00000000-0005-0000-0000-0000734A0000}"/>
    <cellStyle name="Вывод 2 2 4 2" xfId="18557" xr:uid="{00000000-0005-0000-0000-0000744A0000}"/>
    <cellStyle name="Вывод 2 2 5" xfId="15792" xr:uid="{00000000-0005-0000-0000-0000754A0000}"/>
    <cellStyle name="Вывод 2 2 6" xfId="46159" xr:uid="{00000000-0005-0000-0000-0000764A0000}"/>
    <cellStyle name="Вывод 2 3" xfId="2428" xr:uid="{00000000-0005-0000-0000-0000774A0000}"/>
    <cellStyle name="Вывод 2 3 2" xfId="5713" xr:uid="{00000000-0005-0000-0000-0000784A0000}"/>
    <cellStyle name="Вывод 2 3 2 2" xfId="16792" xr:uid="{00000000-0005-0000-0000-0000794A0000}"/>
    <cellStyle name="Вывод 2 3 2 2 2" xfId="25547" xr:uid="{00000000-0005-0000-0000-00007A4A0000}"/>
    <cellStyle name="Вывод 2 3 2 3" xfId="17799" xr:uid="{00000000-0005-0000-0000-00007B4A0000}"/>
    <cellStyle name="Вывод 2 3 3" xfId="6716" xr:uid="{00000000-0005-0000-0000-00007C4A0000}"/>
    <cellStyle name="Вывод 2 3 3 2" xfId="18552" xr:uid="{00000000-0005-0000-0000-00007D4A0000}"/>
    <cellStyle name="Вывод 2 3 4" xfId="16173" xr:uid="{00000000-0005-0000-0000-00007E4A0000}"/>
    <cellStyle name="Вывод 2 3 5" xfId="46544" xr:uid="{00000000-0005-0000-0000-00007F4A0000}"/>
    <cellStyle name="Вывод 2 4" xfId="2429" xr:uid="{00000000-0005-0000-0000-0000804A0000}"/>
    <cellStyle name="Вывод 2 5" xfId="5411" xr:uid="{00000000-0005-0000-0000-0000814A0000}"/>
    <cellStyle name="Вывод 2 5 2" xfId="7379" xr:uid="{00000000-0005-0000-0000-0000824A0000}"/>
    <cellStyle name="Вывод 2 5 3" xfId="16313" xr:uid="{00000000-0005-0000-0000-0000834A0000}"/>
    <cellStyle name="Вывод 2 5 3 2" xfId="25217" xr:uid="{00000000-0005-0000-0000-0000844A0000}"/>
    <cellStyle name="Вывод 2 5 4" xfId="17756" xr:uid="{00000000-0005-0000-0000-0000854A0000}"/>
    <cellStyle name="Вывод 2 6" xfId="6619" xr:uid="{00000000-0005-0000-0000-0000864A0000}"/>
    <cellStyle name="Вывод 2 6 2" xfId="13326" xr:uid="{00000000-0005-0000-0000-0000874A0000}"/>
    <cellStyle name="Вывод 2 6 2 2" xfId="22659" xr:uid="{00000000-0005-0000-0000-0000884A0000}"/>
    <cellStyle name="Вывод 2 6 3" xfId="16939" xr:uid="{00000000-0005-0000-0000-0000894A0000}"/>
    <cellStyle name="Вывод 2 6 4" xfId="18496" xr:uid="{00000000-0005-0000-0000-00008A4A0000}"/>
    <cellStyle name="Вывод 2 7" xfId="15698" xr:uid="{00000000-0005-0000-0000-00008B4A0000}"/>
    <cellStyle name="Вывод 2_Comparison of Ore_reserves " xfId="8390" xr:uid="{00000000-0005-0000-0000-00008C4A0000}"/>
    <cellStyle name="Вывод 20" xfId="2430" xr:uid="{00000000-0005-0000-0000-00008D4A0000}"/>
    <cellStyle name="Вывод 20 2" xfId="5493" xr:uid="{00000000-0005-0000-0000-00008E4A0000}"/>
    <cellStyle name="Вывод 20 2 2" xfId="16411" xr:uid="{00000000-0005-0000-0000-00008F4A0000}"/>
    <cellStyle name="Вывод 20 2 2 2" xfId="25244" xr:uid="{00000000-0005-0000-0000-0000904A0000}"/>
    <cellStyle name="Вывод 20 2 3" xfId="17773" xr:uid="{00000000-0005-0000-0000-0000914A0000}"/>
    <cellStyle name="Вывод 20 3" xfId="12752" xr:uid="{00000000-0005-0000-0000-0000924A0000}"/>
    <cellStyle name="Вывод 20 3 2" xfId="22176" xr:uid="{00000000-0005-0000-0000-0000934A0000}"/>
    <cellStyle name="Вывод 20 4" xfId="15793" xr:uid="{00000000-0005-0000-0000-0000944A0000}"/>
    <cellStyle name="Вывод 20 5" xfId="46160" xr:uid="{00000000-0005-0000-0000-0000954A0000}"/>
    <cellStyle name="Вывод 21" xfId="2431" xr:uid="{00000000-0005-0000-0000-0000964A0000}"/>
    <cellStyle name="Вывод 21 2" xfId="5494" xr:uid="{00000000-0005-0000-0000-0000974A0000}"/>
    <cellStyle name="Вывод 21 2 2" xfId="16412" xr:uid="{00000000-0005-0000-0000-0000984A0000}"/>
    <cellStyle name="Вывод 21 2 2 2" xfId="25245" xr:uid="{00000000-0005-0000-0000-0000994A0000}"/>
    <cellStyle name="Вывод 21 2 3" xfId="17774" xr:uid="{00000000-0005-0000-0000-00009A4A0000}"/>
    <cellStyle name="Вывод 21 3" xfId="12753" xr:uid="{00000000-0005-0000-0000-00009B4A0000}"/>
    <cellStyle name="Вывод 21 3 2" xfId="22177" xr:uid="{00000000-0005-0000-0000-00009C4A0000}"/>
    <cellStyle name="Вывод 21 4" xfId="15794" xr:uid="{00000000-0005-0000-0000-00009D4A0000}"/>
    <cellStyle name="Вывод 21 5" xfId="46161" xr:uid="{00000000-0005-0000-0000-00009E4A0000}"/>
    <cellStyle name="Вывод 22" xfId="2432" xr:uid="{00000000-0005-0000-0000-00009F4A0000}"/>
    <cellStyle name="Вывод 22 2" xfId="5495" xr:uid="{00000000-0005-0000-0000-0000A04A0000}"/>
    <cellStyle name="Вывод 22 2 2" xfId="16413" xr:uid="{00000000-0005-0000-0000-0000A14A0000}"/>
    <cellStyle name="Вывод 22 2 2 2" xfId="25246" xr:uid="{00000000-0005-0000-0000-0000A24A0000}"/>
    <cellStyle name="Вывод 22 2 3" xfId="17775" xr:uid="{00000000-0005-0000-0000-0000A34A0000}"/>
    <cellStyle name="Вывод 22 3" xfId="12754" xr:uid="{00000000-0005-0000-0000-0000A44A0000}"/>
    <cellStyle name="Вывод 22 3 2" xfId="22178" xr:uid="{00000000-0005-0000-0000-0000A54A0000}"/>
    <cellStyle name="Вывод 22 4" xfId="15795" xr:uid="{00000000-0005-0000-0000-0000A64A0000}"/>
    <cellStyle name="Вывод 22 5" xfId="46162" xr:uid="{00000000-0005-0000-0000-0000A74A0000}"/>
    <cellStyle name="Вывод 23" xfId="2433" xr:uid="{00000000-0005-0000-0000-0000A84A0000}"/>
    <cellStyle name="Вывод 23 2" xfId="5496" xr:uid="{00000000-0005-0000-0000-0000A94A0000}"/>
    <cellStyle name="Вывод 23 2 2" xfId="16414" xr:uid="{00000000-0005-0000-0000-0000AA4A0000}"/>
    <cellStyle name="Вывод 23 2 2 2" xfId="25247" xr:uid="{00000000-0005-0000-0000-0000AB4A0000}"/>
    <cellStyle name="Вывод 23 2 3" xfId="17776" xr:uid="{00000000-0005-0000-0000-0000AC4A0000}"/>
    <cellStyle name="Вывод 23 3" xfId="12755" xr:uid="{00000000-0005-0000-0000-0000AD4A0000}"/>
    <cellStyle name="Вывод 23 3 2" xfId="22179" xr:uid="{00000000-0005-0000-0000-0000AE4A0000}"/>
    <cellStyle name="Вывод 23 4" xfId="15796" xr:uid="{00000000-0005-0000-0000-0000AF4A0000}"/>
    <cellStyle name="Вывод 23 5" xfId="46163" xr:uid="{00000000-0005-0000-0000-0000B04A0000}"/>
    <cellStyle name="Вывод 3" xfId="2434" xr:uid="{00000000-0005-0000-0000-0000B14A0000}"/>
    <cellStyle name="Вывод 3 2" xfId="2435" xr:uid="{00000000-0005-0000-0000-0000B24A0000}"/>
    <cellStyle name="Вывод 3 2 2" xfId="5714" xr:uid="{00000000-0005-0000-0000-0000B34A0000}"/>
    <cellStyle name="Вывод 3 2 2 2" xfId="16793" xr:uid="{00000000-0005-0000-0000-0000B44A0000}"/>
    <cellStyle name="Вывод 3 2 2 2 2" xfId="25548" xr:uid="{00000000-0005-0000-0000-0000B54A0000}"/>
    <cellStyle name="Вывод 3 2 2 3" xfId="17800" xr:uid="{00000000-0005-0000-0000-0000B64A0000}"/>
    <cellStyle name="Вывод 3 2 3" xfId="7010" xr:uid="{00000000-0005-0000-0000-0000B74A0000}"/>
    <cellStyle name="Вывод 3 2 3 2" xfId="18689" xr:uid="{00000000-0005-0000-0000-0000B84A0000}"/>
    <cellStyle name="Вывод 3 2 4" xfId="16174" xr:uid="{00000000-0005-0000-0000-0000B94A0000}"/>
    <cellStyle name="Вывод 3 2 5" xfId="46545" xr:uid="{00000000-0005-0000-0000-0000BA4A0000}"/>
    <cellStyle name="Вывод 3 3" xfId="5497" xr:uid="{00000000-0005-0000-0000-0000BB4A0000}"/>
    <cellStyle name="Вывод 3 3 2" xfId="9178" xr:uid="{00000000-0005-0000-0000-0000BC4A0000}"/>
    <cellStyle name="Вывод 3 3 2 2" xfId="19709" xr:uid="{00000000-0005-0000-0000-0000BD4A0000}"/>
    <cellStyle name="Вывод 3 3 3" xfId="16415" xr:uid="{00000000-0005-0000-0000-0000BE4A0000}"/>
    <cellStyle name="Вывод 3 3 3 2" xfId="25248" xr:uid="{00000000-0005-0000-0000-0000BF4A0000}"/>
    <cellStyle name="Вывод 3 3 4" xfId="17777" xr:uid="{00000000-0005-0000-0000-0000C04A0000}"/>
    <cellStyle name="Вывод 3 4" xfId="6620" xr:uid="{00000000-0005-0000-0000-0000C14A0000}"/>
    <cellStyle name="Вывод 3 5" xfId="15797" xr:uid="{00000000-0005-0000-0000-0000C24A0000}"/>
    <cellStyle name="Вывод 3 6" xfId="46164" xr:uid="{00000000-0005-0000-0000-0000C34A0000}"/>
    <cellStyle name="Вывод 3_Reconcilation" xfId="9177" xr:uid="{00000000-0005-0000-0000-0000C44A0000}"/>
    <cellStyle name="Вывод 4" xfId="2436" xr:uid="{00000000-0005-0000-0000-0000C54A0000}"/>
    <cellStyle name="Вывод 4 2" xfId="5498" xr:uid="{00000000-0005-0000-0000-0000C64A0000}"/>
    <cellStyle name="Вывод 4 2 2" xfId="16416" xr:uid="{00000000-0005-0000-0000-0000C74A0000}"/>
    <cellStyle name="Вывод 4 2 2 2" xfId="25249" xr:uid="{00000000-0005-0000-0000-0000C84A0000}"/>
    <cellStyle name="Вывод 4 2 3" xfId="17778" xr:uid="{00000000-0005-0000-0000-0000C94A0000}"/>
    <cellStyle name="Вывод 4 3" xfId="6621" xr:uid="{00000000-0005-0000-0000-0000CA4A0000}"/>
    <cellStyle name="Вывод 4 3 2" xfId="18497" xr:uid="{00000000-0005-0000-0000-0000CB4A0000}"/>
    <cellStyle name="Вывод 4 4" xfId="15798" xr:uid="{00000000-0005-0000-0000-0000CC4A0000}"/>
    <cellStyle name="Вывод 4 5" xfId="46165" xr:uid="{00000000-0005-0000-0000-0000CD4A0000}"/>
    <cellStyle name="Вывод 5" xfId="2437" xr:uid="{00000000-0005-0000-0000-0000CE4A0000}"/>
    <cellStyle name="Вывод 5 2" xfId="2438" xr:uid="{00000000-0005-0000-0000-0000CF4A0000}"/>
    <cellStyle name="Вывод 5 2 2" xfId="5715" xr:uid="{00000000-0005-0000-0000-0000D04A0000}"/>
    <cellStyle name="Вывод 5 2 2 2" xfId="16794" xr:uid="{00000000-0005-0000-0000-0000D14A0000}"/>
    <cellStyle name="Вывод 5 2 2 2 2" xfId="25549" xr:uid="{00000000-0005-0000-0000-0000D24A0000}"/>
    <cellStyle name="Вывод 5 2 2 3" xfId="17801" xr:uid="{00000000-0005-0000-0000-0000D34A0000}"/>
    <cellStyle name="Вывод 5 2 3" xfId="7011" xr:uid="{00000000-0005-0000-0000-0000D44A0000}"/>
    <cellStyle name="Вывод 5 2 3 2" xfId="18690" xr:uid="{00000000-0005-0000-0000-0000D54A0000}"/>
    <cellStyle name="Вывод 5 2 4" xfId="16175" xr:uid="{00000000-0005-0000-0000-0000D64A0000}"/>
    <cellStyle name="Вывод 5 2 5" xfId="46546" xr:uid="{00000000-0005-0000-0000-0000D74A0000}"/>
    <cellStyle name="Вывод 5 3" xfId="5499" xr:uid="{00000000-0005-0000-0000-0000D84A0000}"/>
    <cellStyle name="Вывод 5 3 2" xfId="9176" xr:uid="{00000000-0005-0000-0000-0000D94A0000}"/>
    <cellStyle name="Вывод 5 3 2 2" xfId="19708" xr:uid="{00000000-0005-0000-0000-0000DA4A0000}"/>
    <cellStyle name="Вывод 5 3 3" xfId="16417" xr:uid="{00000000-0005-0000-0000-0000DB4A0000}"/>
    <cellStyle name="Вывод 5 3 3 2" xfId="25250" xr:uid="{00000000-0005-0000-0000-0000DC4A0000}"/>
    <cellStyle name="Вывод 5 3 4" xfId="17779" xr:uid="{00000000-0005-0000-0000-0000DD4A0000}"/>
    <cellStyle name="Вывод 5 4" xfId="6933" xr:uid="{00000000-0005-0000-0000-0000DE4A0000}"/>
    <cellStyle name="Вывод 5 4 2" xfId="18666" xr:uid="{00000000-0005-0000-0000-0000DF4A0000}"/>
    <cellStyle name="Вывод 5 5" xfId="15799" xr:uid="{00000000-0005-0000-0000-0000E04A0000}"/>
    <cellStyle name="Вывод 5 6" xfId="46166" xr:uid="{00000000-0005-0000-0000-0000E14A0000}"/>
    <cellStyle name="Вывод 5_МР_РЗ_Центр_13" xfId="8389" xr:uid="{00000000-0005-0000-0000-0000E24A0000}"/>
    <cellStyle name="Вывод 6" xfId="2439" xr:uid="{00000000-0005-0000-0000-0000E34A0000}"/>
    <cellStyle name="Вывод 6 2" xfId="5500" xr:uid="{00000000-0005-0000-0000-0000E44A0000}"/>
    <cellStyle name="Вывод 6 2 2" xfId="16418" xr:uid="{00000000-0005-0000-0000-0000E54A0000}"/>
    <cellStyle name="Вывод 6 2 2 2" xfId="25251" xr:uid="{00000000-0005-0000-0000-0000E64A0000}"/>
    <cellStyle name="Вывод 6 2 3" xfId="17780" xr:uid="{00000000-0005-0000-0000-0000E74A0000}"/>
    <cellStyle name="Вывод 6 3" xfId="7244" xr:uid="{00000000-0005-0000-0000-0000E84A0000}"/>
    <cellStyle name="Вывод 6 4" xfId="12756" xr:uid="{00000000-0005-0000-0000-0000E94A0000}"/>
    <cellStyle name="Вывод 6 4 2" xfId="22180" xr:uid="{00000000-0005-0000-0000-0000EA4A0000}"/>
    <cellStyle name="Вывод 6 5" xfId="15800" xr:uid="{00000000-0005-0000-0000-0000EB4A0000}"/>
    <cellStyle name="Вывод 6 6" xfId="46167" xr:uid="{00000000-0005-0000-0000-0000EC4A0000}"/>
    <cellStyle name="Вывод 7" xfId="2440" xr:uid="{00000000-0005-0000-0000-0000ED4A0000}"/>
    <cellStyle name="Вывод 7 2" xfId="5501" xr:uid="{00000000-0005-0000-0000-0000EE4A0000}"/>
    <cellStyle name="Вывод 7 2 2" xfId="16419" xr:uid="{00000000-0005-0000-0000-0000EF4A0000}"/>
    <cellStyle name="Вывод 7 2 2 2" xfId="25252" xr:uid="{00000000-0005-0000-0000-0000F04A0000}"/>
    <cellStyle name="Вывод 7 2 3" xfId="17781" xr:uid="{00000000-0005-0000-0000-0000F14A0000}"/>
    <cellStyle name="Вывод 7 3" xfId="7737" xr:uid="{00000000-0005-0000-0000-0000F24A0000}"/>
    <cellStyle name="Вывод 7 4" xfId="12757" xr:uid="{00000000-0005-0000-0000-0000F34A0000}"/>
    <cellStyle name="Вывод 7 4 2" xfId="22181" xr:uid="{00000000-0005-0000-0000-0000F44A0000}"/>
    <cellStyle name="Вывод 7 5" xfId="15801" xr:uid="{00000000-0005-0000-0000-0000F54A0000}"/>
    <cellStyle name="Вывод 7 6" xfId="46168" xr:uid="{00000000-0005-0000-0000-0000F64A0000}"/>
    <cellStyle name="Вывод 8" xfId="2441" xr:uid="{00000000-0005-0000-0000-0000F74A0000}"/>
    <cellStyle name="Вывод 8 2" xfId="5502" xr:uid="{00000000-0005-0000-0000-0000F84A0000}"/>
    <cellStyle name="Вывод 8 2 2" xfId="16420" xr:uid="{00000000-0005-0000-0000-0000F94A0000}"/>
    <cellStyle name="Вывод 8 2 2 2" xfId="25253" xr:uid="{00000000-0005-0000-0000-0000FA4A0000}"/>
    <cellStyle name="Вывод 8 2 3" xfId="17782" xr:uid="{00000000-0005-0000-0000-0000FB4A0000}"/>
    <cellStyle name="Вывод 8 3" xfId="8070" xr:uid="{00000000-0005-0000-0000-0000FC4A0000}"/>
    <cellStyle name="Вывод 8 4" xfId="12758" xr:uid="{00000000-0005-0000-0000-0000FD4A0000}"/>
    <cellStyle name="Вывод 8 4 2" xfId="22182" xr:uid="{00000000-0005-0000-0000-0000FE4A0000}"/>
    <cellStyle name="Вывод 8 5" xfId="15802" xr:uid="{00000000-0005-0000-0000-0000FF4A0000}"/>
    <cellStyle name="Вывод 8 6" xfId="46169" xr:uid="{00000000-0005-0000-0000-0000004B0000}"/>
    <cellStyle name="Вывод 9" xfId="2442" xr:uid="{00000000-0005-0000-0000-0000014B0000}"/>
    <cellStyle name="Вывод 9 2" xfId="5503" xr:uid="{00000000-0005-0000-0000-0000024B0000}"/>
    <cellStyle name="Вывод 9 2 2" xfId="16421" xr:uid="{00000000-0005-0000-0000-0000034B0000}"/>
    <cellStyle name="Вывод 9 2 2 2" xfId="25254" xr:uid="{00000000-0005-0000-0000-0000044B0000}"/>
    <cellStyle name="Вывод 9 2 3" xfId="17783" xr:uid="{00000000-0005-0000-0000-0000054B0000}"/>
    <cellStyle name="Вывод 9 3" xfId="12126" xr:uid="{00000000-0005-0000-0000-0000064B0000}"/>
    <cellStyle name="Вывод 9 4" xfId="12759" xr:uid="{00000000-0005-0000-0000-0000074B0000}"/>
    <cellStyle name="Вывод 9 4 2" xfId="22183" xr:uid="{00000000-0005-0000-0000-0000084B0000}"/>
    <cellStyle name="Вывод 9 5" xfId="15803" xr:uid="{00000000-0005-0000-0000-0000094B0000}"/>
    <cellStyle name="Вывод 9 6" xfId="46170" xr:uid="{00000000-0005-0000-0000-00000A4B0000}"/>
    <cellStyle name="Вычисление 10" xfId="2443" xr:uid="{00000000-0005-0000-0000-00000B4B0000}"/>
    <cellStyle name="Вычисление 10 2" xfId="5504" xr:uid="{00000000-0005-0000-0000-00000C4B0000}"/>
    <cellStyle name="Вычисление 10 2 2" xfId="16422" xr:uid="{00000000-0005-0000-0000-00000D4B0000}"/>
    <cellStyle name="Вычисление 10 2 3" xfId="27219" xr:uid="{00000000-0005-0000-0000-00000E4B0000}"/>
    <cellStyle name="Вычисление 10 2 3 2" xfId="45067" xr:uid="{00000000-0005-0000-0000-00000F4B0000}"/>
    <cellStyle name="Вычисление 10 2 4" xfId="45617" xr:uid="{00000000-0005-0000-0000-0000104B0000}"/>
    <cellStyle name="Вычисление 10 2 5" xfId="46761" xr:uid="{00000000-0005-0000-0000-0000114B0000}"/>
    <cellStyle name="Вычисление 10 3" xfId="12760" xr:uid="{00000000-0005-0000-0000-0000124B0000}"/>
    <cellStyle name="Вычисление 10 3 2" xfId="22184" xr:uid="{00000000-0005-0000-0000-0000134B0000}"/>
    <cellStyle name="Вычисление 10 4" xfId="15804" xr:uid="{00000000-0005-0000-0000-0000144B0000}"/>
    <cellStyle name="Вычисление 10 5" xfId="26240" xr:uid="{00000000-0005-0000-0000-0000154B0000}"/>
    <cellStyle name="Вычисление 10 5 2" xfId="44172" xr:uid="{00000000-0005-0000-0000-0000164B0000}"/>
    <cellStyle name="Вычисление 10 6" xfId="46171" xr:uid="{00000000-0005-0000-0000-0000174B0000}"/>
    <cellStyle name="Вычисление 11" xfId="2444" xr:uid="{00000000-0005-0000-0000-0000184B0000}"/>
    <cellStyle name="Вычисление 11 2" xfId="5505" xr:uid="{00000000-0005-0000-0000-0000194B0000}"/>
    <cellStyle name="Вычисление 11 2 2" xfId="16423" xr:uid="{00000000-0005-0000-0000-00001A4B0000}"/>
    <cellStyle name="Вычисление 11 2 3" xfId="27220" xr:uid="{00000000-0005-0000-0000-00001B4B0000}"/>
    <cellStyle name="Вычисление 11 2 3 2" xfId="45068" xr:uid="{00000000-0005-0000-0000-00001C4B0000}"/>
    <cellStyle name="Вычисление 11 2 4" xfId="45618" xr:uid="{00000000-0005-0000-0000-00001D4B0000}"/>
    <cellStyle name="Вычисление 11 2 5" xfId="46762" xr:uid="{00000000-0005-0000-0000-00001E4B0000}"/>
    <cellStyle name="Вычисление 11 3" xfId="12761" xr:uid="{00000000-0005-0000-0000-00001F4B0000}"/>
    <cellStyle name="Вычисление 11 3 2" xfId="22185" xr:uid="{00000000-0005-0000-0000-0000204B0000}"/>
    <cellStyle name="Вычисление 11 4" xfId="15805" xr:uid="{00000000-0005-0000-0000-0000214B0000}"/>
    <cellStyle name="Вычисление 11 5" xfId="26239" xr:uid="{00000000-0005-0000-0000-0000224B0000}"/>
    <cellStyle name="Вычисление 11 5 2" xfId="44171" xr:uid="{00000000-0005-0000-0000-0000234B0000}"/>
    <cellStyle name="Вычисление 11 6" xfId="46172" xr:uid="{00000000-0005-0000-0000-0000244B0000}"/>
    <cellStyle name="Вычисление 12" xfId="2445" xr:uid="{00000000-0005-0000-0000-0000254B0000}"/>
    <cellStyle name="Вычисление 12 2" xfId="5506" xr:uid="{00000000-0005-0000-0000-0000264B0000}"/>
    <cellStyle name="Вычисление 12 2 2" xfId="16424" xr:uid="{00000000-0005-0000-0000-0000274B0000}"/>
    <cellStyle name="Вычисление 12 2 3" xfId="27221" xr:uid="{00000000-0005-0000-0000-0000284B0000}"/>
    <cellStyle name="Вычисление 12 2 3 2" xfId="45069" xr:uid="{00000000-0005-0000-0000-0000294B0000}"/>
    <cellStyle name="Вычисление 12 2 4" xfId="45619" xr:uid="{00000000-0005-0000-0000-00002A4B0000}"/>
    <cellStyle name="Вычисление 12 2 5" xfId="46763" xr:uid="{00000000-0005-0000-0000-00002B4B0000}"/>
    <cellStyle name="Вычисление 12 3" xfId="12762" xr:uid="{00000000-0005-0000-0000-00002C4B0000}"/>
    <cellStyle name="Вычисление 12 3 2" xfId="22186" xr:uid="{00000000-0005-0000-0000-00002D4B0000}"/>
    <cellStyle name="Вычисление 12 4" xfId="15806" xr:uid="{00000000-0005-0000-0000-00002E4B0000}"/>
    <cellStyle name="Вычисление 12 5" xfId="26238" xr:uid="{00000000-0005-0000-0000-00002F4B0000}"/>
    <cellStyle name="Вычисление 12 5 2" xfId="44170" xr:uid="{00000000-0005-0000-0000-0000304B0000}"/>
    <cellStyle name="Вычисление 12 6" xfId="46173" xr:uid="{00000000-0005-0000-0000-0000314B0000}"/>
    <cellStyle name="Вычисление 13" xfId="2446" xr:uid="{00000000-0005-0000-0000-0000324B0000}"/>
    <cellStyle name="Вычисление 13 2" xfId="5507" xr:uid="{00000000-0005-0000-0000-0000334B0000}"/>
    <cellStyle name="Вычисление 13 2 2" xfId="16425" xr:uid="{00000000-0005-0000-0000-0000344B0000}"/>
    <cellStyle name="Вычисление 13 2 3" xfId="27222" xr:uid="{00000000-0005-0000-0000-0000354B0000}"/>
    <cellStyle name="Вычисление 13 2 3 2" xfId="45070" xr:uid="{00000000-0005-0000-0000-0000364B0000}"/>
    <cellStyle name="Вычисление 13 2 4" xfId="45620" xr:uid="{00000000-0005-0000-0000-0000374B0000}"/>
    <cellStyle name="Вычисление 13 2 5" xfId="46764" xr:uid="{00000000-0005-0000-0000-0000384B0000}"/>
    <cellStyle name="Вычисление 13 3" xfId="12763" xr:uid="{00000000-0005-0000-0000-0000394B0000}"/>
    <cellStyle name="Вычисление 13 3 2" xfId="22187" xr:uid="{00000000-0005-0000-0000-00003A4B0000}"/>
    <cellStyle name="Вычисление 13 4" xfId="15807" xr:uid="{00000000-0005-0000-0000-00003B4B0000}"/>
    <cellStyle name="Вычисление 13 5" xfId="26237" xr:uid="{00000000-0005-0000-0000-00003C4B0000}"/>
    <cellStyle name="Вычисление 13 5 2" xfId="44169" xr:uid="{00000000-0005-0000-0000-00003D4B0000}"/>
    <cellStyle name="Вычисление 13 6" xfId="46174" xr:uid="{00000000-0005-0000-0000-00003E4B0000}"/>
    <cellStyle name="Вычисление 14" xfId="2447" xr:uid="{00000000-0005-0000-0000-00003F4B0000}"/>
    <cellStyle name="Вычисление 14 2" xfId="5508" xr:uid="{00000000-0005-0000-0000-0000404B0000}"/>
    <cellStyle name="Вычисление 14 2 2" xfId="16426" xr:uid="{00000000-0005-0000-0000-0000414B0000}"/>
    <cellStyle name="Вычисление 14 2 3" xfId="27223" xr:uid="{00000000-0005-0000-0000-0000424B0000}"/>
    <cellStyle name="Вычисление 14 2 3 2" xfId="45071" xr:uid="{00000000-0005-0000-0000-0000434B0000}"/>
    <cellStyle name="Вычисление 14 2 4" xfId="45621" xr:uid="{00000000-0005-0000-0000-0000444B0000}"/>
    <cellStyle name="Вычисление 14 2 5" xfId="46765" xr:uid="{00000000-0005-0000-0000-0000454B0000}"/>
    <cellStyle name="Вычисление 14 3" xfId="12764" xr:uid="{00000000-0005-0000-0000-0000464B0000}"/>
    <cellStyle name="Вычисление 14 3 2" xfId="22188" xr:uid="{00000000-0005-0000-0000-0000474B0000}"/>
    <cellStyle name="Вычисление 14 4" xfId="15808" xr:uid="{00000000-0005-0000-0000-0000484B0000}"/>
    <cellStyle name="Вычисление 14 5" xfId="26236" xr:uid="{00000000-0005-0000-0000-0000494B0000}"/>
    <cellStyle name="Вычисление 14 5 2" xfId="44168" xr:uid="{00000000-0005-0000-0000-00004A4B0000}"/>
    <cellStyle name="Вычисление 14 6" xfId="46175" xr:uid="{00000000-0005-0000-0000-00004B4B0000}"/>
    <cellStyle name="Вычисление 15" xfId="2448" xr:uid="{00000000-0005-0000-0000-00004C4B0000}"/>
    <cellStyle name="Вычисление 15 2" xfId="5509" xr:uid="{00000000-0005-0000-0000-00004D4B0000}"/>
    <cellStyle name="Вычисление 15 2 2" xfId="16427" xr:uid="{00000000-0005-0000-0000-00004E4B0000}"/>
    <cellStyle name="Вычисление 15 2 3" xfId="27224" xr:uid="{00000000-0005-0000-0000-00004F4B0000}"/>
    <cellStyle name="Вычисление 15 2 3 2" xfId="45072" xr:uid="{00000000-0005-0000-0000-0000504B0000}"/>
    <cellStyle name="Вычисление 15 2 4" xfId="45622" xr:uid="{00000000-0005-0000-0000-0000514B0000}"/>
    <cellStyle name="Вычисление 15 2 5" xfId="46766" xr:uid="{00000000-0005-0000-0000-0000524B0000}"/>
    <cellStyle name="Вычисление 15 3" xfId="12765" xr:uid="{00000000-0005-0000-0000-0000534B0000}"/>
    <cellStyle name="Вычисление 15 3 2" xfId="22189" xr:uid="{00000000-0005-0000-0000-0000544B0000}"/>
    <cellStyle name="Вычисление 15 4" xfId="15809" xr:uid="{00000000-0005-0000-0000-0000554B0000}"/>
    <cellStyle name="Вычисление 15 5" xfId="26235" xr:uid="{00000000-0005-0000-0000-0000564B0000}"/>
    <cellStyle name="Вычисление 15 5 2" xfId="44167" xr:uid="{00000000-0005-0000-0000-0000574B0000}"/>
    <cellStyle name="Вычисление 15 6" xfId="46176" xr:uid="{00000000-0005-0000-0000-0000584B0000}"/>
    <cellStyle name="Вычисление 16" xfId="2449" xr:uid="{00000000-0005-0000-0000-0000594B0000}"/>
    <cellStyle name="Вычисление 16 2" xfId="5510" xr:uid="{00000000-0005-0000-0000-00005A4B0000}"/>
    <cellStyle name="Вычисление 16 2 2" xfId="16428" xr:uid="{00000000-0005-0000-0000-00005B4B0000}"/>
    <cellStyle name="Вычисление 16 2 3" xfId="27225" xr:uid="{00000000-0005-0000-0000-00005C4B0000}"/>
    <cellStyle name="Вычисление 16 2 3 2" xfId="45073" xr:uid="{00000000-0005-0000-0000-00005D4B0000}"/>
    <cellStyle name="Вычисление 16 2 4" xfId="45623" xr:uid="{00000000-0005-0000-0000-00005E4B0000}"/>
    <cellStyle name="Вычисление 16 2 5" xfId="46767" xr:uid="{00000000-0005-0000-0000-00005F4B0000}"/>
    <cellStyle name="Вычисление 16 3" xfId="12766" xr:uid="{00000000-0005-0000-0000-0000604B0000}"/>
    <cellStyle name="Вычисление 16 3 2" xfId="22190" xr:uid="{00000000-0005-0000-0000-0000614B0000}"/>
    <cellStyle name="Вычисление 16 4" xfId="15810" xr:uid="{00000000-0005-0000-0000-0000624B0000}"/>
    <cellStyle name="Вычисление 16 5" xfId="26234" xr:uid="{00000000-0005-0000-0000-0000634B0000}"/>
    <cellStyle name="Вычисление 16 5 2" xfId="44166" xr:uid="{00000000-0005-0000-0000-0000644B0000}"/>
    <cellStyle name="Вычисление 16 6" xfId="46177" xr:uid="{00000000-0005-0000-0000-0000654B0000}"/>
    <cellStyle name="Вычисление 17" xfId="2450" xr:uid="{00000000-0005-0000-0000-0000664B0000}"/>
    <cellStyle name="Вычисление 17 2" xfId="5511" xr:uid="{00000000-0005-0000-0000-0000674B0000}"/>
    <cellStyle name="Вычисление 17 2 2" xfId="16429" xr:uid="{00000000-0005-0000-0000-0000684B0000}"/>
    <cellStyle name="Вычисление 17 2 3" xfId="27226" xr:uid="{00000000-0005-0000-0000-0000694B0000}"/>
    <cellStyle name="Вычисление 17 2 3 2" xfId="45074" xr:uid="{00000000-0005-0000-0000-00006A4B0000}"/>
    <cellStyle name="Вычисление 17 2 4" xfId="45624" xr:uid="{00000000-0005-0000-0000-00006B4B0000}"/>
    <cellStyle name="Вычисление 17 2 5" xfId="46768" xr:uid="{00000000-0005-0000-0000-00006C4B0000}"/>
    <cellStyle name="Вычисление 17 3" xfId="12767" xr:uid="{00000000-0005-0000-0000-00006D4B0000}"/>
    <cellStyle name="Вычисление 17 3 2" xfId="22191" xr:uid="{00000000-0005-0000-0000-00006E4B0000}"/>
    <cellStyle name="Вычисление 17 4" xfId="15811" xr:uid="{00000000-0005-0000-0000-00006F4B0000}"/>
    <cellStyle name="Вычисление 17 5" xfId="26233" xr:uid="{00000000-0005-0000-0000-0000704B0000}"/>
    <cellStyle name="Вычисление 17 5 2" xfId="44165" xr:uid="{00000000-0005-0000-0000-0000714B0000}"/>
    <cellStyle name="Вычисление 17 6" xfId="46178" xr:uid="{00000000-0005-0000-0000-0000724B0000}"/>
    <cellStyle name="Вычисление 18" xfId="2451" xr:uid="{00000000-0005-0000-0000-0000734B0000}"/>
    <cellStyle name="Вычисление 18 2" xfId="5512" xr:uid="{00000000-0005-0000-0000-0000744B0000}"/>
    <cellStyle name="Вычисление 18 2 2" xfId="16430" xr:uid="{00000000-0005-0000-0000-0000754B0000}"/>
    <cellStyle name="Вычисление 18 2 3" xfId="27227" xr:uid="{00000000-0005-0000-0000-0000764B0000}"/>
    <cellStyle name="Вычисление 18 2 3 2" xfId="45075" xr:uid="{00000000-0005-0000-0000-0000774B0000}"/>
    <cellStyle name="Вычисление 18 2 4" xfId="45625" xr:uid="{00000000-0005-0000-0000-0000784B0000}"/>
    <cellStyle name="Вычисление 18 2 5" xfId="46769" xr:uid="{00000000-0005-0000-0000-0000794B0000}"/>
    <cellStyle name="Вычисление 18 3" xfId="12768" xr:uid="{00000000-0005-0000-0000-00007A4B0000}"/>
    <cellStyle name="Вычисление 18 3 2" xfId="22192" xr:uid="{00000000-0005-0000-0000-00007B4B0000}"/>
    <cellStyle name="Вычисление 18 4" xfId="15812" xr:uid="{00000000-0005-0000-0000-00007C4B0000}"/>
    <cellStyle name="Вычисление 18 5" xfId="26232" xr:uid="{00000000-0005-0000-0000-00007D4B0000}"/>
    <cellStyle name="Вычисление 18 5 2" xfId="44164" xr:uid="{00000000-0005-0000-0000-00007E4B0000}"/>
    <cellStyle name="Вычисление 18 6" xfId="46179" xr:uid="{00000000-0005-0000-0000-00007F4B0000}"/>
    <cellStyle name="Вычисление 19" xfId="2452" xr:uid="{00000000-0005-0000-0000-0000804B0000}"/>
    <cellStyle name="Вычисление 19 2" xfId="5513" xr:uid="{00000000-0005-0000-0000-0000814B0000}"/>
    <cellStyle name="Вычисление 19 2 2" xfId="16431" xr:uid="{00000000-0005-0000-0000-0000824B0000}"/>
    <cellStyle name="Вычисление 19 2 3" xfId="27228" xr:uid="{00000000-0005-0000-0000-0000834B0000}"/>
    <cellStyle name="Вычисление 19 2 3 2" xfId="45076" xr:uid="{00000000-0005-0000-0000-0000844B0000}"/>
    <cellStyle name="Вычисление 19 2 4" xfId="45626" xr:uid="{00000000-0005-0000-0000-0000854B0000}"/>
    <cellStyle name="Вычисление 19 2 5" xfId="46770" xr:uid="{00000000-0005-0000-0000-0000864B0000}"/>
    <cellStyle name="Вычисление 19 3" xfId="12769" xr:uid="{00000000-0005-0000-0000-0000874B0000}"/>
    <cellStyle name="Вычисление 19 3 2" xfId="22193" xr:uid="{00000000-0005-0000-0000-0000884B0000}"/>
    <cellStyle name="Вычисление 19 4" xfId="15813" xr:uid="{00000000-0005-0000-0000-0000894B0000}"/>
    <cellStyle name="Вычисление 19 5" xfId="26231" xr:uid="{00000000-0005-0000-0000-00008A4B0000}"/>
    <cellStyle name="Вычисление 19 5 2" xfId="44163" xr:uid="{00000000-0005-0000-0000-00008B4B0000}"/>
    <cellStyle name="Вычисление 19 6" xfId="46180" xr:uid="{00000000-0005-0000-0000-00008C4B0000}"/>
    <cellStyle name="Вычисление 2" xfId="2453" xr:uid="{00000000-0005-0000-0000-00008D4B0000}"/>
    <cellStyle name="Вычисление 2 2" xfId="2454" xr:uid="{00000000-0005-0000-0000-00008E4B0000}"/>
    <cellStyle name="Вычисление 2 2 2" xfId="2455" xr:uid="{00000000-0005-0000-0000-00008F4B0000}"/>
    <cellStyle name="Вычисление 2 2 3" xfId="5514" xr:uid="{00000000-0005-0000-0000-0000904B0000}"/>
    <cellStyle name="Вычисление 2 2 3 2" xfId="16432" xr:uid="{00000000-0005-0000-0000-0000914B0000}"/>
    <cellStyle name="Вычисление 2 2 3 3" xfId="27229" xr:uid="{00000000-0005-0000-0000-0000924B0000}"/>
    <cellStyle name="Вычисление 2 2 3 3 2" xfId="45077" xr:uid="{00000000-0005-0000-0000-0000934B0000}"/>
    <cellStyle name="Вычисление 2 2 3 4" xfId="45627" xr:uid="{00000000-0005-0000-0000-0000944B0000}"/>
    <cellStyle name="Вычисление 2 2 3 5" xfId="46771" xr:uid="{00000000-0005-0000-0000-0000954B0000}"/>
    <cellStyle name="Вычисление 2 2 4" xfId="6743" xr:uid="{00000000-0005-0000-0000-0000964B0000}"/>
    <cellStyle name="Вычисление 2 2 4 2" xfId="18558" xr:uid="{00000000-0005-0000-0000-0000974B0000}"/>
    <cellStyle name="Вычисление 2 2 5" xfId="15814" xr:uid="{00000000-0005-0000-0000-0000984B0000}"/>
    <cellStyle name="Вычисление 2 2 6" xfId="26230" xr:uid="{00000000-0005-0000-0000-0000994B0000}"/>
    <cellStyle name="Вычисление 2 2 6 2" xfId="44162" xr:uid="{00000000-0005-0000-0000-00009A4B0000}"/>
    <cellStyle name="Вычисление 2 2 7" xfId="46181" xr:uid="{00000000-0005-0000-0000-00009B4B0000}"/>
    <cellStyle name="Вычисление 2 3" xfId="2456" xr:uid="{00000000-0005-0000-0000-00009C4B0000}"/>
    <cellStyle name="Вычисление 2 3 2" xfId="5716" xr:uid="{00000000-0005-0000-0000-00009D4B0000}"/>
    <cellStyle name="Вычисление 2 3 2 2" xfId="16795" xr:uid="{00000000-0005-0000-0000-00009E4B0000}"/>
    <cellStyle name="Вычисление 2 3 2 3" xfId="27278" xr:uid="{00000000-0005-0000-0000-00009F4B0000}"/>
    <cellStyle name="Вычисление 2 3 2 3 2" xfId="45122" xr:uid="{00000000-0005-0000-0000-0000A04B0000}"/>
    <cellStyle name="Вычисление 2 3 2 4" xfId="45938" xr:uid="{00000000-0005-0000-0000-0000A14B0000}"/>
    <cellStyle name="Вычисление 2 3 2 5" xfId="47131" xr:uid="{00000000-0005-0000-0000-0000A24B0000}"/>
    <cellStyle name="Вычисление 2 3 3" xfId="6717" xr:uid="{00000000-0005-0000-0000-0000A34B0000}"/>
    <cellStyle name="Вычисление 2 3 3 2" xfId="18553" xr:uid="{00000000-0005-0000-0000-0000A44B0000}"/>
    <cellStyle name="Вычисление 2 3 4" xfId="16176" xr:uid="{00000000-0005-0000-0000-0000A54B0000}"/>
    <cellStyle name="Вычисление 2 3 5" xfId="26385" xr:uid="{00000000-0005-0000-0000-0000A64B0000}"/>
    <cellStyle name="Вычисление 2 3 5 2" xfId="44307" xr:uid="{00000000-0005-0000-0000-0000A74B0000}"/>
    <cellStyle name="Вычисление 2 3 6" xfId="46547" xr:uid="{00000000-0005-0000-0000-0000A84B0000}"/>
    <cellStyle name="Вычисление 2 4" xfId="2457" xr:uid="{00000000-0005-0000-0000-0000A94B0000}"/>
    <cellStyle name="Вычисление 2 5" xfId="5412" xr:uid="{00000000-0005-0000-0000-0000AA4B0000}"/>
    <cellStyle name="Вычисление 2 5 2" xfId="7380" xr:uid="{00000000-0005-0000-0000-0000AB4B0000}"/>
    <cellStyle name="Вычисление 2 5 3" xfId="16314" xr:uid="{00000000-0005-0000-0000-0000AC4B0000}"/>
    <cellStyle name="Вычисление 2 5 4" xfId="27149" xr:uid="{00000000-0005-0000-0000-0000AD4B0000}"/>
    <cellStyle name="Вычисление 2 5 4 2" xfId="45021" xr:uid="{00000000-0005-0000-0000-0000AE4B0000}"/>
    <cellStyle name="Вычисление 2 5 5" xfId="46680" xr:uid="{00000000-0005-0000-0000-0000AF4B0000}"/>
    <cellStyle name="Вычисление 2 6" xfId="6622" xr:uid="{00000000-0005-0000-0000-0000B04B0000}"/>
    <cellStyle name="Вычисление 2 6 2" xfId="13327" xr:uid="{00000000-0005-0000-0000-0000B14B0000}"/>
    <cellStyle name="Вычисление 2 6 2 2" xfId="22660" xr:uid="{00000000-0005-0000-0000-0000B24B0000}"/>
    <cellStyle name="Вычисление 2 6 3" xfId="16940" xr:uid="{00000000-0005-0000-0000-0000B34B0000}"/>
    <cellStyle name="Вычисление 2 6 4" xfId="18498" xr:uid="{00000000-0005-0000-0000-0000B44B0000}"/>
    <cellStyle name="Вычисление 2 7" xfId="15699" xr:uid="{00000000-0005-0000-0000-0000B54B0000}"/>
    <cellStyle name="Вычисление 2 8" xfId="26564" xr:uid="{00000000-0005-0000-0000-0000B64B0000}"/>
    <cellStyle name="Вычисление 2 8 2" xfId="44484" xr:uid="{00000000-0005-0000-0000-0000B74B0000}"/>
    <cellStyle name="Вычисление 2_Comparison of Ore_reserves " xfId="8701" xr:uid="{00000000-0005-0000-0000-0000B84B0000}"/>
    <cellStyle name="Вычисление 20" xfId="2458" xr:uid="{00000000-0005-0000-0000-0000B94B0000}"/>
    <cellStyle name="Вычисление 20 2" xfId="5515" xr:uid="{00000000-0005-0000-0000-0000BA4B0000}"/>
    <cellStyle name="Вычисление 20 2 2" xfId="16433" xr:uid="{00000000-0005-0000-0000-0000BB4B0000}"/>
    <cellStyle name="Вычисление 20 2 3" xfId="27230" xr:uid="{00000000-0005-0000-0000-0000BC4B0000}"/>
    <cellStyle name="Вычисление 20 2 3 2" xfId="45078" xr:uid="{00000000-0005-0000-0000-0000BD4B0000}"/>
    <cellStyle name="Вычисление 20 2 4" xfId="45628" xr:uid="{00000000-0005-0000-0000-0000BE4B0000}"/>
    <cellStyle name="Вычисление 20 2 5" xfId="46772" xr:uid="{00000000-0005-0000-0000-0000BF4B0000}"/>
    <cellStyle name="Вычисление 20 3" xfId="12770" xr:uid="{00000000-0005-0000-0000-0000C04B0000}"/>
    <cellStyle name="Вычисление 20 3 2" xfId="22194" xr:uid="{00000000-0005-0000-0000-0000C14B0000}"/>
    <cellStyle name="Вычисление 20 4" xfId="15815" xr:uid="{00000000-0005-0000-0000-0000C24B0000}"/>
    <cellStyle name="Вычисление 20 5" xfId="26229" xr:uid="{00000000-0005-0000-0000-0000C34B0000}"/>
    <cellStyle name="Вычисление 20 5 2" xfId="44161" xr:uid="{00000000-0005-0000-0000-0000C44B0000}"/>
    <cellStyle name="Вычисление 20 6" xfId="46182" xr:uid="{00000000-0005-0000-0000-0000C54B0000}"/>
    <cellStyle name="Вычисление 21" xfId="2459" xr:uid="{00000000-0005-0000-0000-0000C64B0000}"/>
    <cellStyle name="Вычисление 21 2" xfId="5516" xr:uid="{00000000-0005-0000-0000-0000C74B0000}"/>
    <cellStyle name="Вычисление 21 2 2" xfId="16434" xr:uid="{00000000-0005-0000-0000-0000C84B0000}"/>
    <cellStyle name="Вычисление 21 2 3" xfId="27231" xr:uid="{00000000-0005-0000-0000-0000C94B0000}"/>
    <cellStyle name="Вычисление 21 2 3 2" xfId="45079" xr:uid="{00000000-0005-0000-0000-0000CA4B0000}"/>
    <cellStyle name="Вычисление 21 2 4" xfId="45629" xr:uid="{00000000-0005-0000-0000-0000CB4B0000}"/>
    <cellStyle name="Вычисление 21 2 5" xfId="46773" xr:uid="{00000000-0005-0000-0000-0000CC4B0000}"/>
    <cellStyle name="Вычисление 21 3" xfId="12771" xr:uid="{00000000-0005-0000-0000-0000CD4B0000}"/>
    <cellStyle name="Вычисление 21 3 2" xfId="22195" xr:uid="{00000000-0005-0000-0000-0000CE4B0000}"/>
    <cellStyle name="Вычисление 21 4" xfId="15816" xr:uid="{00000000-0005-0000-0000-0000CF4B0000}"/>
    <cellStyle name="Вычисление 21 5" xfId="26228" xr:uid="{00000000-0005-0000-0000-0000D04B0000}"/>
    <cellStyle name="Вычисление 21 5 2" xfId="44160" xr:uid="{00000000-0005-0000-0000-0000D14B0000}"/>
    <cellStyle name="Вычисление 21 6" xfId="46183" xr:uid="{00000000-0005-0000-0000-0000D24B0000}"/>
    <cellStyle name="Вычисление 22" xfId="2460" xr:uid="{00000000-0005-0000-0000-0000D34B0000}"/>
    <cellStyle name="Вычисление 22 2" xfId="5517" xr:uid="{00000000-0005-0000-0000-0000D44B0000}"/>
    <cellStyle name="Вычисление 22 2 2" xfId="16435" xr:uid="{00000000-0005-0000-0000-0000D54B0000}"/>
    <cellStyle name="Вычисление 22 2 3" xfId="27232" xr:uid="{00000000-0005-0000-0000-0000D64B0000}"/>
    <cellStyle name="Вычисление 22 2 3 2" xfId="45080" xr:uid="{00000000-0005-0000-0000-0000D74B0000}"/>
    <cellStyle name="Вычисление 22 2 4" xfId="45630" xr:uid="{00000000-0005-0000-0000-0000D84B0000}"/>
    <cellStyle name="Вычисление 22 2 5" xfId="46774" xr:uid="{00000000-0005-0000-0000-0000D94B0000}"/>
    <cellStyle name="Вычисление 22 3" xfId="12772" xr:uid="{00000000-0005-0000-0000-0000DA4B0000}"/>
    <cellStyle name="Вычисление 22 3 2" xfId="22196" xr:uid="{00000000-0005-0000-0000-0000DB4B0000}"/>
    <cellStyle name="Вычисление 22 4" xfId="15817" xr:uid="{00000000-0005-0000-0000-0000DC4B0000}"/>
    <cellStyle name="Вычисление 22 5" xfId="26227" xr:uid="{00000000-0005-0000-0000-0000DD4B0000}"/>
    <cellStyle name="Вычисление 22 5 2" xfId="44159" xr:uid="{00000000-0005-0000-0000-0000DE4B0000}"/>
    <cellStyle name="Вычисление 22 6" xfId="46184" xr:uid="{00000000-0005-0000-0000-0000DF4B0000}"/>
    <cellStyle name="Вычисление 23" xfId="2461" xr:uid="{00000000-0005-0000-0000-0000E04B0000}"/>
    <cellStyle name="Вычисление 23 2" xfId="5518" xr:uid="{00000000-0005-0000-0000-0000E14B0000}"/>
    <cellStyle name="Вычисление 23 2 2" xfId="16436" xr:uid="{00000000-0005-0000-0000-0000E24B0000}"/>
    <cellStyle name="Вычисление 23 2 3" xfId="27233" xr:uid="{00000000-0005-0000-0000-0000E34B0000}"/>
    <cellStyle name="Вычисление 23 2 3 2" xfId="45081" xr:uid="{00000000-0005-0000-0000-0000E44B0000}"/>
    <cellStyle name="Вычисление 23 2 4" xfId="45631" xr:uid="{00000000-0005-0000-0000-0000E54B0000}"/>
    <cellStyle name="Вычисление 23 2 5" xfId="46775" xr:uid="{00000000-0005-0000-0000-0000E64B0000}"/>
    <cellStyle name="Вычисление 23 3" xfId="12773" xr:uid="{00000000-0005-0000-0000-0000E74B0000}"/>
    <cellStyle name="Вычисление 23 3 2" xfId="22197" xr:uid="{00000000-0005-0000-0000-0000E84B0000}"/>
    <cellStyle name="Вычисление 23 4" xfId="15818" xr:uid="{00000000-0005-0000-0000-0000E94B0000}"/>
    <cellStyle name="Вычисление 23 5" xfId="26226" xr:uid="{00000000-0005-0000-0000-0000EA4B0000}"/>
    <cellStyle name="Вычисление 23 5 2" xfId="44158" xr:uid="{00000000-0005-0000-0000-0000EB4B0000}"/>
    <cellStyle name="Вычисление 23 6" xfId="46185" xr:uid="{00000000-0005-0000-0000-0000EC4B0000}"/>
    <cellStyle name="Вычисление 3" xfId="2462" xr:uid="{00000000-0005-0000-0000-0000ED4B0000}"/>
    <cellStyle name="Вычисление 3 2" xfId="2463" xr:uid="{00000000-0005-0000-0000-0000EE4B0000}"/>
    <cellStyle name="Вычисление 3 2 2" xfId="5717" xr:uid="{00000000-0005-0000-0000-0000EF4B0000}"/>
    <cellStyle name="Вычисление 3 2 2 2" xfId="16796" xr:uid="{00000000-0005-0000-0000-0000F04B0000}"/>
    <cellStyle name="Вычисление 3 2 2 3" xfId="27279" xr:uid="{00000000-0005-0000-0000-0000F14B0000}"/>
    <cellStyle name="Вычисление 3 2 2 3 2" xfId="45123" xr:uid="{00000000-0005-0000-0000-0000F24B0000}"/>
    <cellStyle name="Вычисление 3 2 2 4" xfId="45939" xr:uid="{00000000-0005-0000-0000-0000F34B0000}"/>
    <cellStyle name="Вычисление 3 2 2 5" xfId="47132" xr:uid="{00000000-0005-0000-0000-0000F44B0000}"/>
    <cellStyle name="Вычисление 3 2 3" xfId="7012" xr:uid="{00000000-0005-0000-0000-0000F54B0000}"/>
    <cellStyle name="Вычисление 3 2 3 2" xfId="18691" xr:uid="{00000000-0005-0000-0000-0000F64B0000}"/>
    <cellStyle name="Вычисление 3 2 4" xfId="16177" xr:uid="{00000000-0005-0000-0000-0000F74B0000}"/>
    <cellStyle name="Вычисление 3 2 5" xfId="26384" xr:uid="{00000000-0005-0000-0000-0000F84B0000}"/>
    <cellStyle name="Вычисление 3 2 5 2" xfId="44306" xr:uid="{00000000-0005-0000-0000-0000F94B0000}"/>
    <cellStyle name="Вычисление 3 2 6" xfId="46548" xr:uid="{00000000-0005-0000-0000-0000FA4B0000}"/>
    <cellStyle name="Вычисление 3 3" xfId="5519" xr:uid="{00000000-0005-0000-0000-0000FB4B0000}"/>
    <cellStyle name="Вычисление 3 3 2" xfId="8601" xr:uid="{00000000-0005-0000-0000-0000FC4B0000}"/>
    <cellStyle name="Вычисление 3 3 2 2" xfId="19319" xr:uid="{00000000-0005-0000-0000-0000FD4B0000}"/>
    <cellStyle name="Вычисление 3 3 3" xfId="16437" xr:uid="{00000000-0005-0000-0000-0000FE4B0000}"/>
    <cellStyle name="Вычисление 3 3 4" xfId="27234" xr:uid="{00000000-0005-0000-0000-0000FF4B0000}"/>
    <cellStyle name="Вычисление 3 3 4 2" xfId="45082" xr:uid="{00000000-0005-0000-0000-0000004C0000}"/>
    <cellStyle name="Вычисление 3 3 5" xfId="45632" xr:uid="{00000000-0005-0000-0000-0000014C0000}"/>
    <cellStyle name="Вычисление 3 3 6" xfId="46776" xr:uid="{00000000-0005-0000-0000-0000024C0000}"/>
    <cellStyle name="Вычисление 3 4" xfId="6623" xr:uid="{00000000-0005-0000-0000-0000034C0000}"/>
    <cellStyle name="Вычисление 3 5" xfId="15819" xr:uid="{00000000-0005-0000-0000-0000044C0000}"/>
    <cellStyle name="Вычисление 3 6" xfId="26044" xr:uid="{00000000-0005-0000-0000-0000054C0000}"/>
    <cellStyle name="Вычисление 3 6 2" xfId="43980" xr:uid="{00000000-0005-0000-0000-0000064C0000}"/>
    <cellStyle name="Вычисление 3 7" xfId="46186" xr:uid="{00000000-0005-0000-0000-0000074C0000}"/>
    <cellStyle name="Вычисление 3_Reconcilation" xfId="8702" xr:uid="{00000000-0005-0000-0000-0000084C0000}"/>
    <cellStyle name="Вычисление 4" xfId="2464" xr:uid="{00000000-0005-0000-0000-0000094C0000}"/>
    <cellStyle name="Вычисление 4 2" xfId="5520" xr:uid="{00000000-0005-0000-0000-00000A4C0000}"/>
    <cellStyle name="Вычисление 4 2 2" xfId="16438" xr:uid="{00000000-0005-0000-0000-00000B4C0000}"/>
    <cellStyle name="Вычисление 4 2 3" xfId="27235" xr:uid="{00000000-0005-0000-0000-00000C4C0000}"/>
    <cellStyle name="Вычисление 4 2 3 2" xfId="45083" xr:uid="{00000000-0005-0000-0000-00000D4C0000}"/>
    <cellStyle name="Вычисление 4 2 4" xfId="45633" xr:uid="{00000000-0005-0000-0000-00000E4C0000}"/>
    <cellStyle name="Вычисление 4 2 5" xfId="46777" xr:uid="{00000000-0005-0000-0000-00000F4C0000}"/>
    <cellStyle name="Вычисление 4 3" xfId="6624" xr:uid="{00000000-0005-0000-0000-0000104C0000}"/>
    <cellStyle name="Вычисление 4 3 2" xfId="18499" xr:uid="{00000000-0005-0000-0000-0000114C0000}"/>
    <cellStyle name="Вычисление 4 4" xfId="15820" xr:uid="{00000000-0005-0000-0000-0000124C0000}"/>
    <cellStyle name="Вычисление 4 5" xfId="26225" xr:uid="{00000000-0005-0000-0000-0000134C0000}"/>
    <cellStyle name="Вычисление 4 5 2" xfId="44157" xr:uid="{00000000-0005-0000-0000-0000144C0000}"/>
    <cellStyle name="Вычисление 4 6" xfId="46187" xr:uid="{00000000-0005-0000-0000-0000154C0000}"/>
    <cellStyle name="Вычисление 5" xfId="2465" xr:uid="{00000000-0005-0000-0000-0000164C0000}"/>
    <cellStyle name="Вычисление 5 2" xfId="2466" xr:uid="{00000000-0005-0000-0000-0000174C0000}"/>
    <cellStyle name="Вычисление 5 2 2" xfId="5718" xr:uid="{00000000-0005-0000-0000-0000184C0000}"/>
    <cellStyle name="Вычисление 5 2 2 2" xfId="16797" xr:uid="{00000000-0005-0000-0000-0000194C0000}"/>
    <cellStyle name="Вычисление 5 2 2 3" xfId="27280" xr:uid="{00000000-0005-0000-0000-00001A4C0000}"/>
    <cellStyle name="Вычисление 5 2 2 3 2" xfId="45124" xr:uid="{00000000-0005-0000-0000-00001B4C0000}"/>
    <cellStyle name="Вычисление 5 2 2 4" xfId="45940" xr:uid="{00000000-0005-0000-0000-00001C4C0000}"/>
    <cellStyle name="Вычисление 5 2 2 5" xfId="47133" xr:uid="{00000000-0005-0000-0000-00001D4C0000}"/>
    <cellStyle name="Вычисление 5 2 3" xfId="7013" xr:uid="{00000000-0005-0000-0000-00001E4C0000}"/>
    <cellStyle name="Вычисление 5 2 3 2" xfId="18692" xr:uid="{00000000-0005-0000-0000-00001F4C0000}"/>
    <cellStyle name="Вычисление 5 2 4" xfId="16178" xr:uid="{00000000-0005-0000-0000-0000204C0000}"/>
    <cellStyle name="Вычисление 5 2 5" xfId="26062" xr:uid="{00000000-0005-0000-0000-0000214C0000}"/>
    <cellStyle name="Вычисление 5 2 5 2" xfId="43997" xr:uid="{00000000-0005-0000-0000-0000224C0000}"/>
    <cellStyle name="Вычисление 5 2 6" xfId="46549" xr:uid="{00000000-0005-0000-0000-0000234C0000}"/>
    <cellStyle name="Вычисление 5 3" xfId="5521" xr:uid="{00000000-0005-0000-0000-0000244C0000}"/>
    <cellStyle name="Вычисление 5 3 2" xfId="8434" xr:uid="{00000000-0005-0000-0000-0000254C0000}"/>
    <cellStyle name="Вычисление 5 3 2 2" xfId="19230" xr:uid="{00000000-0005-0000-0000-0000264C0000}"/>
    <cellStyle name="Вычисление 5 3 3" xfId="16439" xr:uid="{00000000-0005-0000-0000-0000274C0000}"/>
    <cellStyle name="Вычисление 5 3 4" xfId="27236" xr:uid="{00000000-0005-0000-0000-0000284C0000}"/>
    <cellStyle name="Вычисление 5 3 4 2" xfId="45084" xr:uid="{00000000-0005-0000-0000-0000294C0000}"/>
    <cellStyle name="Вычисление 5 3 5" xfId="45634" xr:uid="{00000000-0005-0000-0000-00002A4C0000}"/>
    <cellStyle name="Вычисление 5 3 6" xfId="46778" xr:uid="{00000000-0005-0000-0000-00002B4C0000}"/>
    <cellStyle name="Вычисление 5 4" xfId="6934" xr:uid="{00000000-0005-0000-0000-00002C4C0000}"/>
    <cellStyle name="Вычисление 5 4 2" xfId="18667" xr:uid="{00000000-0005-0000-0000-00002D4C0000}"/>
    <cellStyle name="Вычисление 5 5" xfId="15821" xr:uid="{00000000-0005-0000-0000-00002E4C0000}"/>
    <cellStyle name="Вычисление 5 6" xfId="26224" xr:uid="{00000000-0005-0000-0000-00002F4C0000}"/>
    <cellStyle name="Вычисление 5 6 2" xfId="44156" xr:uid="{00000000-0005-0000-0000-0000304C0000}"/>
    <cellStyle name="Вычисление 5 7" xfId="46188" xr:uid="{00000000-0005-0000-0000-0000314C0000}"/>
    <cellStyle name="Вычисление 5_МР_РЗ_Центр_13" xfId="8773" xr:uid="{00000000-0005-0000-0000-0000324C0000}"/>
    <cellStyle name="Вычисление 6" xfId="2467" xr:uid="{00000000-0005-0000-0000-0000334C0000}"/>
    <cellStyle name="Вычисление 6 2" xfId="5522" xr:uid="{00000000-0005-0000-0000-0000344C0000}"/>
    <cellStyle name="Вычисление 6 2 2" xfId="16440" xr:uid="{00000000-0005-0000-0000-0000354C0000}"/>
    <cellStyle name="Вычисление 6 2 3" xfId="27237" xr:uid="{00000000-0005-0000-0000-0000364C0000}"/>
    <cellStyle name="Вычисление 6 2 3 2" xfId="45085" xr:uid="{00000000-0005-0000-0000-0000374C0000}"/>
    <cellStyle name="Вычисление 6 2 4" xfId="45635" xr:uid="{00000000-0005-0000-0000-0000384C0000}"/>
    <cellStyle name="Вычисление 6 2 5" xfId="46779" xr:uid="{00000000-0005-0000-0000-0000394C0000}"/>
    <cellStyle name="Вычисление 6 3" xfId="7245" xr:uid="{00000000-0005-0000-0000-00003A4C0000}"/>
    <cellStyle name="Вычисление 6 4" xfId="12774" xr:uid="{00000000-0005-0000-0000-00003B4C0000}"/>
    <cellStyle name="Вычисление 6 4 2" xfId="22198" xr:uid="{00000000-0005-0000-0000-00003C4C0000}"/>
    <cellStyle name="Вычисление 6 5" xfId="15822" xr:uid="{00000000-0005-0000-0000-00003D4C0000}"/>
    <cellStyle name="Вычисление 6 6" xfId="26223" xr:uid="{00000000-0005-0000-0000-00003E4C0000}"/>
    <cellStyle name="Вычисление 6 6 2" xfId="44155" xr:uid="{00000000-0005-0000-0000-00003F4C0000}"/>
    <cellStyle name="Вычисление 6 7" xfId="46189" xr:uid="{00000000-0005-0000-0000-0000404C0000}"/>
    <cellStyle name="Вычисление 7" xfId="2468" xr:uid="{00000000-0005-0000-0000-0000414C0000}"/>
    <cellStyle name="Вычисление 7 2" xfId="5523" xr:uid="{00000000-0005-0000-0000-0000424C0000}"/>
    <cellStyle name="Вычисление 7 2 2" xfId="16441" xr:uid="{00000000-0005-0000-0000-0000434C0000}"/>
    <cellStyle name="Вычисление 7 2 3" xfId="27238" xr:uid="{00000000-0005-0000-0000-0000444C0000}"/>
    <cellStyle name="Вычисление 7 2 3 2" xfId="45086" xr:uid="{00000000-0005-0000-0000-0000454C0000}"/>
    <cellStyle name="Вычисление 7 2 4" xfId="45636" xr:uid="{00000000-0005-0000-0000-0000464C0000}"/>
    <cellStyle name="Вычисление 7 2 5" xfId="46780" xr:uid="{00000000-0005-0000-0000-0000474C0000}"/>
    <cellStyle name="Вычисление 7 3" xfId="7736" xr:uid="{00000000-0005-0000-0000-0000484C0000}"/>
    <cellStyle name="Вычисление 7 4" xfId="12775" xr:uid="{00000000-0005-0000-0000-0000494C0000}"/>
    <cellStyle name="Вычисление 7 4 2" xfId="22199" xr:uid="{00000000-0005-0000-0000-00004A4C0000}"/>
    <cellStyle name="Вычисление 7 5" xfId="15823" xr:uid="{00000000-0005-0000-0000-00004B4C0000}"/>
    <cellStyle name="Вычисление 7 6" xfId="26222" xr:uid="{00000000-0005-0000-0000-00004C4C0000}"/>
    <cellStyle name="Вычисление 7 6 2" xfId="44154" xr:uid="{00000000-0005-0000-0000-00004D4C0000}"/>
    <cellStyle name="Вычисление 7 7" xfId="46190" xr:uid="{00000000-0005-0000-0000-00004E4C0000}"/>
    <cellStyle name="Вычисление 8" xfId="2469" xr:uid="{00000000-0005-0000-0000-00004F4C0000}"/>
    <cellStyle name="Вычисление 8 2" xfId="5524" xr:uid="{00000000-0005-0000-0000-0000504C0000}"/>
    <cellStyle name="Вычисление 8 2 2" xfId="16442" xr:uid="{00000000-0005-0000-0000-0000514C0000}"/>
    <cellStyle name="Вычисление 8 2 3" xfId="27239" xr:uid="{00000000-0005-0000-0000-0000524C0000}"/>
    <cellStyle name="Вычисление 8 2 3 2" xfId="45087" xr:uid="{00000000-0005-0000-0000-0000534C0000}"/>
    <cellStyle name="Вычисление 8 2 4" xfId="45637" xr:uid="{00000000-0005-0000-0000-0000544C0000}"/>
    <cellStyle name="Вычисление 8 2 5" xfId="46781" xr:uid="{00000000-0005-0000-0000-0000554C0000}"/>
    <cellStyle name="Вычисление 8 3" xfId="8069" xr:uid="{00000000-0005-0000-0000-0000564C0000}"/>
    <cellStyle name="Вычисление 8 4" xfId="12776" xr:uid="{00000000-0005-0000-0000-0000574C0000}"/>
    <cellStyle name="Вычисление 8 4 2" xfId="22200" xr:uid="{00000000-0005-0000-0000-0000584C0000}"/>
    <cellStyle name="Вычисление 8 5" xfId="15824" xr:uid="{00000000-0005-0000-0000-0000594C0000}"/>
    <cellStyle name="Вычисление 8 6" xfId="26221" xr:uid="{00000000-0005-0000-0000-00005A4C0000}"/>
    <cellStyle name="Вычисление 8 6 2" xfId="44153" xr:uid="{00000000-0005-0000-0000-00005B4C0000}"/>
    <cellStyle name="Вычисление 8 7" xfId="46191" xr:uid="{00000000-0005-0000-0000-00005C4C0000}"/>
    <cellStyle name="Вычисление 9" xfId="2470" xr:uid="{00000000-0005-0000-0000-00005D4C0000}"/>
    <cellStyle name="Вычисление 9 2" xfId="5525" xr:uid="{00000000-0005-0000-0000-00005E4C0000}"/>
    <cellStyle name="Вычисление 9 2 2" xfId="16443" xr:uid="{00000000-0005-0000-0000-00005F4C0000}"/>
    <cellStyle name="Вычисление 9 2 3" xfId="27240" xr:uid="{00000000-0005-0000-0000-0000604C0000}"/>
    <cellStyle name="Вычисление 9 2 3 2" xfId="45088" xr:uid="{00000000-0005-0000-0000-0000614C0000}"/>
    <cellStyle name="Вычисление 9 2 4" xfId="45638" xr:uid="{00000000-0005-0000-0000-0000624C0000}"/>
    <cellStyle name="Вычисление 9 2 5" xfId="46782" xr:uid="{00000000-0005-0000-0000-0000634C0000}"/>
    <cellStyle name="Вычисление 9 3" xfId="12127" xr:uid="{00000000-0005-0000-0000-0000644C0000}"/>
    <cellStyle name="Вычисление 9 4" xfId="12777" xr:uid="{00000000-0005-0000-0000-0000654C0000}"/>
    <cellStyle name="Вычисление 9 4 2" xfId="22201" xr:uid="{00000000-0005-0000-0000-0000664C0000}"/>
    <cellStyle name="Вычисление 9 5" xfId="15825" xr:uid="{00000000-0005-0000-0000-0000674C0000}"/>
    <cellStyle name="Вычисление 9 6" xfId="26220" xr:uid="{00000000-0005-0000-0000-0000684C0000}"/>
    <cellStyle name="Вычисление 9 6 2" xfId="44152" xr:uid="{00000000-0005-0000-0000-0000694C0000}"/>
    <cellStyle name="Вычисление 9 7" xfId="46192" xr:uid="{00000000-0005-0000-0000-00006A4C0000}"/>
    <cellStyle name="Гиперссылка 2" xfId="2471" xr:uid="{00000000-0005-0000-0000-00006B4C0000}"/>
    <cellStyle name="Гиперссылка 2 2" xfId="5322" xr:uid="{00000000-0005-0000-0000-00006C4C0000}"/>
    <cellStyle name="Гиперссылка 3" xfId="2472" xr:uid="{00000000-0005-0000-0000-00006D4C0000}"/>
    <cellStyle name="Гиперссылка 3 2" xfId="6718" xr:uid="{00000000-0005-0000-0000-00006E4C0000}"/>
    <cellStyle name="Гиперссылка 4" xfId="2473" xr:uid="{00000000-0005-0000-0000-00006F4C0000}"/>
    <cellStyle name="Гиперссылка 5" xfId="7747" xr:uid="{00000000-0005-0000-0000-0000704C0000}"/>
    <cellStyle name="Гиперссылка 5 2" xfId="9882" xr:uid="{00000000-0005-0000-0000-0000714C0000}"/>
    <cellStyle name="Гиперссылка 5 3" xfId="10908" xr:uid="{00000000-0005-0000-0000-0000724C0000}"/>
    <cellStyle name="Год" xfId="2474" xr:uid="{00000000-0005-0000-0000-0000734C0000}"/>
    <cellStyle name="Год 2" xfId="2475" xr:uid="{00000000-0005-0000-0000-0000744C0000}"/>
    <cellStyle name="Год 2 2" xfId="5011" xr:uid="{00000000-0005-0000-0000-0000754C0000}"/>
    <cellStyle name="Год 2 2 2" xfId="6279" xr:uid="{00000000-0005-0000-0000-0000764C0000}"/>
    <cellStyle name="Год 2 2 2 2" xfId="18225" xr:uid="{00000000-0005-0000-0000-0000774C0000}"/>
    <cellStyle name="Год 2 2 2 2 2" xfId="36534" xr:uid="{00000000-0005-0000-0000-0000784C0000}"/>
    <cellStyle name="Год 2 2 2 3" xfId="25778" xr:uid="{00000000-0005-0000-0000-0000794C0000}"/>
    <cellStyle name="Год 2 2 2 4" xfId="28320" xr:uid="{00000000-0005-0000-0000-00007A4C0000}"/>
    <cellStyle name="Год 2 2 3" xfId="5829" xr:uid="{00000000-0005-0000-0000-00007B4C0000}"/>
    <cellStyle name="Год 2 2 3 2" xfId="17816" xr:uid="{00000000-0005-0000-0000-00007C4C0000}"/>
    <cellStyle name="Год 2 2 4" xfId="13773" xr:uid="{00000000-0005-0000-0000-00007D4C0000}"/>
    <cellStyle name="Год 2 2 4 2" xfId="22992" xr:uid="{00000000-0005-0000-0000-00007E4C0000}"/>
    <cellStyle name="Год 2 2 4 2 2" xfId="40992" xr:uid="{00000000-0005-0000-0000-00007F4C0000}"/>
    <cellStyle name="Год 2 2 4 3" xfId="32649" xr:uid="{00000000-0005-0000-0000-0000804C0000}"/>
    <cellStyle name="Год 2 2 5" xfId="16445" xr:uid="{00000000-0005-0000-0000-0000814C0000}"/>
    <cellStyle name="Год 2 2 5 2" xfId="34911" xr:uid="{00000000-0005-0000-0000-0000824C0000}"/>
    <cellStyle name="Год 2 2 6" xfId="26678" xr:uid="{00000000-0005-0000-0000-0000834C0000}"/>
    <cellStyle name="Год 2 2 6 2" xfId="44593" xr:uid="{00000000-0005-0000-0000-0000844C0000}"/>
    <cellStyle name="Год 2 2 7" xfId="27242" xr:uid="{00000000-0005-0000-0000-0000854C0000}"/>
    <cellStyle name="Год 2 2 8" xfId="45640" xr:uid="{00000000-0005-0000-0000-0000864C0000}"/>
    <cellStyle name="Год 2 2 9" xfId="46784" xr:uid="{00000000-0005-0000-0000-0000874C0000}"/>
    <cellStyle name="Год 2 3" xfId="5527" xr:uid="{00000000-0005-0000-0000-0000884C0000}"/>
    <cellStyle name="Год 2 3 2" xfId="6513" xr:uid="{00000000-0005-0000-0000-0000894C0000}"/>
    <cellStyle name="Год 2 3 2 2" xfId="18457" xr:uid="{00000000-0005-0000-0000-00008A4C0000}"/>
    <cellStyle name="Год 2 3 3" xfId="17785" xr:uid="{00000000-0005-0000-0000-00008B4C0000}"/>
    <cellStyle name="Год 2 3 3 2" xfId="36107" xr:uid="{00000000-0005-0000-0000-00008C4C0000}"/>
    <cellStyle name="Год 2 3 4" xfId="27900" xr:uid="{00000000-0005-0000-0000-00008D4C0000}"/>
    <cellStyle name="Год 2 4" xfId="12200" xr:uid="{00000000-0005-0000-0000-00008E4C0000}"/>
    <cellStyle name="Год 2 4 2" xfId="21805" xr:uid="{00000000-0005-0000-0000-00008F4C0000}"/>
    <cellStyle name="Год 2 5" xfId="26218" xr:uid="{00000000-0005-0000-0000-0000904C0000}"/>
    <cellStyle name="Год 2 6" xfId="46194" xr:uid="{00000000-0005-0000-0000-0000914C0000}"/>
    <cellStyle name="Год 3" xfId="5010" xr:uid="{00000000-0005-0000-0000-0000924C0000}"/>
    <cellStyle name="Год 3 2" xfId="6278" xr:uid="{00000000-0005-0000-0000-0000934C0000}"/>
    <cellStyle name="Год 3 2 2" xfId="18224" xr:uid="{00000000-0005-0000-0000-0000944C0000}"/>
    <cellStyle name="Год 3 2 2 2" xfId="36533" xr:uid="{00000000-0005-0000-0000-0000954C0000}"/>
    <cellStyle name="Год 3 2 3" xfId="21946" xr:uid="{00000000-0005-0000-0000-0000964C0000}"/>
    <cellStyle name="Год 3 2 4" xfId="28319" xr:uid="{00000000-0005-0000-0000-0000974C0000}"/>
    <cellStyle name="Год 3 3" xfId="5830" xr:uid="{00000000-0005-0000-0000-0000984C0000}"/>
    <cellStyle name="Год 3 3 2" xfId="17817" xr:uid="{00000000-0005-0000-0000-0000994C0000}"/>
    <cellStyle name="Год 3 4" xfId="13772" xr:uid="{00000000-0005-0000-0000-00009A4C0000}"/>
    <cellStyle name="Год 3 4 2" xfId="22991" xr:uid="{00000000-0005-0000-0000-00009B4C0000}"/>
    <cellStyle name="Год 3 4 2 2" xfId="40991" xr:uid="{00000000-0005-0000-0000-00009C4C0000}"/>
    <cellStyle name="Год 3 4 3" xfId="32648" xr:uid="{00000000-0005-0000-0000-00009D4C0000}"/>
    <cellStyle name="Год 3 5" xfId="16444" xr:uid="{00000000-0005-0000-0000-00009E4C0000}"/>
    <cellStyle name="Год 3 5 2" xfId="34910" xr:uid="{00000000-0005-0000-0000-00009F4C0000}"/>
    <cellStyle name="Год 3 6" xfId="26677" xr:uid="{00000000-0005-0000-0000-0000A04C0000}"/>
    <cellStyle name="Год 3 6 2" xfId="44592" xr:uid="{00000000-0005-0000-0000-0000A14C0000}"/>
    <cellStyle name="Год 3 7" xfId="27241" xr:uid="{00000000-0005-0000-0000-0000A24C0000}"/>
    <cellStyle name="Год 3 8" xfId="45639" xr:uid="{00000000-0005-0000-0000-0000A34C0000}"/>
    <cellStyle name="Год 3 9" xfId="46783" xr:uid="{00000000-0005-0000-0000-0000A44C0000}"/>
    <cellStyle name="Год 4" xfId="5526" xr:uid="{00000000-0005-0000-0000-0000A54C0000}"/>
    <cellStyle name="Год 4 2" xfId="6512" xr:uid="{00000000-0005-0000-0000-0000A64C0000}"/>
    <cellStyle name="Год 4 2 2" xfId="18456" xr:uid="{00000000-0005-0000-0000-0000A74C0000}"/>
    <cellStyle name="Год 4 3" xfId="17784" xr:uid="{00000000-0005-0000-0000-0000A84C0000}"/>
    <cellStyle name="Год 4 3 2" xfId="36106" xr:uid="{00000000-0005-0000-0000-0000A94C0000}"/>
    <cellStyle name="Год 4 4" xfId="27899" xr:uid="{00000000-0005-0000-0000-0000AA4C0000}"/>
    <cellStyle name="Год 5" xfId="12199" xr:uid="{00000000-0005-0000-0000-0000AB4C0000}"/>
    <cellStyle name="Год 5 2" xfId="21804" xr:uid="{00000000-0005-0000-0000-0000AC4C0000}"/>
    <cellStyle name="Год 6" xfId="26219" xr:uid="{00000000-0005-0000-0000-0000AD4C0000}"/>
    <cellStyle name="Год 7" xfId="46193" xr:uid="{00000000-0005-0000-0000-0000AE4C0000}"/>
    <cellStyle name="Данные" xfId="2476" xr:uid="{00000000-0005-0000-0000-0000AF4C0000}"/>
    <cellStyle name="Данные 2" xfId="2477" xr:uid="{00000000-0005-0000-0000-0000B04C0000}"/>
    <cellStyle name="Данные 2 2" xfId="13602" xr:uid="{00000000-0005-0000-0000-0000B14C0000}"/>
    <cellStyle name="Данные 2 2 2" xfId="32487" xr:uid="{00000000-0005-0000-0000-0000B24C0000}"/>
    <cellStyle name="Данные 2 3" xfId="26596" xr:uid="{00000000-0005-0000-0000-0000B34C0000}"/>
    <cellStyle name="Данные 3" xfId="13601" xr:uid="{00000000-0005-0000-0000-0000B44C0000}"/>
    <cellStyle name="Данные 3 2" xfId="32486" xr:uid="{00000000-0005-0000-0000-0000B54C0000}"/>
    <cellStyle name="Данные 4" xfId="26563" xr:uid="{00000000-0005-0000-0000-0000B64C0000}"/>
    <cellStyle name="Дата" xfId="2478" xr:uid="{00000000-0005-0000-0000-0000B74C0000}"/>
    <cellStyle name="Дата UTL" xfId="2479" xr:uid="{00000000-0005-0000-0000-0000B84C0000}"/>
    <cellStyle name="Денежный 10" xfId="7899" xr:uid="{00000000-0005-0000-0000-0000B94C0000}"/>
    <cellStyle name="Денежный 11" xfId="7900" xr:uid="{00000000-0005-0000-0000-0000BA4C0000}"/>
    <cellStyle name="Денежный 12" xfId="7901" xr:uid="{00000000-0005-0000-0000-0000BB4C0000}"/>
    <cellStyle name="Денежный 13" xfId="7902" xr:uid="{00000000-0005-0000-0000-0000BC4C0000}"/>
    <cellStyle name="Денежный 14" xfId="7903" xr:uid="{00000000-0005-0000-0000-0000BD4C0000}"/>
    <cellStyle name="Денежный 15" xfId="7904" xr:uid="{00000000-0005-0000-0000-0000BE4C0000}"/>
    <cellStyle name="Денежный 16" xfId="7905" xr:uid="{00000000-0005-0000-0000-0000BF4C0000}"/>
    <cellStyle name="Денежный 17" xfId="7906" xr:uid="{00000000-0005-0000-0000-0000C04C0000}"/>
    <cellStyle name="Денежный 18" xfId="7907" xr:uid="{00000000-0005-0000-0000-0000C14C0000}"/>
    <cellStyle name="Денежный 19" xfId="7908" xr:uid="{00000000-0005-0000-0000-0000C24C0000}"/>
    <cellStyle name="Денежный 2" xfId="2480" xr:uid="{00000000-0005-0000-0000-0000C34C0000}"/>
    <cellStyle name="Денежный 2 2" xfId="2481" xr:uid="{00000000-0005-0000-0000-0000C44C0000}"/>
    <cellStyle name="Денежный 2 2 2" xfId="2482" xr:uid="{00000000-0005-0000-0000-0000C54C0000}"/>
    <cellStyle name="Денежный 2 2 2 2" xfId="5012" xr:uid="{00000000-0005-0000-0000-0000C64C0000}"/>
    <cellStyle name="Денежный 2 2 2 3" xfId="5528" xr:uid="{00000000-0005-0000-0000-0000C74C0000}"/>
    <cellStyle name="Денежный 2 3" xfId="2483" xr:uid="{00000000-0005-0000-0000-0000C84C0000}"/>
    <cellStyle name="Денежный 2 3 2" xfId="2484" xr:uid="{00000000-0005-0000-0000-0000C94C0000}"/>
    <cellStyle name="Денежный 2 3 2 2" xfId="5014" xr:uid="{00000000-0005-0000-0000-0000CA4C0000}"/>
    <cellStyle name="Денежный 2 3 2 3" xfId="5530" xr:uid="{00000000-0005-0000-0000-0000CB4C0000}"/>
    <cellStyle name="Денежный 2 3 3" xfId="5013" xr:uid="{00000000-0005-0000-0000-0000CC4C0000}"/>
    <cellStyle name="Денежный 2 3 4" xfId="5529" xr:uid="{00000000-0005-0000-0000-0000CD4C0000}"/>
    <cellStyle name="Денежный 2 4" xfId="2485" xr:uid="{00000000-0005-0000-0000-0000CE4C0000}"/>
    <cellStyle name="Денежный 2 4 2" xfId="5015" xr:uid="{00000000-0005-0000-0000-0000CF4C0000}"/>
    <cellStyle name="Денежный 2 4 3" xfId="5531" xr:uid="{00000000-0005-0000-0000-0000D04C0000}"/>
    <cellStyle name="Денежный 2 5" xfId="2486" xr:uid="{00000000-0005-0000-0000-0000D14C0000}"/>
    <cellStyle name="Денежный 2 5 2" xfId="5016" xr:uid="{00000000-0005-0000-0000-0000D24C0000}"/>
    <cellStyle name="Денежный 2 5 3" xfId="5532" xr:uid="{00000000-0005-0000-0000-0000D34C0000}"/>
    <cellStyle name="Денежный 2 6" xfId="2487" xr:uid="{00000000-0005-0000-0000-0000D44C0000}"/>
    <cellStyle name="Денежный 2 7" xfId="4998" xr:uid="{00000000-0005-0000-0000-0000D54C0000}"/>
    <cellStyle name="Денежный 2 7 2" xfId="16923" xr:uid="{00000000-0005-0000-0000-0000D64C0000}"/>
    <cellStyle name="Денежный 2 7 2 2" xfId="25661" xr:uid="{00000000-0005-0000-0000-0000D74C0000}"/>
    <cellStyle name="Денежный 2 7 2 2 2" xfId="43622" xr:uid="{00000000-0005-0000-0000-0000D84C0000}"/>
    <cellStyle name="Денежный 2 7 2 3" xfId="35316" xr:uid="{00000000-0005-0000-0000-0000D94C0000}"/>
    <cellStyle name="Денежный 2 7 3" xfId="27084" xr:uid="{00000000-0005-0000-0000-0000DA4C0000}"/>
    <cellStyle name="Денежный 2 7 3 2" xfId="44998" xr:uid="{00000000-0005-0000-0000-0000DB4C0000}"/>
    <cellStyle name="Денежный 2 7 4" xfId="46055" xr:uid="{00000000-0005-0000-0000-0000DC4C0000}"/>
    <cellStyle name="Денежный 2 7 5" xfId="47252" xr:uid="{00000000-0005-0000-0000-0000DD4C0000}"/>
    <cellStyle name="Денежный 2 8" xfId="5413" xr:uid="{00000000-0005-0000-0000-0000DE4C0000}"/>
    <cellStyle name="Денежный 2_График ППР УАСТ декабрь 2009" xfId="2488" xr:uid="{00000000-0005-0000-0000-0000DF4C0000}"/>
    <cellStyle name="Денежный 20" xfId="7909" xr:uid="{00000000-0005-0000-0000-0000E04C0000}"/>
    <cellStyle name="Денежный 21" xfId="7910" xr:uid="{00000000-0005-0000-0000-0000E14C0000}"/>
    <cellStyle name="Денежный 22" xfId="7911" xr:uid="{00000000-0005-0000-0000-0000E24C0000}"/>
    <cellStyle name="Денежный 23" xfId="7912" xr:uid="{00000000-0005-0000-0000-0000E34C0000}"/>
    <cellStyle name="Денежный 24" xfId="7913" xr:uid="{00000000-0005-0000-0000-0000E44C0000}"/>
    <cellStyle name="Денежный 25" xfId="7914" xr:uid="{00000000-0005-0000-0000-0000E54C0000}"/>
    <cellStyle name="Денежный 26" xfId="7915" xr:uid="{00000000-0005-0000-0000-0000E64C0000}"/>
    <cellStyle name="Денежный 27" xfId="7916" xr:uid="{00000000-0005-0000-0000-0000E74C0000}"/>
    <cellStyle name="Денежный 28" xfId="7917" xr:uid="{00000000-0005-0000-0000-0000E84C0000}"/>
    <cellStyle name="Денежный 29" xfId="7918" xr:uid="{00000000-0005-0000-0000-0000E94C0000}"/>
    <cellStyle name="Денежный 3" xfId="2489" xr:uid="{00000000-0005-0000-0000-0000EA4C0000}"/>
    <cellStyle name="Денежный 4" xfId="2490" xr:uid="{00000000-0005-0000-0000-0000EB4C0000}"/>
    <cellStyle name="Денежный 4 2" xfId="2491" xr:uid="{00000000-0005-0000-0000-0000EC4C0000}"/>
    <cellStyle name="Денежный 4 2 2" xfId="2492" xr:uid="{00000000-0005-0000-0000-0000ED4C0000}"/>
    <cellStyle name="Денежный 4 2 2 2" xfId="5019" xr:uid="{00000000-0005-0000-0000-0000EE4C0000}"/>
    <cellStyle name="Денежный 4 2 2 3" xfId="5535" xr:uid="{00000000-0005-0000-0000-0000EF4C0000}"/>
    <cellStyle name="Денежный 4 2 3" xfId="5018" xr:uid="{00000000-0005-0000-0000-0000F04C0000}"/>
    <cellStyle name="Денежный 4 2 4" xfId="5534" xr:uid="{00000000-0005-0000-0000-0000F14C0000}"/>
    <cellStyle name="Денежный 4 3" xfId="2493" xr:uid="{00000000-0005-0000-0000-0000F24C0000}"/>
    <cellStyle name="Денежный 4 3 2" xfId="5020" xr:uid="{00000000-0005-0000-0000-0000F34C0000}"/>
    <cellStyle name="Денежный 4 3 3" xfId="5536" xr:uid="{00000000-0005-0000-0000-0000F44C0000}"/>
    <cellStyle name="Денежный 4 4" xfId="5017" xr:uid="{00000000-0005-0000-0000-0000F54C0000}"/>
    <cellStyle name="Денежный 4 5" xfId="5533" xr:uid="{00000000-0005-0000-0000-0000F64C0000}"/>
    <cellStyle name="Денежный 5" xfId="2494" xr:uid="{00000000-0005-0000-0000-0000F74C0000}"/>
    <cellStyle name="Денежный 5 2" xfId="5021" xr:uid="{00000000-0005-0000-0000-0000F84C0000}"/>
    <cellStyle name="Денежный 5 3" xfId="5537" xr:uid="{00000000-0005-0000-0000-0000F94C0000}"/>
    <cellStyle name="Денежный 5 4" xfId="7919" xr:uid="{00000000-0005-0000-0000-0000FA4C0000}"/>
    <cellStyle name="Денежный 6" xfId="7920" xr:uid="{00000000-0005-0000-0000-0000FB4C0000}"/>
    <cellStyle name="Денежный 7" xfId="7921" xr:uid="{00000000-0005-0000-0000-0000FC4C0000}"/>
    <cellStyle name="Денежный 8" xfId="7922" xr:uid="{00000000-0005-0000-0000-0000FD4C0000}"/>
    <cellStyle name="Денежный 9" xfId="7923" xr:uid="{00000000-0005-0000-0000-0000FE4C0000}"/>
    <cellStyle name="Ебидта %" xfId="2495" xr:uid="{00000000-0005-0000-0000-0000FF4C0000}"/>
    <cellStyle name="Ебидта % 2" xfId="5022" xr:uid="{00000000-0005-0000-0000-0000004D0000}"/>
    <cellStyle name="Ебидта % 2 2" xfId="6280" xr:uid="{00000000-0005-0000-0000-0000014D0000}"/>
    <cellStyle name="Ебидта % 2 2 2" xfId="18226" xr:uid="{00000000-0005-0000-0000-0000024D0000}"/>
    <cellStyle name="Ебидта % 2 2 2 2" xfId="36535" xr:uid="{00000000-0005-0000-0000-0000034D0000}"/>
    <cellStyle name="Ебидта % 2 2 3" xfId="25867" xr:uid="{00000000-0005-0000-0000-0000044D0000}"/>
    <cellStyle name="Ебидта % 2 2 4" xfId="28321" xr:uid="{00000000-0005-0000-0000-0000054D0000}"/>
    <cellStyle name="Ебидта % 2 3" xfId="5828" xr:uid="{00000000-0005-0000-0000-0000064D0000}"/>
    <cellStyle name="Ебидта % 2 3 2" xfId="17815" xr:uid="{00000000-0005-0000-0000-0000074D0000}"/>
    <cellStyle name="Ебидта % 2 4" xfId="13774" xr:uid="{00000000-0005-0000-0000-0000084D0000}"/>
    <cellStyle name="Ебидта % 2 4 2" xfId="22993" xr:uid="{00000000-0005-0000-0000-0000094D0000}"/>
    <cellStyle name="Ебидта % 2 4 2 2" xfId="40993" xr:uid="{00000000-0005-0000-0000-00000A4D0000}"/>
    <cellStyle name="Ебидта % 2 4 3" xfId="32650" xr:uid="{00000000-0005-0000-0000-00000B4D0000}"/>
    <cellStyle name="Ебидта % 2 5" xfId="16446" xr:uid="{00000000-0005-0000-0000-00000C4D0000}"/>
    <cellStyle name="Ебидта % 2 5 2" xfId="34912" xr:uid="{00000000-0005-0000-0000-00000D4D0000}"/>
    <cellStyle name="Ебидта % 2 6" xfId="26679" xr:uid="{00000000-0005-0000-0000-00000E4D0000}"/>
    <cellStyle name="Ебидта % 2 6 2" xfId="44594" xr:uid="{00000000-0005-0000-0000-00000F4D0000}"/>
    <cellStyle name="Ебидта % 2 7" xfId="27243" xr:uid="{00000000-0005-0000-0000-0000104D0000}"/>
    <cellStyle name="Ебидта % 2 8" xfId="45641" xr:uid="{00000000-0005-0000-0000-0000114D0000}"/>
    <cellStyle name="Ебидта % 2 9" xfId="46785" xr:uid="{00000000-0005-0000-0000-0000124D0000}"/>
    <cellStyle name="Ебидта % 3" xfId="5538" xr:uid="{00000000-0005-0000-0000-0000134D0000}"/>
    <cellStyle name="Ебидта % 3 2" xfId="6514" xr:uid="{00000000-0005-0000-0000-0000144D0000}"/>
    <cellStyle name="Ебидта % 3 2 2" xfId="18458" xr:uid="{00000000-0005-0000-0000-0000154D0000}"/>
    <cellStyle name="Ебидта % 3 3" xfId="17788" xr:uid="{00000000-0005-0000-0000-0000164D0000}"/>
    <cellStyle name="Ебидта % 3 3 2" xfId="36110" xr:uid="{00000000-0005-0000-0000-0000174D0000}"/>
    <cellStyle name="Ебидта % 3 4" xfId="27901" xr:uid="{00000000-0005-0000-0000-0000184D0000}"/>
    <cellStyle name="Ебидта % 4" xfId="12201" xr:uid="{00000000-0005-0000-0000-0000194D0000}"/>
    <cellStyle name="Ебидта % 4 2" xfId="21806" xr:uid="{00000000-0005-0000-0000-00001A4D0000}"/>
    <cellStyle name="Ебидта % 5" xfId="26601" xr:uid="{00000000-0005-0000-0000-00001B4D0000}"/>
    <cellStyle name="Ебидта % 6" xfId="46195" xr:uid="{00000000-0005-0000-0000-00001C4D0000}"/>
    <cellStyle name="Заголовок 1 10" xfId="2496" xr:uid="{00000000-0005-0000-0000-00001D4D0000}"/>
    <cellStyle name="Заголовок 1 10 2" xfId="12128" xr:uid="{00000000-0005-0000-0000-00001E4D0000}"/>
    <cellStyle name="Заголовок 1 11" xfId="2497" xr:uid="{00000000-0005-0000-0000-00001F4D0000}"/>
    <cellStyle name="Заголовок 1 12" xfId="2498" xr:uid="{00000000-0005-0000-0000-0000204D0000}"/>
    <cellStyle name="Заголовок 1 13" xfId="2499" xr:uid="{00000000-0005-0000-0000-0000214D0000}"/>
    <cellStyle name="Заголовок 1 14" xfId="2500" xr:uid="{00000000-0005-0000-0000-0000224D0000}"/>
    <cellStyle name="Заголовок 1 15" xfId="2501" xr:uid="{00000000-0005-0000-0000-0000234D0000}"/>
    <cellStyle name="Заголовок 1 16" xfId="2502" xr:uid="{00000000-0005-0000-0000-0000244D0000}"/>
    <cellStyle name="Заголовок 1 17" xfId="2503" xr:uid="{00000000-0005-0000-0000-0000254D0000}"/>
    <cellStyle name="Заголовок 1 18" xfId="2504" xr:uid="{00000000-0005-0000-0000-0000264D0000}"/>
    <cellStyle name="Заголовок 1 19" xfId="2505" xr:uid="{00000000-0005-0000-0000-0000274D0000}"/>
    <cellStyle name="Заголовок 1 2" xfId="2506" xr:uid="{00000000-0005-0000-0000-0000284D0000}"/>
    <cellStyle name="Заголовок 1 2 2" xfId="2507" xr:uid="{00000000-0005-0000-0000-0000294D0000}"/>
    <cellStyle name="Заголовок 1 2 2 2" xfId="2508" xr:uid="{00000000-0005-0000-0000-00002A4D0000}"/>
    <cellStyle name="Заголовок 1 2 2 2 2" xfId="9883" xr:uid="{00000000-0005-0000-0000-00002B4D0000}"/>
    <cellStyle name="Заголовок 1 2 2 3" xfId="2509" xr:uid="{00000000-0005-0000-0000-00002C4D0000}"/>
    <cellStyle name="Заголовок 1 2 2 4" xfId="8206" xr:uid="{00000000-0005-0000-0000-00002D4D0000}"/>
    <cellStyle name="Заголовок 1 2 2 4 2" xfId="13328" xr:uid="{00000000-0005-0000-0000-00002E4D0000}"/>
    <cellStyle name="Заголовок 1 2 2 5" xfId="6995" xr:uid="{00000000-0005-0000-0000-00002F4D0000}"/>
    <cellStyle name="Заголовок 1 2 2_Reconcilation" xfId="8599" xr:uid="{00000000-0005-0000-0000-0000304D0000}"/>
    <cellStyle name="Заголовок 1 2 3" xfId="2510" xr:uid="{00000000-0005-0000-0000-0000314D0000}"/>
    <cellStyle name="Заголовок 1 2 3 2" xfId="7371" xr:uid="{00000000-0005-0000-0000-0000324D0000}"/>
    <cellStyle name="Заголовок 1 2 4" xfId="2511" xr:uid="{00000000-0005-0000-0000-0000334D0000}"/>
    <cellStyle name="Заголовок 1 2 4 2" xfId="8598" xr:uid="{00000000-0005-0000-0000-0000344D0000}"/>
    <cellStyle name="Заголовок 1 2 5" xfId="16937" xr:uid="{00000000-0005-0000-0000-0000354D0000}"/>
    <cellStyle name="Заголовок 1 2_Comparison of Ore_reserves " xfId="8457" xr:uid="{00000000-0005-0000-0000-0000364D0000}"/>
    <cellStyle name="Заголовок 1 20" xfId="2512" xr:uid="{00000000-0005-0000-0000-0000374D0000}"/>
    <cellStyle name="Заголовок 1 21" xfId="2513" xr:uid="{00000000-0005-0000-0000-0000384D0000}"/>
    <cellStyle name="Заголовок 1 22" xfId="2514" xr:uid="{00000000-0005-0000-0000-0000394D0000}"/>
    <cellStyle name="Заголовок 1 23" xfId="2515" xr:uid="{00000000-0005-0000-0000-00003A4D0000}"/>
    <cellStyle name="Заголовок 1 3" xfId="2516" xr:uid="{00000000-0005-0000-0000-00003B4D0000}"/>
    <cellStyle name="Заголовок 1 3 2" xfId="2517" xr:uid="{00000000-0005-0000-0000-00003C4D0000}"/>
    <cellStyle name="Заголовок 1 3 2 2" xfId="8207" xr:uid="{00000000-0005-0000-0000-00003D4D0000}"/>
    <cellStyle name="Заголовок 1 3 2 2 2" xfId="13329" xr:uid="{00000000-0005-0000-0000-00003E4D0000}"/>
    <cellStyle name="Заголовок 1 3 3" xfId="8208" xr:uid="{00000000-0005-0000-0000-00003F4D0000}"/>
    <cellStyle name="Заголовок 1 3 3 2" xfId="9348" xr:uid="{00000000-0005-0000-0000-0000404D0000}"/>
    <cellStyle name="Заголовок 1 3 4" xfId="6625" xr:uid="{00000000-0005-0000-0000-0000414D0000}"/>
    <cellStyle name="Заголовок 1 4" xfId="2518" xr:uid="{00000000-0005-0000-0000-0000424D0000}"/>
    <cellStyle name="Заголовок 1 4 2" xfId="6626" xr:uid="{00000000-0005-0000-0000-0000434D0000}"/>
    <cellStyle name="Заголовок 1 5" xfId="2519" xr:uid="{00000000-0005-0000-0000-0000444D0000}"/>
    <cellStyle name="Заголовок 1 5 2" xfId="2520" xr:uid="{00000000-0005-0000-0000-0000454D0000}"/>
    <cellStyle name="Заголовок 1 5 2 2" xfId="9884" xr:uid="{00000000-0005-0000-0000-0000464D0000}"/>
    <cellStyle name="Заголовок 1 5 3" xfId="8388" xr:uid="{00000000-0005-0000-0000-0000474D0000}"/>
    <cellStyle name="Заголовок 1 5 4" xfId="6935" xr:uid="{00000000-0005-0000-0000-0000484D0000}"/>
    <cellStyle name="Заголовок 1 5_МР_РЗ_Центр_13" xfId="8433" xr:uid="{00000000-0005-0000-0000-0000494D0000}"/>
    <cellStyle name="Заголовок 1 6" xfId="2521" xr:uid="{00000000-0005-0000-0000-00004A4D0000}"/>
    <cellStyle name="Заголовок 1 6 2" xfId="7236" xr:uid="{00000000-0005-0000-0000-00004B4D0000}"/>
    <cellStyle name="Заголовок 1 7" xfId="2522" xr:uid="{00000000-0005-0000-0000-00004C4D0000}"/>
    <cellStyle name="Заголовок 1 7 2" xfId="7744" xr:uid="{00000000-0005-0000-0000-00004D4D0000}"/>
    <cellStyle name="Заголовок 1 8" xfId="2523" xr:uid="{00000000-0005-0000-0000-00004E4D0000}"/>
    <cellStyle name="Заголовок 1 8 2" xfId="8077" xr:uid="{00000000-0005-0000-0000-00004F4D0000}"/>
    <cellStyle name="Заголовок 1 9" xfId="2524" xr:uid="{00000000-0005-0000-0000-0000504D0000}"/>
    <cellStyle name="Заголовок 1 9 2" xfId="9215" xr:uid="{00000000-0005-0000-0000-0000514D0000}"/>
    <cellStyle name="Заголовок 2 10" xfId="2525" xr:uid="{00000000-0005-0000-0000-0000524D0000}"/>
    <cellStyle name="Заголовок 2 10 2" xfId="12129" xr:uid="{00000000-0005-0000-0000-0000534D0000}"/>
    <cellStyle name="Заголовок 2 11" xfId="2526" xr:uid="{00000000-0005-0000-0000-0000544D0000}"/>
    <cellStyle name="Заголовок 2 12" xfId="2527" xr:uid="{00000000-0005-0000-0000-0000554D0000}"/>
    <cellStyle name="Заголовок 2 13" xfId="2528" xr:uid="{00000000-0005-0000-0000-0000564D0000}"/>
    <cellStyle name="Заголовок 2 14" xfId="2529" xr:uid="{00000000-0005-0000-0000-0000574D0000}"/>
    <cellStyle name="Заголовок 2 15" xfId="2530" xr:uid="{00000000-0005-0000-0000-0000584D0000}"/>
    <cellStyle name="Заголовок 2 16" xfId="2531" xr:uid="{00000000-0005-0000-0000-0000594D0000}"/>
    <cellStyle name="Заголовок 2 17" xfId="2532" xr:uid="{00000000-0005-0000-0000-00005A4D0000}"/>
    <cellStyle name="Заголовок 2 18" xfId="2533" xr:uid="{00000000-0005-0000-0000-00005B4D0000}"/>
    <cellStyle name="Заголовок 2 19" xfId="2534" xr:uid="{00000000-0005-0000-0000-00005C4D0000}"/>
    <cellStyle name="Заголовок 2 2" xfId="2535" xr:uid="{00000000-0005-0000-0000-00005D4D0000}"/>
    <cellStyle name="Заголовок 2 2 2" xfId="2536" xr:uid="{00000000-0005-0000-0000-00005E4D0000}"/>
    <cellStyle name="Заголовок 2 2 2 2" xfId="2537" xr:uid="{00000000-0005-0000-0000-00005F4D0000}"/>
    <cellStyle name="Заголовок 2 2 2 2 2" xfId="9885" xr:uid="{00000000-0005-0000-0000-0000604D0000}"/>
    <cellStyle name="Заголовок 2 2 2 3" xfId="2538" xr:uid="{00000000-0005-0000-0000-0000614D0000}"/>
    <cellStyle name="Заголовок 2 2 2 4" xfId="8456" xr:uid="{00000000-0005-0000-0000-0000624D0000}"/>
    <cellStyle name="Заголовок 2 2 2 5" xfId="6785" xr:uid="{00000000-0005-0000-0000-0000634D0000}"/>
    <cellStyle name="Заголовок 2 2 2_Reconcilation" xfId="8387" xr:uid="{00000000-0005-0000-0000-0000644D0000}"/>
    <cellStyle name="Заголовок 2 2 3" xfId="7372" xr:uid="{00000000-0005-0000-0000-0000654D0000}"/>
    <cellStyle name="Заголовок 2 2 4" xfId="8386" xr:uid="{00000000-0005-0000-0000-0000664D0000}"/>
    <cellStyle name="Заголовок 2 2_Comparison of Ore_reserves " xfId="8772" xr:uid="{00000000-0005-0000-0000-0000674D0000}"/>
    <cellStyle name="Заголовок 2 20" xfId="2539" xr:uid="{00000000-0005-0000-0000-0000684D0000}"/>
    <cellStyle name="Заголовок 2 21" xfId="2540" xr:uid="{00000000-0005-0000-0000-0000694D0000}"/>
    <cellStyle name="Заголовок 2 22" xfId="2541" xr:uid="{00000000-0005-0000-0000-00006A4D0000}"/>
    <cellStyle name="Заголовок 2 23" xfId="2542" xr:uid="{00000000-0005-0000-0000-00006B4D0000}"/>
    <cellStyle name="Заголовок 2 3" xfId="2543" xr:uid="{00000000-0005-0000-0000-00006C4D0000}"/>
    <cellStyle name="Заголовок 2 3 2" xfId="2544" xr:uid="{00000000-0005-0000-0000-00006D4D0000}"/>
    <cellStyle name="Заголовок 2 3 2 2" xfId="9886" xr:uid="{00000000-0005-0000-0000-00006E4D0000}"/>
    <cellStyle name="Заголовок 2 3 3" xfId="8555" xr:uid="{00000000-0005-0000-0000-00006F4D0000}"/>
    <cellStyle name="Заголовок 2 3 4" xfId="6627" xr:uid="{00000000-0005-0000-0000-0000704D0000}"/>
    <cellStyle name="Заголовок 2 4" xfId="2545" xr:uid="{00000000-0005-0000-0000-0000714D0000}"/>
    <cellStyle name="Заголовок 2 4 2" xfId="6628" xr:uid="{00000000-0005-0000-0000-0000724D0000}"/>
    <cellStyle name="Заголовок 2 5" xfId="2546" xr:uid="{00000000-0005-0000-0000-0000734D0000}"/>
    <cellStyle name="Заголовок 2 5 2" xfId="2547" xr:uid="{00000000-0005-0000-0000-0000744D0000}"/>
    <cellStyle name="Заголовок 2 5 2 2" xfId="9887" xr:uid="{00000000-0005-0000-0000-0000754D0000}"/>
    <cellStyle name="Заголовок 2 5 3" xfId="8722" xr:uid="{00000000-0005-0000-0000-0000764D0000}"/>
    <cellStyle name="Заголовок 2 5 4" xfId="6936" xr:uid="{00000000-0005-0000-0000-0000774D0000}"/>
    <cellStyle name="Заголовок 2 5_МР_РЗ_Центр_13" xfId="8597" xr:uid="{00000000-0005-0000-0000-0000784D0000}"/>
    <cellStyle name="Заголовок 2 6" xfId="2548" xr:uid="{00000000-0005-0000-0000-0000794D0000}"/>
    <cellStyle name="Заголовок 2 6 2" xfId="7237" xr:uid="{00000000-0005-0000-0000-00007A4D0000}"/>
    <cellStyle name="Заголовок 2 7" xfId="2549" xr:uid="{00000000-0005-0000-0000-00007B4D0000}"/>
    <cellStyle name="Заголовок 2 7 2" xfId="7743" xr:uid="{00000000-0005-0000-0000-00007C4D0000}"/>
    <cellStyle name="Заголовок 2 8" xfId="2550" xr:uid="{00000000-0005-0000-0000-00007D4D0000}"/>
    <cellStyle name="Заголовок 2 8 2" xfId="8076" xr:uid="{00000000-0005-0000-0000-00007E4D0000}"/>
    <cellStyle name="Заголовок 2 9" xfId="2551" xr:uid="{00000000-0005-0000-0000-00007F4D0000}"/>
    <cellStyle name="Заголовок 2 9 2" xfId="9216" xr:uid="{00000000-0005-0000-0000-0000804D0000}"/>
    <cellStyle name="Заголовок 3 10" xfId="2552" xr:uid="{00000000-0005-0000-0000-0000814D0000}"/>
    <cellStyle name="Заголовок 3 11" xfId="2553" xr:uid="{00000000-0005-0000-0000-0000824D0000}"/>
    <cellStyle name="Заголовок 3 12" xfId="2554" xr:uid="{00000000-0005-0000-0000-0000834D0000}"/>
    <cellStyle name="Заголовок 3 13" xfId="2555" xr:uid="{00000000-0005-0000-0000-0000844D0000}"/>
    <cellStyle name="Заголовок 3 14" xfId="2556" xr:uid="{00000000-0005-0000-0000-0000854D0000}"/>
    <cellStyle name="Заголовок 3 15" xfId="2557" xr:uid="{00000000-0005-0000-0000-0000864D0000}"/>
    <cellStyle name="Заголовок 3 16" xfId="2558" xr:uid="{00000000-0005-0000-0000-0000874D0000}"/>
    <cellStyle name="Заголовок 3 17" xfId="2559" xr:uid="{00000000-0005-0000-0000-0000884D0000}"/>
    <cellStyle name="Заголовок 3 18" xfId="2560" xr:uid="{00000000-0005-0000-0000-0000894D0000}"/>
    <cellStyle name="Заголовок 3 19" xfId="2561" xr:uid="{00000000-0005-0000-0000-00008A4D0000}"/>
    <cellStyle name="Заголовок 3 2" xfId="2562" xr:uid="{00000000-0005-0000-0000-00008B4D0000}"/>
    <cellStyle name="Заголовок 3 2 2" xfId="2563" xr:uid="{00000000-0005-0000-0000-00008C4D0000}"/>
    <cellStyle name="Заголовок 3 2 3" xfId="2564" xr:uid="{00000000-0005-0000-0000-00008D4D0000}"/>
    <cellStyle name="Заголовок 3 2 3 2" xfId="10636" xr:uid="{00000000-0005-0000-0000-00008E4D0000}"/>
    <cellStyle name="Заголовок 3 2 3 3" xfId="7373" xr:uid="{00000000-0005-0000-0000-00008F4D0000}"/>
    <cellStyle name="Заголовок 3 2 4" xfId="2565" xr:uid="{00000000-0005-0000-0000-0000904D0000}"/>
    <cellStyle name="Заголовок 3 2 4 2" xfId="8385" xr:uid="{00000000-0005-0000-0000-0000914D0000}"/>
    <cellStyle name="Заголовок 3 2 5" xfId="2566" xr:uid="{00000000-0005-0000-0000-0000924D0000}"/>
    <cellStyle name="Заголовок 3 2 6" xfId="16938" xr:uid="{00000000-0005-0000-0000-0000934D0000}"/>
    <cellStyle name="Заголовок 3 20" xfId="2567" xr:uid="{00000000-0005-0000-0000-0000944D0000}"/>
    <cellStyle name="Заголовок 3 21" xfId="2568" xr:uid="{00000000-0005-0000-0000-0000954D0000}"/>
    <cellStyle name="Заголовок 3 22" xfId="2569" xr:uid="{00000000-0005-0000-0000-0000964D0000}"/>
    <cellStyle name="Заголовок 3 23" xfId="2570" xr:uid="{00000000-0005-0000-0000-0000974D0000}"/>
    <cellStyle name="Заголовок 3 3" xfId="2571" xr:uid="{00000000-0005-0000-0000-0000984D0000}"/>
    <cellStyle name="Заголовок 3 3 2" xfId="2572" xr:uid="{00000000-0005-0000-0000-0000994D0000}"/>
    <cellStyle name="Заголовок 3 3 2 2" xfId="2573" xr:uid="{00000000-0005-0000-0000-00009A4D0000}"/>
    <cellStyle name="Заголовок 3 3 2 3" xfId="2574" xr:uid="{00000000-0005-0000-0000-00009B4D0000}"/>
    <cellStyle name="Заголовок 3 3 2 4" xfId="8723" xr:uid="{00000000-0005-0000-0000-00009C4D0000}"/>
    <cellStyle name="Заголовок 3 3 2 5" xfId="6994" xr:uid="{00000000-0005-0000-0000-00009D4D0000}"/>
    <cellStyle name="Заголовок 3 3 2_Reconcilation" xfId="8596" xr:uid="{00000000-0005-0000-0000-00009E4D0000}"/>
    <cellStyle name="Заголовок 3 3 3" xfId="2575" xr:uid="{00000000-0005-0000-0000-00009F4D0000}"/>
    <cellStyle name="Заголовок 3 3 4" xfId="8209" xr:uid="{00000000-0005-0000-0000-0000A04D0000}"/>
    <cellStyle name="Заголовок 3 3 4 2" xfId="13330" xr:uid="{00000000-0005-0000-0000-0000A14D0000}"/>
    <cellStyle name="Заголовок 3 3_Comparison of Ore_reserves " xfId="8384" xr:uid="{00000000-0005-0000-0000-0000A24D0000}"/>
    <cellStyle name="Заголовок 3 4" xfId="2576" xr:uid="{00000000-0005-0000-0000-0000A34D0000}"/>
    <cellStyle name="Заголовок 3 4 2" xfId="2577" xr:uid="{00000000-0005-0000-0000-0000A44D0000}"/>
    <cellStyle name="Заголовок 3 4 2 2" xfId="8210" xr:uid="{00000000-0005-0000-0000-0000A54D0000}"/>
    <cellStyle name="Заголовок 3 4 3" xfId="11755" xr:uid="{00000000-0005-0000-0000-0000A64D0000}"/>
    <cellStyle name="Заголовок 3 4 4" xfId="6629" xr:uid="{00000000-0005-0000-0000-0000A74D0000}"/>
    <cellStyle name="Заголовок 3 5" xfId="2578" xr:uid="{00000000-0005-0000-0000-0000A84D0000}"/>
    <cellStyle name="Заголовок 3 5 2" xfId="2579" xr:uid="{00000000-0005-0000-0000-0000A94D0000}"/>
    <cellStyle name="Заголовок 3 5 3" xfId="8724" xr:uid="{00000000-0005-0000-0000-0000AA4D0000}"/>
    <cellStyle name="Заголовок 3 5 4" xfId="6937" xr:uid="{00000000-0005-0000-0000-0000AB4D0000}"/>
    <cellStyle name="Заголовок 3 5_МР_РЗ_Центр_13" xfId="8595" xr:uid="{00000000-0005-0000-0000-0000AC4D0000}"/>
    <cellStyle name="Заголовок 3 6" xfId="2580" xr:uid="{00000000-0005-0000-0000-0000AD4D0000}"/>
    <cellStyle name="Заголовок 3 6 2" xfId="7238" xr:uid="{00000000-0005-0000-0000-0000AE4D0000}"/>
    <cellStyle name="Заголовок 3 7" xfId="2581" xr:uid="{00000000-0005-0000-0000-0000AF4D0000}"/>
    <cellStyle name="Заголовок 3 8" xfId="2582" xr:uid="{00000000-0005-0000-0000-0000B04D0000}"/>
    <cellStyle name="Заголовок 3 9" xfId="2583" xr:uid="{00000000-0005-0000-0000-0000B14D0000}"/>
    <cellStyle name="Заголовок 4 10" xfId="2584" xr:uid="{00000000-0005-0000-0000-0000B24D0000}"/>
    <cellStyle name="Заголовок 4 10 2" xfId="12130" xr:uid="{00000000-0005-0000-0000-0000B34D0000}"/>
    <cellStyle name="Заголовок 4 11" xfId="2585" xr:uid="{00000000-0005-0000-0000-0000B44D0000}"/>
    <cellStyle name="Заголовок 4 12" xfId="2586" xr:uid="{00000000-0005-0000-0000-0000B54D0000}"/>
    <cellStyle name="Заголовок 4 13" xfId="2587" xr:uid="{00000000-0005-0000-0000-0000B64D0000}"/>
    <cellStyle name="Заголовок 4 14" xfId="2588" xr:uid="{00000000-0005-0000-0000-0000B74D0000}"/>
    <cellStyle name="Заголовок 4 15" xfId="2589" xr:uid="{00000000-0005-0000-0000-0000B84D0000}"/>
    <cellStyle name="Заголовок 4 16" xfId="2590" xr:uid="{00000000-0005-0000-0000-0000B94D0000}"/>
    <cellStyle name="Заголовок 4 17" xfId="2591" xr:uid="{00000000-0005-0000-0000-0000BA4D0000}"/>
    <cellStyle name="Заголовок 4 18" xfId="2592" xr:uid="{00000000-0005-0000-0000-0000BB4D0000}"/>
    <cellStyle name="Заголовок 4 19" xfId="2593" xr:uid="{00000000-0005-0000-0000-0000BC4D0000}"/>
    <cellStyle name="Заголовок 4 2" xfId="2594" xr:uid="{00000000-0005-0000-0000-0000BD4D0000}"/>
    <cellStyle name="Заголовок 4 2 2" xfId="2595" xr:uid="{00000000-0005-0000-0000-0000BE4D0000}"/>
    <cellStyle name="Заголовок 4 2 2 2" xfId="2596" xr:uid="{00000000-0005-0000-0000-0000BF4D0000}"/>
    <cellStyle name="Заголовок 4 2 2 3" xfId="2597" xr:uid="{00000000-0005-0000-0000-0000C04D0000}"/>
    <cellStyle name="Заголовок 4 2 2 4" xfId="8383" xr:uid="{00000000-0005-0000-0000-0000C14D0000}"/>
    <cellStyle name="Заголовок 4 2 2 5" xfId="6786" xr:uid="{00000000-0005-0000-0000-0000C24D0000}"/>
    <cellStyle name="Заголовок 4 2 2_Reconcilation" xfId="8382" xr:uid="{00000000-0005-0000-0000-0000C34D0000}"/>
    <cellStyle name="Заголовок 4 2 3" xfId="7374" xr:uid="{00000000-0005-0000-0000-0000C44D0000}"/>
    <cellStyle name="Заголовок 4 2 4" xfId="8554" xr:uid="{00000000-0005-0000-0000-0000C54D0000}"/>
    <cellStyle name="Заголовок 4 2_Comparison of Ore_reserves " xfId="8429" xr:uid="{00000000-0005-0000-0000-0000C64D0000}"/>
    <cellStyle name="Заголовок 4 20" xfId="2598" xr:uid="{00000000-0005-0000-0000-0000C74D0000}"/>
    <cellStyle name="Заголовок 4 21" xfId="2599" xr:uid="{00000000-0005-0000-0000-0000C84D0000}"/>
    <cellStyle name="Заголовок 4 22" xfId="2600" xr:uid="{00000000-0005-0000-0000-0000C94D0000}"/>
    <cellStyle name="Заголовок 4 23" xfId="2601" xr:uid="{00000000-0005-0000-0000-0000CA4D0000}"/>
    <cellStyle name="Заголовок 4 3" xfId="2602" xr:uid="{00000000-0005-0000-0000-0000CB4D0000}"/>
    <cellStyle name="Заголовок 4 3 2" xfId="2603" xr:uid="{00000000-0005-0000-0000-0000CC4D0000}"/>
    <cellStyle name="Заголовок 4 3 3" xfId="8644" xr:uid="{00000000-0005-0000-0000-0000CD4D0000}"/>
    <cellStyle name="Заголовок 4 3 4" xfId="6630" xr:uid="{00000000-0005-0000-0000-0000CE4D0000}"/>
    <cellStyle name="Заголовок 4 4" xfId="2604" xr:uid="{00000000-0005-0000-0000-0000CF4D0000}"/>
    <cellStyle name="Заголовок 4 4 2" xfId="6631" xr:uid="{00000000-0005-0000-0000-0000D04D0000}"/>
    <cellStyle name="Заголовок 4 5" xfId="2605" xr:uid="{00000000-0005-0000-0000-0000D14D0000}"/>
    <cellStyle name="Заголовок 4 5 2" xfId="2606" xr:uid="{00000000-0005-0000-0000-0000D24D0000}"/>
    <cellStyle name="Заголовок 4 5 3" xfId="8452" xr:uid="{00000000-0005-0000-0000-0000D34D0000}"/>
    <cellStyle name="Заголовок 4 5 4" xfId="6938" xr:uid="{00000000-0005-0000-0000-0000D44D0000}"/>
    <cellStyle name="Заголовок 4 5_МР_РЗ_Центр_13" xfId="8432" xr:uid="{00000000-0005-0000-0000-0000D54D0000}"/>
    <cellStyle name="Заголовок 4 6" xfId="2607" xr:uid="{00000000-0005-0000-0000-0000D64D0000}"/>
    <cellStyle name="Заголовок 4 6 2" xfId="7239" xr:uid="{00000000-0005-0000-0000-0000D74D0000}"/>
    <cellStyle name="Заголовок 4 7" xfId="2608" xr:uid="{00000000-0005-0000-0000-0000D84D0000}"/>
    <cellStyle name="Заголовок 4 7 2" xfId="7742" xr:uid="{00000000-0005-0000-0000-0000D94D0000}"/>
    <cellStyle name="Заголовок 4 8" xfId="2609" xr:uid="{00000000-0005-0000-0000-0000DA4D0000}"/>
    <cellStyle name="Заголовок 4 8 2" xfId="8075" xr:uid="{00000000-0005-0000-0000-0000DB4D0000}"/>
    <cellStyle name="Заголовок 4 9" xfId="2610" xr:uid="{00000000-0005-0000-0000-0000DC4D0000}"/>
    <cellStyle name="Заголовок 4 9 2" xfId="9217" xr:uid="{00000000-0005-0000-0000-0000DD4D0000}"/>
    <cellStyle name="Заголовок-годы" xfId="2611" xr:uid="{00000000-0005-0000-0000-0000DE4D0000}"/>
    <cellStyle name="Заголовок-годы 2" xfId="5023" xr:uid="{00000000-0005-0000-0000-0000DF4D0000}"/>
    <cellStyle name="Заголовок-годы 2 2" xfId="6281" xr:uid="{00000000-0005-0000-0000-0000E04D0000}"/>
    <cellStyle name="Заголовок-годы 2 2 2" xfId="18227" xr:uid="{00000000-0005-0000-0000-0000E14D0000}"/>
    <cellStyle name="Заголовок-годы 2 2 2 2" xfId="36536" xr:uid="{00000000-0005-0000-0000-0000E24D0000}"/>
    <cellStyle name="Заголовок-годы 2 2 3" xfId="17494" xr:uid="{00000000-0005-0000-0000-0000E34D0000}"/>
    <cellStyle name="Заголовок-годы 2 2 4" xfId="28322" xr:uid="{00000000-0005-0000-0000-0000E44D0000}"/>
    <cellStyle name="Заголовок-годы 2 3" xfId="5827" xr:uid="{00000000-0005-0000-0000-0000E54D0000}"/>
    <cellStyle name="Заголовок-годы 2 3 2" xfId="17814" xr:uid="{00000000-0005-0000-0000-0000E64D0000}"/>
    <cellStyle name="Заголовок-годы 2 4" xfId="13775" xr:uid="{00000000-0005-0000-0000-0000E74D0000}"/>
    <cellStyle name="Заголовок-годы 2 4 2" xfId="22994" xr:uid="{00000000-0005-0000-0000-0000E84D0000}"/>
    <cellStyle name="Заголовок-годы 2 4 2 2" xfId="40994" xr:uid="{00000000-0005-0000-0000-0000E94D0000}"/>
    <cellStyle name="Заголовок-годы 2 4 3" xfId="32651" xr:uid="{00000000-0005-0000-0000-0000EA4D0000}"/>
    <cellStyle name="Заголовок-годы 2 5" xfId="16447" xr:uid="{00000000-0005-0000-0000-0000EB4D0000}"/>
    <cellStyle name="Заголовок-годы 2 5 2" xfId="34913" xr:uid="{00000000-0005-0000-0000-0000EC4D0000}"/>
    <cellStyle name="Заголовок-годы 2 6" xfId="26680" xr:uid="{00000000-0005-0000-0000-0000ED4D0000}"/>
    <cellStyle name="Заголовок-годы 2 6 2" xfId="44595" xr:uid="{00000000-0005-0000-0000-0000EE4D0000}"/>
    <cellStyle name="Заголовок-годы 2 7" xfId="27244" xr:uid="{00000000-0005-0000-0000-0000EF4D0000}"/>
    <cellStyle name="Заголовок-годы 2 8" xfId="45642" xr:uid="{00000000-0005-0000-0000-0000F04D0000}"/>
    <cellStyle name="Заголовок-годы 2 9" xfId="46786" xr:uid="{00000000-0005-0000-0000-0000F14D0000}"/>
    <cellStyle name="Заголовок-годы 3" xfId="5539" xr:uid="{00000000-0005-0000-0000-0000F24D0000}"/>
    <cellStyle name="Заголовок-годы 3 2" xfId="6515" xr:uid="{00000000-0005-0000-0000-0000F34D0000}"/>
    <cellStyle name="Заголовок-годы 3 2 2" xfId="18459" xr:uid="{00000000-0005-0000-0000-0000F44D0000}"/>
    <cellStyle name="Заголовок-годы 3 3" xfId="17789" xr:uid="{00000000-0005-0000-0000-0000F54D0000}"/>
    <cellStyle name="Заголовок-годы 3 3 2" xfId="36111" xr:uid="{00000000-0005-0000-0000-0000F64D0000}"/>
    <cellStyle name="Заголовок-годы 3 4" xfId="27902" xr:uid="{00000000-0005-0000-0000-0000F74D0000}"/>
    <cellStyle name="Заголовок-годы 4" xfId="12202" xr:uid="{00000000-0005-0000-0000-0000F84D0000}"/>
    <cellStyle name="Заголовок-годы 4 2" xfId="21807" xr:uid="{00000000-0005-0000-0000-0000F94D0000}"/>
    <cellStyle name="Заголовок-годы 5" xfId="26183" xr:uid="{00000000-0005-0000-0000-0000FA4D0000}"/>
    <cellStyle name="Заголовок-годы 6" xfId="46196" xr:uid="{00000000-0005-0000-0000-0000FB4D0000}"/>
    <cellStyle name="Заголовок-годы синий" xfId="2612" xr:uid="{00000000-0005-0000-0000-0000FC4D0000}"/>
    <cellStyle name="Заголовок-годы синий 2" xfId="8455" xr:uid="{00000000-0005-0000-0000-0000FD4D0000}"/>
    <cellStyle name="Заголовок-годы синий 2 2" xfId="13332" xr:uid="{00000000-0005-0000-0000-0000FE4D0000}"/>
    <cellStyle name="Заголовок-годы синий 2 2 2" xfId="22662" xr:uid="{00000000-0005-0000-0000-0000FF4D0000}"/>
    <cellStyle name="Заголовок-годы синий 3" xfId="11989" xr:uid="{00000000-0005-0000-0000-0000004E0000}"/>
    <cellStyle name="Заголовок-годы синий 3 2" xfId="21731" xr:uid="{00000000-0005-0000-0000-0000014E0000}"/>
    <cellStyle name="Извлечение" xfId="2613" xr:uid="{00000000-0005-0000-0000-0000024E0000}"/>
    <cellStyle name="Извлечение 2" xfId="6632" xr:uid="{00000000-0005-0000-0000-0000034E0000}"/>
    <cellStyle name="Извлечение 2 2" xfId="28560" xr:uid="{00000000-0005-0000-0000-0000044E0000}"/>
    <cellStyle name="Извлечение конст" xfId="8381" xr:uid="{00000000-0005-0000-0000-0000054E0000}"/>
    <cellStyle name="Итог 10" xfId="2614" xr:uid="{00000000-0005-0000-0000-0000064E0000}"/>
    <cellStyle name="Итог 10 2" xfId="5540" xr:uid="{00000000-0005-0000-0000-0000074E0000}"/>
    <cellStyle name="Итог 10 2 2" xfId="16448" xr:uid="{00000000-0005-0000-0000-0000084E0000}"/>
    <cellStyle name="Итог 10 2 3" xfId="46787" xr:uid="{00000000-0005-0000-0000-0000094E0000}"/>
    <cellStyle name="Итог 10 3" xfId="12779" xr:uid="{00000000-0005-0000-0000-00000A4E0000}"/>
    <cellStyle name="Итог 10 3 2" xfId="22202" xr:uid="{00000000-0005-0000-0000-00000B4E0000}"/>
    <cellStyle name="Итог 10 4" xfId="15826" xr:uid="{00000000-0005-0000-0000-00000C4E0000}"/>
    <cellStyle name="Итог 10 5" xfId="46197" xr:uid="{00000000-0005-0000-0000-00000D4E0000}"/>
    <cellStyle name="Итог 11" xfId="2615" xr:uid="{00000000-0005-0000-0000-00000E4E0000}"/>
    <cellStyle name="Итог 11 2" xfId="5541" xr:uid="{00000000-0005-0000-0000-00000F4E0000}"/>
    <cellStyle name="Итог 11 2 2" xfId="16449" xr:uid="{00000000-0005-0000-0000-0000104E0000}"/>
    <cellStyle name="Итог 11 2 3" xfId="46788" xr:uid="{00000000-0005-0000-0000-0000114E0000}"/>
    <cellStyle name="Итог 11 3" xfId="12780" xr:uid="{00000000-0005-0000-0000-0000124E0000}"/>
    <cellStyle name="Итог 11 3 2" xfId="22203" xr:uid="{00000000-0005-0000-0000-0000134E0000}"/>
    <cellStyle name="Итог 11 4" xfId="15827" xr:uid="{00000000-0005-0000-0000-0000144E0000}"/>
    <cellStyle name="Итог 11 5" xfId="46198" xr:uid="{00000000-0005-0000-0000-0000154E0000}"/>
    <cellStyle name="Итог 12" xfId="2616" xr:uid="{00000000-0005-0000-0000-0000164E0000}"/>
    <cellStyle name="Итог 12 2" xfId="5542" xr:uid="{00000000-0005-0000-0000-0000174E0000}"/>
    <cellStyle name="Итог 12 2 2" xfId="16450" xr:uid="{00000000-0005-0000-0000-0000184E0000}"/>
    <cellStyle name="Итог 12 2 3" xfId="46789" xr:uid="{00000000-0005-0000-0000-0000194E0000}"/>
    <cellStyle name="Итог 12 3" xfId="12781" xr:uid="{00000000-0005-0000-0000-00001A4E0000}"/>
    <cellStyle name="Итог 12 3 2" xfId="22204" xr:uid="{00000000-0005-0000-0000-00001B4E0000}"/>
    <cellStyle name="Итог 12 4" xfId="15828" xr:uid="{00000000-0005-0000-0000-00001C4E0000}"/>
    <cellStyle name="Итог 12 5" xfId="46199" xr:uid="{00000000-0005-0000-0000-00001D4E0000}"/>
    <cellStyle name="Итог 13" xfId="2617" xr:uid="{00000000-0005-0000-0000-00001E4E0000}"/>
    <cellStyle name="Итог 13 2" xfId="5543" xr:uid="{00000000-0005-0000-0000-00001F4E0000}"/>
    <cellStyle name="Итог 13 2 2" xfId="16451" xr:uid="{00000000-0005-0000-0000-0000204E0000}"/>
    <cellStyle name="Итог 13 2 3" xfId="46790" xr:uid="{00000000-0005-0000-0000-0000214E0000}"/>
    <cellStyle name="Итог 13 3" xfId="12782" xr:uid="{00000000-0005-0000-0000-0000224E0000}"/>
    <cellStyle name="Итог 13 3 2" xfId="22205" xr:uid="{00000000-0005-0000-0000-0000234E0000}"/>
    <cellStyle name="Итог 13 4" xfId="15829" xr:uid="{00000000-0005-0000-0000-0000244E0000}"/>
    <cellStyle name="Итог 13 5" xfId="46200" xr:uid="{00000000-0005-0000-0000-0000254E0000}"/>
    <cellStyle name="Итог 14" xfId="2618" xr:uid="{00000000-0005-0000-0000-0000264E0000}"/>
    <cellStyle name="Итог 14 2" xfId="5544" xr:uid="{00000000-0005-0000-0000-0000274E0000}"/>
    <cellStyle name="Итог 14 2 2" xfId="16452" xr:uid="{00000000-0005-0000-0000-0000284E0000}"/>
    <cellStyle name="Итог 14 2 3" xfId="46791" xr:uid="{00000000-0005-0000-0000-0000294E0000}"/>
    <cellStyle name="Итог 14 3" xfId="12783" xr:uid="{00000000-0005-0000-0000-00002A4E0000}"/>
    <cellStyle name="Итог 14 3 2" xfId="22206" xr:uid="{00000000-0005-0000-0000-00002B4E0000}"/>
    <cellStyle name="Итог 14 4" xfId="15830" xr:uid="{00000000-0005-0000-0000-00002C4E0000}"/>
    <cellStyle name="Итог 14 5" xfId="46201" xr:uid="{00000000-0005-0000-0000-00002D4E0000}"/>
    <cellStyle name="Итог 15" xfId="2619" xr:uid="{00000000-0005-0000-0000-00002E4E0000}"/>
    <cellStyle name="Итог 15 2" xfId="5545" xr:uid="{00000000-0005-0000-0000-00002F4E0000}"/>
    <cellStyle name="Итог 15 2 2" xfId="16453" xr:uid="{00000000-0005-0000-0000-0000304E0000}"/>
    <cellStyle name="Итог 15 2 3" xfId="46792" xr:uid="{00000000-0005-0000-0000-0000314E0000}"/>
    <cellStyle name="Итог 15 3" xfId="12784" xr:uid="{00000000-0005-0000-0000-0000324E0000}"/>
    <cellStyle name="Итог 15 3 2" xfId="22207" xr:uid="{00000000-0005-0000-0000-0000334E0000}"/>
    <cellStyle name="Итог 15 4" xfId="15831" xr:uid="{00000000-0005-0000-0000-0000344E0000}"/>
    <cellStyle name="Итог 15 5" xfId="46202" xr:uid="{00000000-0005-0000-0000-0000354E0000}"/>
    <cellStyle name="Итог 16" xfId="2620" xr:uid="{00000000-0005-0000-0000-0000364E0000}"/>
    <cellStyle name="Итог 16 2" xfId="5546" xr:uid="{00000000-0005-0000-0000-0000374E0000}"/>
    <cellStyle name="Итог 16 2 2" xfId="16454" xr:uid="{00000000-0005-0000-0000-0000384E0000}"/>
    <cellStyle name="Итог 16 2 3" xfId="46793" xr:uid="{00000000-0005-0000-0000-0000394E0000}"/>
    <cellStyle name="Итог 16 3" xfId="12785" xr:uid="{00000000-0005-0000-0000-00003A4E0000}"/>
    <cellStyle name="Итог 16 3 2" xfId="22208" xr:uid="{00000000-0005-0000-0000-00003B4E0000}"/>
    <cellStyle name="Итог 16 4" xfId="15832" xr:uid="{00000000-0005-0000-0000-00003C4E0000}"/>
    <cellStyle name="Итог 16 5" xfId="46203" xr:uid="{00000000-0005-0000-0000-00003D4E0000}"/>
    <cellStyle name="Итог 17" xfId="2621" xr:uid="{00000000-0005-0000-0000-00003E4E0000}"/>
    <cellStyle name="Итог 17 2" xfId="5547" xr:uid="{00000000-0005-0000-0000-00003F4E0000}"/>
    <cellStyle name="Итог 17 2 2" xfId="16455" xr:uid="{00000000-0005-0000-0000-0000404E0000}"/>
    <cellStyle name="Итог 17 2 3" xfId="46794" xr:uid="{00000000-0005-0000-0000-0000414E0000}"/>
    <cellStyle name="Итог 17 3" xfId="12786" xr:uid="{00000000-0005-0000-0000-0000424E0000}"/>
    <cellStyle name="Итог 17 3 2" xfId="22209" xr:uid="{00000000-0005-0000-0000-0000434E0000}"/>
    <cellStyle name="Итог 17 4" xfId="15833" xr:uid="{00000000-0005-0000-0000-0000444E0000}"/>
    <cellStyle name="Итог 17 5" xfId="46204" xr:uid="{00000000-0005-0000-0000-0000454E0000}"/>
    <cellStyle name="Итог 18" xfId="2622" xr:uid="{00000000-0005-0000-0000-0000464E0000}"/>
    <cellStyle name="Итог 18 2" xfId="5548" xr:uid="{00000000-0005-0000-0000-0000474E0000}"/>
    <cellStyle name="Итог 18 2 2" xfId="16456" xr:uid="{00000000-0005-0000-0000-0000484E0000}"/>
    <cellStyle name="Итог 18 2 3" xfId="46795" xr:uid="{00000000-0005-0000-0000-0000494E0000}"/>
    <cellStyle name="Итог 18 3" xfId="12787" xr:uid="{00000000-0005-0000-0000-00004A4E0000}"/>
    <cellStyle name="Итог 18 3 2" xfId="22210" xr:uid="{00000000-0005-0000-0000-00004B4E0000}"/>
    <cellStyle name="Итог 18 4" xfId="15834" xr:uid="{00000000-0005-0000-0000-00004C4E0000}"/>
    <cellStyle name="Итог 18 5" xfId="46205" xr:uid="{00000000-0005-0000-0000-00004D4E0000}"/>
    <cellStyle name="Итог 19" xfId="2623" xr:uid="{00000000-0005-0000-0000-00004E4E0000}"/>
    <cellStyle name="Итог 19 2" xfId="5549" xr:uid="{00000000-0005-0000-0000-00004F4E0000}"/>
    <cellStyle name="Итог 19 2 2" xfId="16457" xr:uid="{00000000-0005-0000-0000-0000504E0000}"/>
    <cellStyle name="Итог 19 2 3" xfId="46796" xr:uid="{00000000-0005-0000-0000-0000514E0000}"/>
    <cellStyle name="Итог 19 3" xfId="12788" xr:uid="{00000000-0005-0000-0000-0000524E0000}"/>
    <cellStyle name="Итог 19 3 2" xfId="22211" xr:uid="{00000000-0005-0000-0000-0000534E0000}"/>
    <cellStyle name="Итог 19 4" xfId="15835" xr:uid="{00000000-0005-0000-0000-0000544E0000}"/>
    <cellStyle name="Итог 19 5" xfId="46206" xr:uid="{00000000-0005-0000-0000-0000554E0000}"/>
    <cellStyle name="Итог 2" xfId="2624" xr:uid="{00000000-0005-0000-0000-0000564E0000}"/>
    <cellStyle name="Итог 2 2" xfId="2625" xr:uid="{00000000-0005-0000-0000-0000574E0000}"/>
    <cellStyle name="Итог 2 2 2" xfId="2626" xr:uid="{00000000-0005-0000-0000-0000584E0000}"/>
    <cellStyle name="Итог 2 2 2 2" xfId="5719" xr:uid="{00000000-0005-0000-0000-0000594E0000}"/>
    <cellStyle name="Итог 2 2 2 2 2" xfId="16798" xr:uid="{00000000-0005-0000-0000-00005A4E0000}"/>
    <cellStyle name="Итог 2 2 2 2 3" xfId="27281" xr:uid="{00000000-0005-0000-0000-00005B4E0000}"/>
    <cellStyle name="Итог 2 2 2 2 3 2" xfId="45125" xr:uid="{00000000-0005-0000-0000-00005C4E0000}"/>
    <cellStyle name="Итог 2 2 2 2 4" xfId="45941" xr:uid="{00000000-0005-0000-0000-00005D4E0000}"/>
    <cellStyle name="Итог 2 2 2 2 5" xfId="47134" xr:uid="{00000000-0005-0000-0000-00005E4E0000}"/>
    <cellStyle name="Итог 2 2 2 3" xfId="7115" xr:uid="{00000000-0005-0000-0000-00005F4E0000}"/>
    <cellStyle name="Итог 2 2 2 3 2" xfId="18738" xr:uid="{00000000-0005-0000-0000-0000604E0000}"/>
    <cellStyle name="Итог 2 2 2 4" xfId="16179" xr:uid="{00000000-0005-0000-0000-0000614E0000}"/>
    <cellStyle name="Итог 2 2 2 5" xfId="26383" xr:uid="{00000000-0005-0000-0000-0000624E0000}"/>
    <cellStyle name="Итог 2 2 2 5 2" xfId="44305" xr:uid="{00000000-0005-0000-0000-0000634E0000}"/>
    <cellStyle name="Итог 2 2 2 6" xfId="46550" xr:uid="{00000000-0005-0000-0000-0000644E0000}"/>
    <cellStyle name="Итог 2 2 3" xfId="5550" xr:uid="{00000000-0005-0000-0000-0000654E0000}"/>
    <cellStyle name="Итог 2 2 3 2" xfId="16458" xr:uid="{00000000-0005-0000-0000-0000664E0000}"/>
    <cellStyle name="Итог 2 2 3 3" xfId="46797" xr:uid="{00000000-0005-0000-0000-0000674E0000}"/>
    <cellStyle name="Итог 2 2 4" xfId="6787" xr:uid="{00000000-0005-0000-0000-0000684E0000}"/>
    <cellStyle name="Итог 2 2 4 2" xfId="18587" xr:uid="{00000000-0005-0000-0000-0000694E0000}"/>
    <cellStyle name="Итог 2 2 5" xfId="15836" xr:uid="{00000000-0005-0000-0000-00006A4E0000}"/>
    <cellStyle name="Итог 2 2 6" xfId="46207" xr:uid="{00000000-0005-0000-0000-00006B4E0000}"/>
    <cellStyle name="Итог 2 3" xfId="5414" xr:uid="{00000000-0005-0000-0000-00006C4E0000}"/>
    <cellStyle name="Итог 2 3 2" xfId="8012" xr:uid="{00000000-0005-0000-0000-00006D4E0000}"/>
    <cellStyle name="Итог 2 3 2 2" xfId="19117" xr:uid="{00000000-0005-0000-0000-00006E4E0000}"/>
    <cellStyle name="Итог 2 3 3" xfId="16315" xr:uid="{00000000-0005-0000-0000-00006F4E0000}"/>
    <cellStyle name="Итог 2 3 4" xfId="46681" xr:uid="{00000000-0005-0000-0000-0000704E0000}"/>
    <cellStyle name="Итог 2 4" xfId="7386" xr:uid="{00000000-0005-0000-0000-0000714E0000}"/>
    <cellStyle name="Итог 2 5" xfId="6633" xr:uid="{00000000-0005-0000-0000-0000724E0000}"/>
    <cellStyle name="Итог 2 5 2" xfId="18500" xr:uid="{00000000-0005-0000-0000-0000734E0000}"/>
    <cellStyle name="Итог 2 6" xfId="15700" xr:uid="{00000000-0005-0000-0000-0000744E0000}"/>
    <cellStyle name="Итог 2_Reconcilation" xfId="8431" xr:uid="{00000000-0005-0000-0000-0000754E0000}"/>
    <cellStyle name="Итог 20" xfId="2627" xr:uid="{00000000-0005-0000-0000-0000764E0000}"/>
    <cellStyle name="Итог 20 2" xfId="5551" xr:uid="{00000000-0005-0000-0000-0000774E0000}"/>
    <cellStyle name="Итог 20 2 2" xfId="16459" xr:uid="{00000000-0005-0000-0000-0000784E0000}"/>
    <cellStyle name="Итог 20 2 3" xfId="46798" xr:uid="{00000000-0005-0000-0000-0000794E0000}"/>
    <cellStyle name="Итог 20 3" xfId="12789" xr:uid="{00000000-0005-0000-0000-00007A4E0000}"/>
    <cellStyle name="Итог 20 3 2" xfId="22212" xr:uid="{00000000-0005-0000-0000-00007B4E0000}"/>
    <cellStyle name="Итог 20 4" xfId="15837" xr:uid="{00000000-0005-0000-0000-00007C4E0000}"/>
    <cellStyle name="Итог 20 5" xfId="46208" xr:uid="{00000000-0005-0000-0000-00007D4E0000}"/>
    <cellStyle name="Итог 21" xfId="2628" xr:uid="{00000000-0005-0000-0000-00007E4E0000}"/>
    <cellStyle name="Итог 21 2" xfId="5552" xr:uid="{00000000-0005-0000-0000-00007F4E0000}"/>
    <cellStyle name="Итог 21 2 2" xfId="16460" xr:uid="{00000000-0005-0000-0000-0000804E0000}"/>
    <cellStyle name="Итог 21 2 3" xfId="46799" xr:uid="{00000000-0005-0000-0000-0000814E0000}"/>
    <cellStyle name="Итог 21 3" xfId="12790" xr:uid="{00000000-0005-0000-0000-0000824E0000}"/>
    <cellStyle name="Итог 21 3 2" xfId="22213" xr:uid="{00000000-0005-0000-0000-0000834E0000}"/>
    <cellStyle name="Итог 21 4" xfId="15838" xr:uid="{00000000-0005-0000-0000-0000844E0000}"/>
    <cellStyle name="Итог 21 5" xfId="46209" xr:uid="{00000000-0005-0000-0000-0000854E0000}"/>
    <cellStyle name="Итог 22" xfId="2629" xr:uid="{00000000-0005-0000-0000-0000864E0000}"/>
    <cellStyle name="Итог 22 2" xfId="5553" xr:uid="{00000000-0005-0000-0000-0000874E0000}"/>
    <cellStyle name="Итог 22 2 2" xfId="16461" xr:uid="{00000000-0005-0000-0000-0000884E0000}"/>
    <cellStyle name="Итог 22 2 3" xfId="46800" xr:uid="{00000000-0005-0000-0000-0000894E0000}"/>
    <cellStyle name="Итог 22 3" xfId="12791" xr:uid="{00000000-0005-0000-0000-00008A4E0000}"/>
    <cellStyle name="Итог 22 3 2" xfId="22214" xr:uid="{00000000-0005-0000-0000-00008B4E0000}"/>
    <cellStyle name="Итог 22 4" xfId="15839" xr:uid="{00000000-0005-0000-0000-00008C4E0000}"/>
    <cellStyle name="Итог 22 5" xfId="46210" xr:uid="{00000000-0005-0000-0000-00008D4E0000}"/>
    <cellStyle name="Итог 23" xfId="2630" xr:uid="{00000000-0005-0000-0000-00008E4E0000}"/>
    <cellStyle name="Итог 23 2" xfId="5554" xr:uid="{00000000-0005-0000-0000-00008F4E0000}"/>
    <cellStyle name="Итог 23 2 2" xfId="16462" xr:uid="{00000000-0005-0000-0000-0000904E0000}"/>
    <cellStyle name="Итог 23 2 3" xfId="46801" xr:uid="{00000000-0005-0000-0000-0000914E0000}"/>
    <cellStyle name="Итог 23 3" xfId="12792" xr:uid="{00000000-0005-0000-0000-0000924E0000}"/>
    <cellStyle name="Итог 23 3 2" xfId="22215" xr:uid="{00000000-0005-0000-0000-0000934E0000}"/>
    <cellStyle name="Итог 23 4" xfId="15840" xr:uid="{00000000-0005-0000-0000-0000944E0000}"/>
    <cellStyle name="Итог 23 5" xfId="46211" xr:uid="{00000000-0005-0000-0000-0000954E0000}"/>
    <cellStyle name="Итог 3" xfId="2631" xr:uid="{00000000-0005-0000-0000-0000964E0000}"/>
    <cellStyle name="Итог 3 2" xfId="2632" xr:uid="{00000000-0005-0000-0000-0000974E0000}"/>
    <cellStyle name="Итог 3 2 2" xfId="5720" xr:uid="{00000000-0005-0000-0000-0000984E0000}"/>
    <cellStyle name="Итог 3 2 2 2" xfId="16799" xr:uid="{00000000-0005-0000-0000-0000994E0000}"/>
    <cellStyle name="Итог 3 2 2 3" xfId="47135" xr:uid="{00000000-0005-0000-0000-00009A4E0000}"/>
    <cellStyle name="Итог 3 2 3" xfId="7014" xr:uid="{00000000-0005-0000-0000-00009B4E0000}"/>
    <cellStyle name="Итог 3 2 3 2" xfId="18693" xr:uid="{00000000-0005-0000-0000-00009C4E0000}"/>
    <cellStyle name="Итог 3 2 4" xfId="16180" xr:uid="{00000000-0005-0000-0000-00009D4E0000}"/>
    <cellStyle name="Итог 3 2 5" xfId="46551" xr:uid="{00000000-0005-0000-0000-00009E4E0000}"/>
    <cellStyle name="Итог 3 3" xfId="5555" xr:uid="{00000000-0005-0000-0000-00009F4E0000}"/>
    <cellStyle name="Итог 3 3 2" xfId="8454" xr:uid="{00000000-0005-0000-0000-0000A04E0000}"/>
    <cellStyle name="Итог 3 3 2 2" xfId="19232" xr:uid="{00000000-0005-0000-0000-0000A14E0000}"/>
    <cellStyle name="Итог 3 3 3" xfId="16463" xr:uid="{00000000-0005-0000-0000-0000A24E0000}"/>
    <cellStyle name="Итог 3 3 4" xfId="46802" xr:uid="{00000000-0005-0000-0000-0000A34E0000}"/>
    <cellStyle name="Итог 3 4" xfId="6634" xr:uid="{00000000-0005-0000-0000-0000A44E0000}"/>
    <cellStyle name="Итог 3 5" xfId="15841" xr:uid="{00000000-0005-0000-0000-0000A54E0000}"/>
    <cellStyle name="Итог 3 6" xfId="46212" xr:uid="{00000000-0005-0000-0000-0000A64E0000}"/>
    <cellStyle name="Итог 4" xfId="2633" xr:uid="{00000000-0005-0000-0000-0000A74E0000}"/>
    <cellStyle name="Итог 4 2" xfId="5556" xr:uid="{00000000-0005-0000-0000-0000A84E0000}"/>
    <cellStyle name="Итог 4 2 2" xfId="16464" xr:uid="{00000000-0005-0000-0000-0000A94E0000}"/>
    <cellStyle name="Итог 4 2 3" xfId="46803" xr:uid="{00000000-0005-0000-0000-0000AA4E0000}"/>
    <cellStyle name="Итог 4 3" xfId="6635" xr:uid="{00000000-0005-0000-0000-0000AB4E0000}"/>
    <cellStyle name="Итог 4 3 2" xfId="18501" xr:uid="{00000000-0005-0000-0000-0000AC4E0000}"/>
    <cellStyle name="Итог 4 4" xfId="15842" xr:uid="{00000000-0005-0000-0000-0000AD4E0000}"/>
    <cellStyle name="Итог 4 5" xfId="46213" xr:uid="{00000000-0005-0000-0000-0000AE4E0000}"/>
    <cellStyle name="Итог 5" xfId="2634" xr:uid="{00000000-0005-0000-0000-0000AF4E0000}"/>
    <cellStyle name="Итог 5 2" xfId="2635" xr:uid="{00000000-0005-0000-0000-0000B04E0000}"/>
    <cellStyle name="Итог 5 2 2" xfId="5721" xr:uid="{00000000-0005-0000-0000-0000B14E0000}"/>
    <cellStyle name="Итог 5 2 2 2" xfId="16800" xr:uid="{00000000-0005-0000-0000-0000B24E0000}"/>
    <cellStyle name="Итог 5 2 2 3" xfId="47136" xr:uid="{00000000-0005-0000-0000-0000B34E0000}"/>
    <cellStyle name="Итог 5 2 3" xfId="7015" xr:uid="{00000000-0005-0000-0000-0000B44E0000}"/>
    <cellStyle name="Итог 5 2 3 2" xfId="18694" xr:uid="{00000000-0005-0000-0000-0000B54E0000}"/>
    <cellStyle name="Итог 5 2 4" xfId="16181" xr:uid="{00000000-0005-0000-0000-0000B64E0000}"/>
    <cellStyle name="Итог 5 2 5" xfId="46552" xr:uid="{00000000-0005-0000-0000-0000B74E0000}"/>
    <cellStyle name="Итог 5 3" xfId="5557" xr:uid="{00000000-0005-0000-0000-0000B84E0000}"/>
    <cellStyle name="Итог 5 3 2" xfId="8380" xr:uid="{00000000-0005-0000-0000-0000B94E0000}"/>
    <cellStyle name="Итог 5 3 2 2" xfId="19225" xr:uid="{00000000-0005-0000-0000-0000BA4E0000}"/>
    <cellStyle name="Итог 5 3 3" xfId="16465" xr:uid="{00000000-0005-0000-0000-0000BB4E0000}"/>
    <cellStyle name="Итог 5 3 4" xfId="46804" xr:uid="{00000000-0005-0000-0000-0000BC4E0000}"/>
    <cellStyle name="Итог 5 4" xfId="6939" xr:uid="{00000000-0005-0000-0000-0000BD4E0000}"/>
    <cellStyle name="Итог 5 4 2" xfId="18668" xr:uid="{00000000-0005-0000-0000-0000BE4E0000}"/>
    <cellStyle name="Итог 5 5" xfId="15843" xr:uid="{00000000-0005-0000-0000-0000BF4E0000}"/>
    <cellStyle name="Итог 5 6" xfId="46214" xr:uid="{00000000-0005-0000-0000-0000C04E0000}"/>
    <cellStyle name="Итог 5_Reconcilation" xfId="8430" xr:uid="{00000000-0005-0000-0000-0000C14E0000}"/>
    <cellStyle name="Итог 6" xfId="2636" xr:uid="{00000000-0005-0000-0000-0000C24E0000}"/>
    <cellStyle name="Итог 6 2" xfId="5558" xr:uid="{00000000-0005-0000-0000-0000C34E0000}"/>
    <cellStyle name="Итог 6 2 2" xfId="16466" xr:uid="{00000000-0005-0000-0000-0000C44E0000}"/>
    <cellStyle name="Итог 6 2 3" xfId="46805" xr:uid="{00000000-0005-0000-0000-0000C54E0000}"/>
    <cellStyle name="Итог 6 3" xfId="7251" xr:uid="{00000000-0005-0000-0000-0000C64E0000}"/>
    <cellStyle name="Итог 6 4" xfId="12793" xr:uid="{00000000-0005-0000-0000-0000C74E0000}"/>
    <cellStyle name="Итог 6 4 2" xfId="22216" xr:uid="{00000000-0005-0000-0000-0000C84E0000}"/>
    <cellStyle name="Итог 6 5" xfId="15844" xr:uid="{00000000-0005-0000-0000-0000C94E0000}"/>
    <cellStyle name="Итог 6 6" xfId="46215" xr:uid="{00000000-0005-0000-0000-0000CA4E0000}"/>
    <cellStyle name="Итог 7" xfId="2637" xr:uid="{00000000-0005-0000-0000-0000CB4E0000}"/>
    <cellStyle name="Итог 7 2" xfId="5559" xr:uid="{00000000-0005-0000-0000-0000CC4E0000}"/>
    <cellStyle name="Итог 7 2 2" xfId="16467" xr:uid="{00000000-0005-0000-0000-0000CD4E0000}"/>
    <cellStyle name="Итог 7 2 3" xfId="46806" xr:uid="{00000000-0005-0000-0000-0000CE4E0000}"/>
    <cellStyle name="Итог 7 3" xfId="7734" xr:uid="{00000000-0005-0000-0000-0000CF4E0000}"/>
    <cellStyle name="Итог 7 4" xfId="12794" xr:uid="{00000000-0005-0000-0000-0000D04E0000}"/>
    <cellStyle name="Итог 7 4 2" xfId="22217" xr:uid="{00000000-0005-0000-0000-0000D14E0000}"/>
    <cellStyle name="Итог 7 5" xfId="15845" xr:uid="{00000000-0005-0000-0000-0000D24E0000}"/>
    <cellStyle name="Итог 7 6" xfId="46216" xr:uid="{00000000-0005-0000-0000-0000D34E0000}"/>
    <cellStyle name="Итог 8" xfId="2638" xr:uid="{00000000-0005-0000-0000-0000D44E0000}"/>
    <cellStyle name="Итог 8 2" xfId="5560" xr:uid="{00000000-0005-0000-0000-0000D54E0000}"/>
    <cellStyle name="Итог 8 2 2" xfId="16468" xr:uid="{00000000-0005-0000-0000-0000D64E0000}"/>
    <cellStyle name="Итог 8 2 3" xfId="46807" xr:uid="{00000000-0005-0000-0000-0000D74E0000}"/>
    <cellStyle name="Итог 8 3" xfId="8079" xr:uid="{00000000-0005-0000-0000-0000D84E0000}"/>
    <cellStyle name="Итог 8 4" xfId="12795" xr:uid="{00000000-0005-0000-0000-0000D94E0000}"/>
    <cellStyle name="Итог 8 4 2" xfId="22218" xr:uid="{00000000-0005-0000-0000-0000DA4E0000}"/>
    <cellStyle name="Итог 8 5" xfId="15846" xr:uid="{00000000-0005-0000-0000-0000DB4E0000}"/>
    <cellStyle name="Итог 8 6" xfId="46217" xr:uid="{00000000-0005-0000-0000-0000DC4E0000}"/>
    <cellStyle name="Итог 9" xfId="2639" xr:uid="{00000000-0005-0000-0000-0000DD4E0000}"/>
    <cellStyle name="Итог 9 2" xfId="5561" xr:uid="{00000000-0005-0000-0000-0000DE4E0000}"/>
    <cellStyle name="Итог 9 2 2" xfId="16469" xr:uid="{00000000-0005-0000-0000-0000DF4E0000}"/>
    <cellStyle name="Итог 9 2 3" xfId="46808" xr:uid="{00000000-0005-0000-0000-0000E04E0000}"/>
    <cellStyle name="Итог 9 3" xfId="12131" xr:uid="{00000000-0005-0000-0000-0000E14E0000}"/>
    <cellStyle name="Итог 9 4" xfId="12796" xr:uid="{00000000-0005-0000-0000-0000E24E0000}"/>
    <cellStyle name="Итог 9 4 2" xfId="22219" xr:uid="{00000000-0005-0000-0000-0000E34E0000}"/>
    <cellStyle name="Итог 9 5" xfId="15847" xr:uid="{00000000-0005-0000-0000-0000E44E0000}"/>
    <cellStyle name="Итог 9 6" xfId="46218" xr:uid="{00000000-0005-0000-0000-0000E54E0000}"/>
    <cellStyle name="Итоги" xfId="2640" xr:uid="{00000000-0005-0000-0000-0000E64E0000}"/>
    <cellStyle name="Итоги 2" xfId="5148" xr:uid="{00000000-0005-0000-0000-0000E74E0000}"/>
    <cellStyle name="Итоги 2 2" xfId="6376" xr:uid="{00000000-0005-0000-0000-0000E84E0000}"/>
    <cellStyle name="Итоги 3" xfId="5722" xr:uid="{00000000-0005-0000-0000-0000E94E0000}"/>
    <cellStyle name="КАНДАГАЧ тел3-33-96" xfId="2641" xr:uid="{00000000-0005-0000-0000-0000EA4E0000}"/>
    <cellStyle name="Контрольная ячейка 10" xfId="2642" xr:uid="{00000000-0005-0000-0000-0000EB4E0000}"/>
    <cellStyle name="Контрольная ячейка 10 2" xfId="5562" xr:uid="{00000000-0005-0000-0000-0000EC4E0000}"/>
    <cellStyle name="Контрольная ячейка 11" xfId="2643" xr:uid="{00000000-0005-0000-0000-0000ED4E0000}"/>
    <cellStyle name="Контрольная ячейка 11 2" xfId="5563" xr:uid="{00000000-0005-0000-0000-0000EE4E0000}"/>
    <cellStyle name="Контрольная ячейка 12" xfId="2644" xr:uid="{00000000-0005-0000-0000-0000EF4E0000}"/>
    <cellStyle name="Контрольная ячейка 12 2" xfId="5564" xr:uid="{00000000-0005-0000-0000-0000F04E0000}"/>
    <cellStyle name="Контрольная ячейка 13" xfId="2645" xr:uid="{00000000-0005-0000-0000-0000F14E0000}"/>
    <cellStyle name="Контрольная ячейка 13 2" xfId="5565" xr:uid="{00000000-0005-0000-0000-0000F24E0000}"/>
    <cellStyle name="Контрольная ячейка 14" xfId="2646" xr:uid="{00000000-0005-0000-0000-0000F34E0000}"/>
    <cellStyle name="Контрольная ячейка 14 2" xfId="5566" xr:uid="{00000000-0005-0000-0000-0000F44E0000}"/>
    <cellStyle name="Контрольная ячейка 15" xfId="2647" xr:uid="{00000000-0005-0000-0000-0000F54E0000}"/>
    <cellStyle name="Контрольная ячейка 15 2" xfId="5567" xr:uid="{00000000-0005-0000-0000-0000F64E0000}"/>
    <cellStyle name="Контрольная ячейка 16" xfId="2648" xr:uid="{00000000-0005-0000-0000-0000F74E0000}"/>
    <cellStyle name="Контрольная ячейка 16 2" xfId="5568" xr:uid="{00000000-0005-0000-0000-0000F84E0000}"/>
    <cellStyle name="Контрольная ячейка 17" xfId="2649" xr:uid="{00000000-0005-0000-0000-0000F94E0000}"/>
    <cellStyle name="Контрольная ячейка 17 2" xfId="5569" xr:uid="{00000000-0005-0000-0000-0000FA4E0000}"/>
    <cellStyle name="Контрольная ячейка 18" xfId="2650" xr:uid="{00000000-0005-0000-0000-0000FB4E0000}"/>
    <cellStyle name="Контрольная ячейка 18 2" xfId="5570" xr:uid="{00000000-0005-0000-0000-0000FC4E0000}"/>
    <cellStyle name="Контрольная ячейка 19" xfId="2651" xr:uid="{00000000-0005-0000-0000-0000FD4E0000}"/>
    <cellStyle name="Контрольная ячейка 19 2" xfId="5571" xr:uid="{00000000-0005-0000-0000-0000FE4E0000}"/>
    <cellStyle name="Контрольная ячейка 2" xfId="2652" xr:uid="{00000000-0005-0000-0000-0000FF4E0000}"/>
    <cellStyle name="Контрольная ячейка 2 2" xfId="2653" xr:uid="{00000000-0005-0000-0000-0000004F0000}"/>
    <cellStyle name="Контрольная ячейка 2 2 2" xfId="2654" xr:uid="{00000000-0005-0000-0000-0000014F0000}"/>
    <cellStyle name="Контрольная ячейка 2 2 2 2" xfId="5723" xr:uid="{00000000-0005-0000-0000-0000024F0000}"/>
    <cellStyle name="Контрольная ячейка 2 2 3" xfId="5572" xr:uid="{00000000-0005-0000-0000-0000034F0000}"/>
    <cellStyle name="Контрольная ячейка 2 2 4" xfId="6788" xr:uid="{00000000-0005-0000-0000-0000044F0000}"/>
    <cellStyle name="Контрольная ячейка 2 2_Reconcilation" xfId="8453" xr:uid="{00000000-0005-0000-0000-0000054F0000}"/>
    <cellStyle name="Контрольная ячейка 2 3" xfId="5415" xr:uid="{00000000-0005-0000-0000-0000064F0000}"/>
    <cellStyle name="Контрольная ячейка 2 3 2" xfId="7382" xr:uid="{00000000-0005-0000-0000-0000074F0000}"/>
    <cellStyle name="Контрольная ячейка 2 4" xfId="8379" xr:uid="{00000000-0005-0000-0000-0000084F0000}"/>
    <cellStyle name="Контрольная ячейка 2_Сравнение РЗ по геологии_Hak" xfId="7535" xr:uid="{00000000-0005-0000-0000-0000094F0000}"/>
    <cellStyle name="Контрольная ячейка 20" xfId="2655" xr:uid="{00000000-0005-0000-0000-00000A4F0000}"/>
    <cellStyle name="Контрольная ячейка 20 2" xfId="5573" xr:uid="{00000000-0005-0000-0000-00000B4F0000}"/>
    <cellStyle name="Контрольная ячейка 21" xfId="2656" xr:uid="{00000000-0005-0000-0000-00000C4F0000}"/>
    <cellStyle name="Контрольная ячейка 21 2" xfId="5574" xr:uid="{00000000-0005-0000-0000-00000D4F0000}"/>
    <cellStyle name="Контрольная ячейка 22" xfId="2657" xr:uid="{00000000-0005-0000-0000-00000E4F0000}"/>
    <cellStyle name="Контрольная ячейка 22 2" xfId="5575" xr:uid="{00000000-0005-0000-0000-00000F4F0000}"/>
    <cellStyle name="Контрольная ячейка 23" xfId="2658" xr:uid="{00000000-0005-0000-0000-0000104F0000}"/>
    <cellStyle name="Контрольная ячейка 23 2" xfId="5576" xr:uid="{00000000-0005-0000-0000-0000114F0000}"/>
    <cellStyle name="Контрольная ячейка 3" xfId="2659" xr:uid="{00000000-0005-0000-0000-0000124F0000}"/>
    <cellStyle name="Контрольная ячейка 3 2" xfId="2660" xr:uid="{00000000-0005-0000-0000-0000134F0000}"/>
    <cellStyle name="Контрольная ячейка 3 2 2" xfId="5724" xr:uid="{00000000-0005-0000-0000-0000144F0000}"/>
    <cellStyle name="Контрольная ячейка 3 3" xfId="5577" xr:uid="{00000000-0005-0000-0000-0000154F0000}"/>
    <cellStyle name="Контрольная ячейка 3 4" xfId="6636" xr:uid="{00000000-0005-0000-0000-0000164F0000}"/>
    <cellStyle name="Контрольная ячейка 3_Reconcilation" xfId="8378" xr:uid="{00000000-0005-0000-0000-0000174F0000}"/>
    <cellStyle name="Контрольная ячейка 4" xfId="2661" xr:uid="{00000000-0005-0000-0000-0000184F0000}"/>
    <cellStyle name="Контрольная ячейка 4 2" xfId="5578" xr:uid="{00000000-0005-0000-0000-0000194F0000}"/>
    <cellStyle name="Контрольная ячейка 5" xfId="2662" xr:uid="{00000000-0005-0000-0000-00001A4F0000}"/>
    <cellStyle name="Контрольная ячейка 5 2" xfId="5579" xr:uid="{00000000-0005-0000-0000-00001B4F0000}"/>
    <cellStyle name="Контрольная ячейка 5 3" xfId="7247" xr:uid="{00000000-0005-0000-0000-00001C4F0000}"/>
    <cellStyle name="Контрольная ячейка 6" xfId="2663" xr:uid="{00000000-0005-0000-0000-00001D4F0000}"/>
    <cellStyle name="Контрольная ячейка 6 2" xfId="5580" xr:uid="{00000000-0005-0000-0000-00001E4F0000}"/>
    <cellStyle name="Контрольная ячейка 6 3" xfId="9223" xr:uid="{00000000-0005-0000-0000-00001F4F0000}"/>
    <cellStyle name="Контрольная ячейка 7" xfId="2664" xr:uid="{00000000-0005-0000-0000-0000204F0000}"/>
    <cellStyle name="Контрольная ячейка 7 2" xfId="5581" xr:uid="{00000000-0005-0000-0000-0000214F0000}"/>
    <cellStyle name="Контрольная ячейка 8" xfId="2665" xr:uid="{00000000-0005-0000-0000-0000224F0000}"/>
    <cellStyle name="Контрольная ячейка 8 2" xfId="5582" xr:uid="{00000000-0005-0000-0000-0000234F0000}"/>
    <cellStyle name="Контрольная ячейка 9" xfId="2666" xr:uid="{00000000-0005-0000-0000-0000244F0000}"/>
    <cellStyle name="Контрольная ячейка 9 2" xfId="5583" xr:uid="{00000000-0005-0000-0000-0000254F0000}"/>
    <cellStyle name="Металл конст" xfId="8553" xr:uid="{00000000-0005-0000-0000-0000264F0000}"/>
    <cellStyle name="Металл константа" xfId="2667" xr:uid="{00000000-0005-0000-0000-0000274F0000}"/>
    <cellStyle name="Металл константа 2" xfId="8782" xr:uid="{00000000-0005-0000-0000-0000284F0000}"/>
    <cellStyle name="Металл константа 2 2" xfId="13333" xr:uid="{00000000-0005-0000-0000-0000294F0000}"/>
    <cellStyle name="Металл константа 3" xfId="11990" xr:uid="{00000000-0005-0000-0000-00002A4F0000}"/>
    <cellStyle name="Металл, т" xfId="2668" xr:uid="{00000000-0005-0000-0000-00002B4F0000}"/>
    <cellStyle name="Металл, т 2" xfId="2669" xr:uid="{00000000-0005-0000-0000-00002C4F0000}"/>
    <cellStyle name="Металлы" xfId="2670" xr:uid="{00000000-0005-0000-0000-00002D4F0000}"/>
    <cellStyle name="Металлы 2" xfId="13603" xr:uid="{00000000-0005-0000-0000-00002E4F0000}"/>
    <cellStyle name="Металлы 2 2" xfId="32488" xr:uid="{00000000-0005-0000-0000-00002F4F0000}"/>
    <cellStyle name="Металлы 3" xfId="26028" xr:uid="{00000000-0005-0000-0000-0000304F0000}"/>
    <cellStyle name="млн. долл." xfId="2671" xr:uid="{00000000-0005-0000-0000-0000314F0000}"/>
    <cellStyle name="млн. долл. 2" xfId="2672" xr:uid="{00000000-0005-0000-0000-0000324F0000}"/>
    <cellStyle name="Название 10" xfId="2673" xr:uid="{00000000-0005-0000-0000-0000334F0000}"/>
    <cellStyle name="Название 11" xfId="2674" xr:uid="{00000000-0005-0000-0000-0000344F0000}"/>
    <cellStyle name="Название 12" xfId="2675" xr:uid="{00000000-0005-0000-0000-0000354F0000}"/>
    <cellStyle name="Название 13" xfId="2676" xr:uid="{00000000-0005-0000-0000-0000364F0000}"/>
    <cellStyle name="Название 14" xfId="2677" xr:uid="{00000000-0005-0000-0000-0000374F0000}"/>
    <cellStyle name="Название 15" xfId="2678" xr:uid="{00000000-0005-0000-0000-0000384F0000}"/>
    <cellStyle name="Название 16" xfId="2679" xr:uid="{00000000-0005-0000-0000-0000394F0000}"/>
    <cellStyle name="Название 17" xfId="2680" xr:uid="{00000000-0005-0000-0000-00003A4F0000}"/>
    <cellStyle name="Название 18" xfId="2681" xr:uid="{00000000-0005-0000-0000-00003B4F0000}"/>
    <cellStyle name="Название 19" xfId="2682" xr:uid="{00000000-0005-0000-0000-00003C4F0000}"/>
    <cellStyle name="Название 2" xfId="2683" xr:uid="{00000000-0005-0000-0000-00003D4F0000}"/>
    <cellStyle name="Название 2 2" xfId="2684" xr:uid="{00000000-0005-0000-0000-00003E4F0000}"/>
    <cellStyle name="Название 2 2 2" xfId="10637" xr:uid="{00000000-0005-0000-0000-00003F4F0000}"/>
    <cellStyle name="Название 2 2 3" xfId="7370" xr:uid="{00000000-0005-0000-0000-0000404F0000}"/>
    <cellStyle name="Название 2 3" xfId="2685" xr:uid="{00000000-0005-0000-0000-0000414F0000}"/>
    <cellStyle name="Название 2 3 2" xfId="8594" xr:uid="{00000000-0005-0000-0000-0000424F0000}"/>
    <cellStyle name="Название 2 4" xfId="2686" xr:uid="{00000000-0005-0000-0000-0000434F0000}"/>
    <cellStyle name="Название 2 5" xfId="2687" xr:uid="{00000000-0005-0000-0000-0000444F0000}"/>
    <cellStyle name="Название 2 6" xfId="16936" xr:uid="{00000000-0005-0000-0000-0000454F0000}"/>
    <cellStyle name="Название 20" xfId="2688" xr:uid="{00000000-0005-0000-0000-0000464F0000}"/>
    <cellStyle name="Название 21" xfId="2689" xr:uid="{00000000-0005-0000-0000-0000474F0000}"/>
    <cellStyle name="Название 22" xfId="2690" xr:uid="{00000000-0005-0000-0000-0000484F0000}"/>
    <cellStyle name="Название 23" xfId="2691" xr:uid="{00000000-0005-0000-0000-0000494F0000}"/>
    <cellStyle name="Название 3" xfId="2692" xr:uid="{00000000-0005-0000-0000-00004A4F0000}"/>
    <cellStyle name="Название 3 2" xfId="2693" xr:uid="{00000000-0005-0000-0000-00004B4F0000}"/>
    <cellStyle name="Название 3 2 2" xfId="2694" xr:uid="{00000000-0005-0000-0000-00004C4F0000}"/>
    <cellStyle name="Название 3 2 3" xfId="2695" xr:uid="{00000000-0005-0000-0000-00004D4F0000}"/>
    <cellStyle name="Название 3 2 4" xfId="8377" xr:uid="{00000000-0005-0000-0000-00004E4F0000}"/>
    <cellStyle name="Название 3 2_Reconcilation" xfId="8726" xr:uid="{00000000-0005-0000-0000-00004F4F0000}"/>
    <cellStyle name="Название 3 3" xfId="2696" xr:uid="{00000000-0005-0000-0000-0000504F0000}"/>
    <cellStyle name="Название 3 4" xfId="8593" xr:uid="{00000000-0005-0000-0000-0000514F0000}"/>
    <cellStyle name="Название 3_Comparison of Ore_reserves " xfId="8376" xr:uid="{00000000-0005-0000-0000-0000524F0000}"/>
    <cellStyle name="Название 4" xfId="2697" xr:uid="{00000000-0005-0000-0000-0000534F0000}"/>
    <cellStyle name="Название 4 2" xfId="11756" xr:uid="{00000000-0005-0000-0000-0000544F0000}"/>
    <cellStyle name="Название 4 3" xfId="6637" xr:uid="{00000000-0005-0000-0000-0000554F0000}"/>
    <cellStyle name="Название 5" xfId="2698" xr:uid="{00000000-0005-0000-0000-0000564F0000}"/>
    <cellStyle name="Название 5 2" xfId="8727" xr:uid="{00000000-0005-0000-0000-0000574F0000}"/>
    <cellStyle name="Название 5 3" xfId="6940" xr:uid="{00000000-0005-0000-0000-0000584F0000}"/>
    <cellStyle name="Название 6" xfId="2699" xr:uid="{00000000-0005-0000-0000-0000594F0000}"/>
    <cellStyle name="Название 6 2" xfId="8013" xr:uid="{00000000-0005-0000-0000-00005A4F0000}"/>
    <cellStyle name="Название 7" xfId="2700" xr:uid="{00000000-0005-0000-0000-00005B4F0000}"/>
    <cellStyle name="Название 7 2" xfId="7346" xr:uid="{00000000-0005-0000-0000-00005C4F0000}"/>
    <cellStyle name="Название 8" xfId="2701" xr:uid="{00000000-0005-0000-0000-00005D4F0000}"/>
    <cellStyle name="Название 8 2" xfId="8592" xr:uid="{00000000-0005-0000-0000-00005E4F0000}"/>
    <cellStyle name="Название 9" xfId="2702" xr:uid="{00000000-0005-0000-0000-00005F4F0000}"/>
    <cellStyle name="Название 9 2" xfId="12132" xr:uid="{00000000-0005-0000-0000-0000604F0000}"/>
    <cellStyle name="Нейтральный 10" xfId="2703" xr:uid="{00000000-0005-0000-0000-0000614F0000}"/>
    <cellStyle name="Нейтральный 11" xfId="2704" xr:uid="{00000000-0005-0000-0000-0000624F0000}"/>
    <cellStyle name="Нейтральный 12" xfId="2705" xr:uid="{00000000-0005-0000-0000-0000634F0000}"/>
    <cellStyle name="Нейтральный 13" xfId="2706" xr:uid="{00000000-0005-0000-0000-0000644F0000}"/>
    <cellStyle name="Нейтральный 14" xfId="2707" xr:uid="{00000000-0005-0000-0000-0000654F0000}"/>
    <cellStyle name="Нейтральный 15" xfId="2708" xr:uid="{00000000-0005-0000-0000-0000664F0000}"/>
    <cellStyle name="Нейтральный 16" xfId="2709" xr:uid="{00000000-0005-0000-0000-0000674F0000}"/>
    <cellStyle name="Нейтральный 17" xfId="2710" xr:uid="{00000000-0005-0000-0000-0000684F0000}"/>
    <cellStyle name="Нейтральный 18" xfId="2711" xr:uid="{00000000-0005-0000-0000-0000694F0000}"/>
    <cellStyle name="Нейтральный 19" xfId="2712" xr:uid="{00000000-0005-0000-0000-00006A4F0000}"/>
    <cellStyle name="Нейтральный 2" xfId="2713" xr:uid="{00000000-0005-0000-0000-00006B4F0000}"/>
    <cellStyle name="Нейтральный 2 2" xfId="2714" xr:uid="{00000000-0005-0000-0000-00006C4F0000}"/>
    <cellStyle name="Нейтральный 2 2 2" xfId="2715" xr:uid="{00000000-0005-0000-0000-00006D4F0000}"/>
    <cellStyle name="Нейтральный 2 2 3" xfId="6789" xr:uid="{00000000-0005-0000-0000-00006E4F0000}"/>
    <cellStyle name="Нейтральный 2 2_Reconcilation" xfId="8375" xr:uid="{00000000-0005-0000-0000-00006F4F0000}"/>
    <cellStyle name="Нейтральный 2 3" xfId="7377" xr:uid="{00000000-0005-0000-0000-0000704F0000}"/>
    <cellStyle name="Нейтральный 2 4" xfId="8374" xr:uid="{00000000-0005-0000-0000-0000714F0000}"/>
    <cellStyle name="Нейтральный 2_Сравнение РЗ по геологии_Hak" xfId="7536" xr:uid="{00000000-0005-0000-0000-0000724F0000}"/>
    <cellStyle name="Нейтральный 20" xfId="2716" xr:uid="{00000000-0005-0000-0000-0000734F0000}"/>
    <cellStyle name="Нейтральный 21" xfId="2717" xr:uid="{00000000-0005-0000-0000-0000744F0000}"/>
    <cellStyle name="Нейтральный 22" xfId="2718" xr:uid="{00000000-0005-0000-0000-0000754F0000}"/>
    <cellStyle name="Нейтральный 23" xfId="2719" xr:uid="{00000000-0005-0000-0000-0000764F0000}"/>
    <cellStyle name="Нейтральный 3" xfId="2720" xr:uid="{00000000-0005-0000-0000-0000774F0000}"/>
    <cellStyle name="Нейтральный 3 2" xfId="2721" xr:uid="{00000000-0005-0000-0000-0000784F0000}"/>
    <cellStyle name="Нейтральный 3 3" xfId="6638" xr:uid="{00000000-0005-0000-0000-0000794F0000}"/>
    <cellStyle name="Нейтральный 3_Reconcilation" xfId="8887" xr:uid="{00000000-0005-0000-0000-00007A4F0000}"/>
    <cellStyle name="Нейтральный 4" xfId="2722" xr:uid="{00000000-0005-0000-0000-00007B4F0000}"/>
    <cellStyle name="Нейтральный 4 2" xfId="8728" xr:uid="{00000000-0005-0000-0000-00007C4F0000}"/>
    <cellStyle name="Нейтральный 5" xfId="2723" xr:uid="{00000000-0005-0000-0000-00007D4F0000}"/>
    <cellStyle name="Нейтральный 5 2" xfId="7242" xr:uid="{00000000-0005-0000-0000-00007E4F0000}"/>
    <cellStyle name="Нейтральный 6" xfId="2724" xr:uid="{00000000-0005-0000-0000-00007F4F0000}"/>
    <cellStyle name="Нейтральный 6 2" xfId="7739" xr:uid="{00000000-0005-0000-0000-0000804F0000}"/>
    <cellStyle name="Нейтральный 7" xfId="2725" xr:uid="{00000000-0005-0000-0000-0000814F0000}"/>
    <cellStyle name="Нейтральный 7 2" xfId="8072" xr:uid="{00000000-0005-0000-0000-0000824F0000}"/>
    <cellStyle name="Нейтральный 8" xfId="2726" xr:uid="{00000000-0005-0000-0000-0000834F0000}"/>
    <cellStyle name="Нейтральный 8 2" xfId="9220" xr:uid="{00000000-0005-0000-0000-0000844F0000}"/>
    <cellStyle name="Нейтральный 9" xfId="2727" xr:uid="{00000000-0005-0000-0000-0000854F0000}"/>
    <cellStyle name="Нейтральный 9 2" xfId="12133" xr:uid="{00000000-0005-0000-0000-0000864F0000}"/>
    <cellStyle name="Обычный" xfId="0" builtinId="0"/>
    <cellStyle name="Обычный 10" xfId="2728" xr:uid="{00000000-0005-0000-0000-0000874F0000}"/>
    <cellStyle name="Обычный 10 10" xfId="2729" xr:uid="{00000000-0005-0000-0000-0000884F0000}"/>
    <cellStyle name="Обычный 10 10 2" xfId="9888" xr:uid="{00000000-0005-0000-0000-0000894F0000}"/>
    <cellStyle name="Обычный 10 10 3" xfId="7174" xr:uid="{00000000-0005-0000-0000-00008A4F0000}"/>
    <cellStyle name="Обычный 10 11" xfId="2730" xr:uid="{00000000-0005-0000-0000-00008B4F0000}"/>
    <cellStyle name="Обычный 10 11 2" xfId="8211" xr:uid="{00000000-0005-0000-0000-00008C4F0000}"/>
    <cellStyle name="Обычный 10 12" xfId="2731" xr:uid="{00000000-0005-0000-0000-00008D4F0000}"/>
    <cellStyle name="Обычный 10 13" xfId="2732" xr:uid="{00000000-0005-0000-0000-00008E4F0000}"/>
    <cellStyle name="Обычный 10 13 2" xfId="11757" xr:uid="{00000000-0005-0000-0000-00008F4F0000}"/>
    <cellStyle name="Обычный 10 13 2 2" xfId="21599" xr:uid="{00000000-0005-0000-0000-0000904F0000}"/>
    <cellStyle name="Обычный 10 13 2 2 2" xfId="39750" xr:uid="{00000000-0005-0000-0000-0000914F0000}"/>
    <cellStyle name="Обычный 10 13 2 3" xfId="31434" xr:uid="{00000000-0005-0000-0000-0000924F0000}"/>
    <cellStyle name="Обычный 10 14" xfId="2733" xr:uid="{00000000-0005-0000-0000-0000934F0000}"/>
    <cellStyle name="Обычный 10 15" xfId="2734" xr:uid="{00000000-0005-0000-0000-0000944F0000}"/>
    <cellStyle name="Обычный 10 16" xfId="2735" xr:uid="{00000000-0005-0000-0000-0000954F0000}"/>
    <cellStyle name="Обычный 10 17" xfId="2736" xr:uid="{00000000-0005-0000-0000-0000964F0000}"/>
    <cellStyle name="Обычный 10 18" xfId="2737" xr:uid="{00000000-0005-0000-0000-0000974F0000}"/>
    <cellStyle name="Обычный 10 19" xfId="2738" xr:uid="{00000000-0005-0000-0000-0000984F0000}"/>
    <cellStyle name="Обычный 10 2" xfId="2739" xr:uid="{00000000-0005-0000-0000-0000994F0000}"/>
    <cellStyle name="Обычный 10 2 2" xfId="2740" xr:uid="{00000000-0005-0000-0000-00009A4F0000}"/>
    <cellStyle name="Обычный 10 2 3" xfId="2741" xr:uid="{00000000-0005-0000-0000-00009B4F0000}"/>
    <cellStyle name="Обычный 10 2 3 2" xfId="9889" xr:uid="{00000000-0005-0000-0000-00009C4F0000}"/>
    <cellStyle name="Обычный 10 2 4" xfId="8212" xr:uid="{00000000-0005-0000-0000-00009D4F0000}"/>
    <cellStyle name="Обычный 10 2_МР_РЗ_Центр_13" xfId="8591" xr:uid="{00000000-0005-0000-0000-00009E4F0000}"/>
    <cellStyle name="Обычный 10 20" xfId="2742" xr:uid="{00000000-0005-0000-0000-00009F4F0000}"/>
    <cellStyle name="Обычный 10 21" xfId="2743" xr:uid="{00000000-0005-0000-0000-0000A04F0000}"/>
    <cellStyle name="Обычный 10 22" xfId="2744" xr:uid="{00000000-0005-0000-0000-0000A14F0000}"/>
    <cellStyle name="Обычный 10 23" xfId="2745" xr:uid="{00000000-0005-0000-0000-0000A24F0000}"/>
    <cellStyle name="Обычный 10 24" xfId="2746" xr:uid="{00000000-0005-0000-0000-0000A34F0000}"/>
    <cellStyle name="Обычный 10 25" xfId="2747" xr:uid="{00000000-0005-0000-0000-0000A44F0000}"/>
    <cellStyle name="Обычный 10 26" xfId="2748" xr:uid="{00000000-0005-0000-0000-0000A54F0000}"/>
    <cellStyle name="Обычный 10 27" xfId="2749" xr:uid="{00000000-0005-0000-0000-0000A64F0000}"/>
    <cellStyle name="Обычный 10 28" xfId="2750" xr:uid="{00000000-0005-0000-0000-0000A74F0000}"/>
    <cellStyle name="Обычный 10 29" xfId="2751" xr:uid="{00000000-0005-0000-0000-0000A84F0000}"/>
    <cellStyle name="Обычный 10 3" xfId="2752" xr:uid="{00000000-0005-0000-0000-0000A94F0000}"/>
    <cellStyle name="Обычный 10 3 2" xfId="2753" xr:uid="{00000000-0005-0000-0000-0000AA4F0000}"/>
    <cellStyle name="Обычный 10 3 3" xfId="2754" xr:uid="{00000000-0005-0000-0000-0000AB4F0000}"/>
    <cellStyle name="Обычный 10 3 3 2" xfId="9890" xr:uid="{00000000-0005-0000-0000-0000AC4F0000}"/>
    <cellStyle name="Обычный 10 3 4" xfId="8213" xr:uid="{00000000-0005-0000-0000-0000AD4F0000}"/>
    <cellStyle name="Обычный 10 3_МР_РЗ_Центр_13" xfId="8373" xr:uid="{00000000-0005-0000-0000-0000AE4F0000}"/>
    <cellStyle name="Обычный 10 30" xfId="2755" xr:uid="{00000000-0005-0000-0000-0000AF4F0000}"/>
    <cellStyle name="Обычный 10 4" xfId="2756" xr:uid="{00000000-0005-0000-0000-0000B04F0000}"/>
    <cellStyle name="Обычный 10 4 2" xfId="2757" xr:uid="{00000000-0005-0000-0000-0000B14F0000}"/>
    <cellStyle name="Обычный 10 4 3" xfId="2758" xr:uid="{00000000-0005-0000-0000-0000B24F0000}"/>
    <cellStyle name="Обычный 10 4 3 2" xfId="9891" xr:uid="{00000000-0005-0000-0000-0000B34F0000}"/>
    <cellStyle name="Обычный 10 4 4" xfId="8214" xr:uid="{00000000-0005-0000-0000-0000B44F0000}"/>
    <cellStyle name="Обычный 10 4_МР_РЗ_Центр_13" xfId="8372" xr:uid="{00000000-0005-0000-0000-0000B54F0000}"/>
    <cellStyle name="Обычный 10 5" xfId="2759" xr:uid="{00000000-0005-0000-0000-0000B64F0000}"/>
    <cellStyle name="Обычный 10 5 2" xfId="2760" xr:uid="{00000000-0005-0000-0000-0000B74F0000}"/>
    <cellStyle name="Обычный 10 6" xfId="2761" xr:uid="{00000000-0005-0000-0000-0000B84F0000}"/>
    <cellStyle name="Обычный 10 6 2" xfId="2762" xr:uid="{00000000-0005-0000-0000-0000B94F0000}"/>
    <cellStyle name="Обычный 10 7" xfId="2763" xr:uid="{00000000-0005-0000-0000-0000BA4F0000}"/>
    <cellStyle name="Обычный 10 7 2" xfId="2764" xr:uid="{00000000-0005-0000-0000-0000BB4F0000}"/>
    <cellStyle name="Обычный 10 7 2 2" xfId="2765" xr:uid="{00000000-0005-0000-0000-0000BC4F0000}"/>
    <cellStyle name="Обычный 10 7 2 2 2" xfId="11063" xr:uid="{00000000-0005-0000-0000-0000BD4F0000}"/>
    <cellStyle name="Обычный 10 7 2 2 3" xfId="7361" xr:uid="{00000000-0005-0000-0000-0000BE4F0000}"/>
    <cellStyle name="Обычный 10 7 2 3" xfId="2766" xr:uid="{00000000-0005-0000-0000-0000BF4F0000}"/>
    <cellStyle name="Обычный 10 7 2 3 2" xfId="9892" xr:uid="{00000000-0005-0000-0000-0000C04F0000}"/>
    <cellStyle name="Обычный 10 7 2 3 3" xfId="9206" xr:uid="{00000000-0005-0000-0000-0000C14F0000}"/>
    <cellStyle name="Обычный 10 7 2 4" xfId="7016" xr:uid="{00000000-0005-0000-0000-0000C24F0000}"/>
    <cellStyle name="Обычный 10 7 2_Сравнение РЗ по геологии_Hak" xfId="9893" xr:uid="{00000000-0005-0000-0000-0000C34F0000}"/>
    <cellStyle name="Обычный 10 7 3" xfId="2767" xr:uid="{00000000-0005-0000-0000-0000C44F0000}"/>
    <cellStyle name="Обычный 10 7 3 2" xfId="7116" xr:uid="{00000000-0005-0000-0000-0000C54F0000}"/>
    <cellStyle name="Обычный 10 7 4" xfId="2768" xr:uid="{00000000-0005-0000-0000-0000C64F0000}"/>
    <cellStyle name="Обычный 10 7 4 2" xfId="8993" xr:uid="{00000000-0005-0000-0000-0000C74F0000}"/>
    <cellStyle name="Обычный 10 7 4 2 2" xfId="9894" xr:uid="{00000000-0005-0000-0000-0000C84F0000}"/>
    <cellStyle name="Обычный 10 7 4 2 2 2" xfId="14843" xr:uid="{00000000-0005-0000-0000-0000C94F0000}"/>
    <cellStyle name="Обычный 10 7 4 2 2 2 2" xfId="24023" xr:uid="{00000000-0005-0000-0000-0000CA4F0000}"/>
    <cellStyle name="Обычный 10 7 4 2 2 2 2 2" xfId="42023" xr:uid="{00000000-0005-0000-0000-0000CB4F0000}"/>
    <cellStyle name="Обычный 10 7 4 2 2 2 3" xfId="33678" xr:uid="{00000000-0005-0000-0000-0000CC4F0000}"/>
    <cellStyle name="Обычный 10 7 4 2 2 3" xfId="20175" xr:uid="{00000000-0005-0000-0000-0000CD4F0000}"/>
    <cellStyle name="Обычный 10 7 4 2 2 3 2" xfId="38334" xr:uid="{00000000-0005-0000-0000-0000CE4F0000}"/>
    <cellStyle name="Обычный 10 7 4 2 2 4" xfId="30030" xr:uid="{00000000-0005-0000-0000-0000CF4F0000}"/>
    <cellStyle name="Обычный 10 7 4 2 3" xfId="11064" xr:uid="{00000000-0005-0000-0000-0000D04F0000}"/>
    <cellStyle name="Обычный 10 7 4 2 3 2" xfId="14844" xr:uid="{00000000-0005-0000-0000-0000D14F0000}"/>
    <cellStyle name="Обычный 10 7 4 2 3 2 2" xfId="24024" xr:uid="{00000000-0005-0000-0000-0000D24F0000}"/>
    <cellStyle name="Обычный 10 7 4 2 3 2 2 2" xfId="42024" xr:uid="{00000000-0005-0000-0000-0000D34F0000}"/>
    <cellStyle name="Обычный 10 7 4 2 3 2 3" xfId="33679" xr:uid="{00000000-0005-0000-0000-0000D44F0000}"/>
    <cellStyle name="Обычный 10 7 4 2 3 3" xfId="20916" xr:uid="{00000000-0005-0000-0000-0000D54F0000}"/>
    <cellStyle name="Обычный 10 7 4 2 3 3 2" xfId="39068" xr:uid="{00000000-0005-0000-0000-0000D64F0000}"/>
    <cellStyle name="Обычный 10 7 4 2 3 4" xfId="30752" xr:uid="{00000000-0005-0000-0000-0000D74F0000}"/>
    <cellStyle name="Обычный 10 7 4 2 4" xfId="13334" xr:uid="{00000000-0005-0000-0000-0000D84F0000}"/>
    <cellStyle name="Обычный 10 7 4 2 5" xfId="19559" xr:uid="{00000000-0005-0000-0000-0000D94F0000}"/>
    <cellStyle name="Обычный 10 7 4 2 5 2" xfId="37729" xr:uid="{00000000-0005-0000-0000-0000DA4F0000}"/>
    <cellStyle name="Обычный 10 7 4 2 6" xfId="29434" xr:uid="{00000000-0005-0000-0000-0000DB4F0000}"/>
    <cellStyle name="Обычный 10 7 4 3" xfId="9349" xr:uid="{00000000-0005-0000-0000-0000DC4F0000}"/>
    <cellStyle name="Обычный 10 7 4 3 2" xfId="14845" xr:uid="{00000000-0005-0000-0000-0000DD4F0000}"/>
    <cellStyle name="Обычный 10 7 4 3 2 2" xfId="24025" xr:uid="{00000000-0005-0000-0000-0000DE4F0000}"/>
    <cellStyle name="Обычный 10 7 4 3 2 2 2" xfId="42025" xr:uid="{00000000-0005-0000-0000-0000DF4F0000}"/>
    <cellStyle name="Обычный 10 7 4 3 2 3" xfId="33680" xr:uid="{00000000-0005-0000-0000-0000E04F0000}"/>
    <cellStyle name="Обычный 10 7 4 3 3" xfId="19824" xr:uid="{00000000-0005-0000-0000-0000E14F0000}"/>
    <cellStyle name="Обычный 10 7 4 3 3 2" xfId="37989" xr:uid="{00000000-0005-0000-0000-0000E24F0000}"/>
    <cellStyle name="Обычный 10 7 4 3 4" xfId="29692" xr:uid="{00000000-0005-0000-0000-0000E34F0000}"/>
    <cellStyle name="Обычный 10 7 4 4" xfId="10764" xr:uid="{00000000-0005-0000-0000-0000E44F0000}"/>
    <cellStyle name="Обычный 10 7 4 4 2" xfId="14846" xr:uid="{00000000-0005-0000-0000-0000E54F0000}"/>
    <cellStyle name="Обычный 10 7 4 4 2 2" xfId="24026" xr:uid="{00000000-0005-0000-0000-0000E64F0000}"/>
    <cellStyle name="Обычный 10 7 4 4 2 2 2" xfId="42026" xr:uid="{00000000-0005-0000-0000-0000E74F0000}"/>
    <cellStyle name="Обычный 10 7 4 4 2 3" xfId="33681" xr:uid="{00000000-0005-0000-0000-0000E84F0000}"/>
    <cellStyle name="Обычный 10 7 4 4 3" xfId="20619" xr:uid="{00000000-0005-0000-0000-0000E94F0000}"/>
    <cellStyle name="Обычный 10 7 4 4 3 2" xfId="38771" xr:uid="{00000000-0005-0000-0000-0000EA4F0000}"/>
    <cellStyle name="Обычный 10 7 4 4 4" xfId="30455" xr:uid="{00000000-0005-0000-0000-0000EB4F0000}"/>
    <cellStyle name="Обычный 10 7 4 5" xfId="11578" xr:uid="{00000000-0005-0000-0000-0000EC4F0000}"/>
    <cellStyle name="Обычный 10 7 4 5 2" xfId="21423" xr:uid="{00000000-0005-0000-0000-0000ED4F0000}"/>
    <cellStyle name="Обычный 10 7 4 5 2 2" xfId="39575" xr:uid="{00000000-0005-0000-0000-0000EE4F0000}"/>
    <cellStyle name="Обычный 10 7 4 5 3" xfId="31259" xr:uid="{00000000-0005-0000-0000-0000EF4F0000}"/>
    <cellStyle name="Обычный 10 7 4 6" xfId="11991" xr:uid="{00000000-0005-0000-0000-0000F04F0000}"/>
    <cellStyle name="Обычный 10 7 4 7" xfId="7537" xr:uid="{00000000-0005-0000-0000-0000F14F0000}"/>
    <cellStyle name="Обычный 10 7 4 7 2" xfId="18933" xr:uid="{00000000-0005-0000-0000-0000F24F0000}"/>
    <cellStyle name="Обычный 10 7 4 7 2 2" xfId="37153" xr:uid="{00000000-0005-0000-0000-0000F34F0000}"/>
    <cellStyle name="Обычный 10 7 4 7 3" xfId="28900" xr:uid="{00000000-0005-0000-0000-0000F44F0000}"/>
    <cellStyle name="Обычный 10 7 5" xfId="6993" xr:uid="{00000000-0005-0000-0000-0000F54F0000}"/>
    <cellStyle name="Обычный 10 7_Reconcilation" xfId="9187" xr:uid="{00000000-0005-0000-0000-0000F64F0000}"/>
    <cellStyle name="Обычный 10 8" xfId="2769" xr:uid="{00000000-0005-0000-0000-0000F74F0000}"/>
    <cellStyle name="Обычный 10 8 2" xfId="9895" xr:uid="{00000000-0005-0000-0000-0000F84F0000}"/>
    <cellStyle name="Обычный 10 8 3" xfId="6790" xr:uid="{00000000-0005-0000-0000-0000F94F0000}"/>
    <cellStyle name="Обычный 10 9" xfId="2770" xr:uid="{00000000-0005-0000-0000-0000FA4F0000}"/>
    <cellStyle name="Обычный 10 9 2" xfId="7538" xr:uid="{00000000-0005-0000-0000-0000FB4F0000}"/>
    <cellStyle name="Обычный 10 9 2 2" xfId="8994" xr:uid="{00000000-0005-0000-0000-0000FC4F0000}"/>
    <cellStyle name="Обычный 10 9 2 2 2" xfId="14074" xr:uid="{00000000-0005-0000-0000-0000FD4F0000}"/>
    <cellStyle name="Обычный 10 9 2 2 2 2" xfId="23264" xr:uid="{00000000-0005-0000-0000-0000FE4F0000}"/>
    <cellStyle name="Обычный 10 9 2 2 2 2 2" xfId="41264" xr:uid="{00000000-0005-0000-0000-0000FF4F0000}"/>
    <cellStyle name="Обычный 10 9 2 2 2 3" xfId="32920" xr:uid="{00000000-0005-0000-0000-000000500000}"/>
    <cellStyle name="Обычный 10 9 2 2 3" xfId="19560" xr:uid="{00000000-0005-0000-0000-000001500000}"/>
    <cellStyle name="Обычный 10 9 2 2 3 2" xfId="37730" xr:uid="{00000000-0005-0000-0000-000002500000}"/>
    <cellStyle name="Обычный 10 9 2 2 4" xfId="29435" xr:uid="{00000000-0005-0000-0000-000003500000}"/>
    <cellStyle name="Обычный 10 9 2 3" xfId="9896" xr:uid="{00000000-0005-0000-0000-000004500000}"/>
    <cellStyle name="Обычный 10 9 2 3 2" xfId="14847" xr:uid="{00000000-0005-0000-0000-000005500000}"/>
    <cellStyle name="Обычный 10 9 2 3 2 2" xfId="24027" xr:uid="{00000000-0005-0000-0000-000006500000}"/>
    <cellStyle name="Обычный 10 9 2 3 2 2 2" xfId="42027" xr:uid="{00000000-0005-0000-0000-000007500000}"/>
    <cellStyle name="Обычный 10 9 2 3 2 3" xfId="33682" xr:uid="{00000000-0005-0000-0000-000008500000}"/>
    <cellStyle name="Обычный 10 9 2 3 3" xfId="20176" xr:uid="{00000000-0005-0000-0000-000009500000}"/>
    <cellStyle name="Обычный 10 9 2 3 3 2" xfId="38335" xr:uid="{00000000-0005-0000-0000-00000A500000}"/>
    <cellStyle name="Обычный 10 9 2 3 4" xfId="30031" xr:uid="{00000000-0005-0000-0000-00000B500000}"/>
    <cellStyle name="Обычный 10 9 2 4" xfId="11065" xr:uid="{00000000-0005-0000-0000-00000C500000}"/>
    <cellStyle name="Обычный 10 9 2 4 2" xfId="14848" xr:uid="{00000000-0005-0000-0000-00000D500000}"/>
    <cellStyle name="Обычный 10 9 2 4 2 2" xfId="24028" xr:uid="{00000000-0005-0000-0000-00000E500000}"/>
    <cellStyle name="Обычный 10 9 2 4 2 2 2" xfId="42028" xr:uid="{00000000-0005-0000-0000-00000F500000}"/>
    <cellStyle name="Обычный 10 9 2 4 2 3" xfId="33683" xr:uid="{00000000-0005-0000-0000-000010500000}"/>
    <cellStyle name="Обычный 10 9 2 4 3" xfId="20917" xr:uid="{00000000-0005-0000-0000-000011500000}"/>
    <cellStyle name="Обычный 10 9 2 4 3 2" xfId="39069" xr:uid="{00000000-0005-0000-0000-000012500000}"/>
    <cellStyle name="Обычный 10 9 2 4 4" xfId="30753" xr:uid="{00000000-0005-0000-0000-000013500000}"/>
    <cellStyle name="Обычный 10 9 2 5" xfId="11579" xr:uid="{00000000-0005-0000-0000-000014500000}"/>
    <cellStyle name="Обычный 10 9 2 5 2" xfId="21424" xr:uid="{00000000-0005-0000-0000-000015500000}"/>
    <cellStyle name="Обычный 10 9 2 5 2 2" xfId="39576" xr:uid="{00000000-0005-0000-0000-000016500000}"/>
    <cellStyle name="Обычный 10 9 2 5 3" xfId="31260" xr:uid="{00000000-0005-0000-0000-000017500000}"/>
    <cellStyle name="Обычный 10 9 2 6" xfId="13112" xr:uid="{00000000-0005-0000-0000-000018500000}"/>
    <cellStyle name="Обычный 10 9 2 6 2" xfId="22513" xr:uid="{00000000-0005-0000-0000-000019500000}"/>
    <cellStyle name="Обычный 10 9 2 6 2 2" xfId="40525" xr:uid="{00000000-0005-0000-0000-00001A500000}"/>
    <cellStyle name="Обычный 10 9 2 6 3" xfId="32187" xr:uid="{00000000-0005-0000-0000-00001B500000}"/>
    <cellStyle name="Обычный 10 9 2 7" xfId="18934" xr:uid="{00000000-0005-0000-0000-00001C500000}"/>
    <cellStyle name="Обычный 10 9 2 7 2" xfId="37154" xr:uid="{00000000-0005-0000-0000-00001D500000}"/>
    <cellStyle name="Обычный 10 9 2 8" xfId="28901" xr:uid="{00000000-0005-0000-0000-00001E500000}"/>
    <cellStyle name="Обычный 10 9 3" xfId="8632" xr:uid="{00000000-0005-0000-0000-00001F500000}"/>
    <cellStyle name="Обычный 10 9 3 2" xfId="9897" xr:uid="{00000000-0005-0000-0000-000020500000}"/>
    <cellStyle name="Обычный 10 9 3 2 2" xfId="14849" xr:uid="{00000000-0005-0000-0000-000021500000}"/>
    <cellStyle name="Обычный 10 9 3 2 2 2" xfId="24029" xr:uid="{00000000-0005-0000-0000-000022500000}"/>
    <cellStyle name="Обычный 10 9 3 2 2 2 2" xfId="42029" xr:uid="{00000000-0005-0000-0000-000023500000}"/>
    <cellStyle name="Обычный 10 9 3 2 2 3" xfId="33684" xr:uid="{00000000-0005-0000-0000-000024500000}"/>
    <cellStyle name="Обычный 10 9 3 2 3" xfId="20177" xr:uid="{00000000-0005-0000-0000-000025500000}"/>
    <cellStyle name="Обычный 10 9 3 2 3 2" xfId="38336" xr:uid="{00000000-0005-0000-0000-000026500000}"/>
    <cellStyle name="Обычный 10 9 3 2 4" xfId="30032" xr:uid="{00000000-0005-0000-0000-000027500000}"/>
    <cellStyle name="Обычный 10 9 3 3" xfId="13604" xr:uid="{00000000-0005-0000-0000-000028500000}"/>
    <cellStyle name="Обычный 10 9 3 3 2" xfId="22834" xr:uid="{00000000-0005-0000-0000-000029500000}"/>
    <cellStyle name="Обычный 10 9 3 3 2 2" xfId="40835" xr:uid="{00000000-0005-0000-0000-00002A500000}"/>
    <cellStyle name="Обычный 10 9 3 3 3" xfId="32489" xr:uid="{00000000-0005-0000-0000-00002B500000}"/>
    <cellStyle name="Обычный 10 9 3 4" xfId="19330" xr:uid="{00000000-0005-0000-0000-00002C500000}"/>
    <cellStyle name="Обычный 10 9 3 4 2" xfId="37502" xr:uid="{00000000-0005-0000-0000-00002D500000}"/>
    <cellStyle name="Обычный 10 9 3 5" xfId="29213" xr:uid="{00000000-0005-0000-0000-00002E500000}"/>
    <cellStyle name="Обычный 10 9 4" xfId="9350" xr:uid="{00000000-0005-0000-0000-00002F500000}"/>
    <cellStyle name="Обычный 10 9 4 2" xfId="14850" xr:uid="{00000000-0005-0000-0000-000030500000}"/>
    <cellStyle name="Обычный 10 9 4 2 2" xfId="24030" xr:uid="{00000000-0005-0000-0000-000031500000}"/>
    <cellStyle name="Обычный 10 9 4 2 2 2" xfId="42030" xr:uid="{00000000-0005-0000-0000-000032500000}"/>
    <cellStyle name="Обычный 10 9 4 2 3" xfId="33685" xr:uid="{00000000-0005-0000-0000-000033500000}"/>
    <cellStyle name="Обычный 10 9 4 3" xfId="19825" xr:uid="{00000000-0005-0000-0000-000034500000}"/>
    <cellStyle name="Обычный 10 9 4 3 2" xfId="37990" xr:uid="{00000000-0005-0000-0000-000035500000}"/>
    <cellStyle name="Обычный 10 9 4 4" xfId="29693" xr:uid="{00000000-0005-0000-0000-000036500000}"/>
    <cellStyle name="Обычный 10 9 5" xfId="10765" xr:uid="{00000000-0005-0000-0000-000037500000}"/>
    <cellStyle name="Обычный 10 9 5 2" xfId="14851" xr:uid="{00000000-0005-0000-0000-000038500000}"/>
    <cellStyle name="Обычный 10 9 5 2 2" xfId="24031" xr:uid="{00000000-0005-0000-0000-000039500000}"/>
    <cellStyle name="Обычный 10 9 5 2 2 2" xfId="42031" xr:uid="{00000000-0005-0000-0000-00003A500000}"/>
    <cellStyle name="Обычный 10 9 5 2 3" xfId="33686" xr:uid="{00000000-0005-0000-0000-00003B500000}"/>
    <cellStyle name="Обычный 10 9 5 3" xfId="20620" xr:uid="{00000000-0005-0000-0000-00003C500000}"/>
    <cellStyle name="Обычный 10 9 5 3 2" xfId="38772" xr:uid="{00000000-0005-0000-0000-00003D500000}"/>
    <cellStyle name="Обычный 10 9 5 4" xfId="30456" xr:uid="{00000000-0005-0000-0000-00003E500000}"/>
    <cellStyle name="Обычный 10 9 6" xfId="11371" xr:uid="{00000000-0005-0000-0000-00003F500000}"/>
    <cellStyle name="Обычный 10 9 6 2" xfId="21216" xr:uid="{00000000-0005-0000-0000-000040500000}"/>
    <cellStyle name="Обычный 10 9 6 2 2" xfId="39368" xr:uid="{00000000-0005-0000-0000-000041500000}"/>
    <cellStyle name="Обычный 10 9 6 3" xfId="31052" xr:uid="{00000000-0005-0000-0000-000042500000}"/>
    <cellStyle name="Обычный 10 9 7" xfId="11992" xr:uid="{00000000-0005-0000-0000-000043500000}"/>
    <cellStyle name="Обычный 10 9 7 2" xfId="21732" xr:uid="{00000000-0005-0000-0000-000044500000}"/>
    <cellStyle name="Обычный 10 9 7 2 2" xfId="39880" xr:uid="{00000000-0005-0000-0000-000045500000}"/>
    <cellStyle name="Обычный 10 9 7 3" xfId="31559" xr:uid="{00000000-0005-0000-0000-000046500000}"/>
    <cellStyle name="Обычный 10 9 8" xfId="7002" xr:uid="{00000000-0005-0000-0000-000047500000}"/>
    <cellStyle name="Обычный 10 9 8 2" xfId="18685" xr:uid="{00000000-0005-0000-0000-000048500000}"/>
    <cellStyle name="Обычный 10 9 8 2 2" xfId="36928" xr:uid="{00000000-0005-0000-0000-000049500000}"/>
    <cellStyle name="Обычный 10 9 8 3" xfId="28689" xr:uid="{00000000-0005-0000-0000-00004A500000}"/>
    <cellStyle name="Обычный 10 9 9" xfId="12538" xr:uid="{00000000-0005-0000-0000-00004B500000}"/>
    <cellStyle name="Обычный 10 9 9 2" xfId="21974" xr:uid="{00000000-0005-0000-0000-00004C500000}"/>
    <cellStyle name="Обычный 10 9 9 2 2" xfId="40091" xr:uid="{00000000-0005-0000-0000-00004D500000}"/>
    <cellStyle name="Обычный 10 9 9 3" xfId="31755" xr:uid="{00000000-0005-0000-0000-00004E500000}"/>
    <cellStyle name="Обычный 10__Anfisa_Result after MRO_model2012(ord+marg ore+dilution)" xfId="2771" xr:uid="{00000000-0005-0000-0000-00004F500000}"/>
    <cellStyle name="Обычный 100" xfId="2772" xr:uid="{00000000-0005-0000-0000-000050500000}"/>
    <cellStyle name="Обычный 100 2" xfId="2773" xr:uid="{00000000-0005-0000-0000-000051500000}"/>
    <cellStyle name="Обычный 100 2 2" xfId="9175" xr:uid="{00000000-0005-0000-0000-000052500000}"/>
    <cellStyle name="Обычный 100 2 3" xfId="9174" xr:uid="{00000000-0005-0000-0000-000053500000}"/>
    <cellStyle name="Обычный 100 3" xfId="7295" xr:uid="{00000000-0005-0000-0000-000054500000}"/>
    <cellStyle name="Обычный 100 3 2" xfId="9898" xr:uid="{00000000-0005-0000-0000-000055500000}"/>
    <cellStyle name="Обычный 100 4" xfId="9899" xr:uid="{00000000-0005-0000-0000-000056500000}"/>
    <cellStyle name="Обычный 100 5" xfId="15657" xr:uid="{00000000-0005-0000-0000-000057500000}"/>
    <cellStyle name="Обычный 100 5 2" xfId="24764" xr:uid="{00000000-0005-0000-0000-000058500000}"/>
    <cellStyle name="Обычный 100 5 2 2" xfId="42762" xr:uid="{00000000-0005-0000-0000-000059500000}"/>
    <cellStyle name="Обычный 100 5 3" xfId="34414" xr:uid="{00000000-0005-0000-0000-00005A500000}"/>
    <cellStyle name="Обычный 100_Reconcilation" xfId="9173" xr:uid="{00000000-0005-0000-0000-00005B500000}"/>
    <cellStyle name="Обычный 101" xfId="2774" xr:uid="{00000000-0005-0000-0000-00005C500000}"/>
    <cellStyle name="Обычный 101 2" xfId="2775" xr:uid="{00000000-0005-0000-0000-00005D500000}"/>
    <cellStyle name="Обычный 101 3" xfId="2776" xr:uid="{00000000-0005-0000-0000-00005E500000}"/>
    <cellStyle name="Обычный 101 3 2" xfId="7339" xr:uid="{00000000-0005-0000-0000-00005F500000}"/>
    <cellStyle name="Обычный 101 4" xfId="7296" xr:uid="{00000000-0005-0000-0000-000060500000}"/>
    <cellStyle name="Обычный 101 4 2" xfId="9900" xr:uid="{00000000-0005-0000-0000-000061500000}"/>
    <cellStyle name="Обычный 101 5" xfId="9901" xr:uid="{00000000-0005-0000-0000-000062500000}"/>
    <cellStyle name="Обычный 101 6" xfId="15660" xr:uid="{00000000-0005-0000-0000-000063500000}"/>
    <cellStyle name="Обычный 101 6 2" xfId="24766" xr:uid="{00000000-0005-0000-0000-000064500000}"/>
    <cellStyle name="Обычный 101 6 2 2" xfId="42764" xr:uid="{00000000-0005-0000-0000-000065500000}"/>
    <cellStyle name="Обычный 101 6 3" xfId="34416" xr:uid="{00000000-0005-0000-0000-000066500000}"/>
    <cellStyle name="Обычный 101_Reconcilation" xfId="9172" xr:uid="{00000000-0005-0000-0000-000067500000}"/>
    <cellStyle name="Обычный 102" xfId="2777" xr:uid="{00000000-0005-0000-0000-000068500000}"/>
    <cellStyle name="Обычный 102 2" xfId="7298" xr:uid="{00000000-0005-0000-0000-000069500000}"/>
    <cellStyle name="Обычный 102 2 2" xfId="9902" xr:uid="{00000000-0005-0000-0000-00006A500000}"/>
    <cellStyle name="Обычный 102 3" xfId="9903" xr:uid="{00000000-0005-0000-0000-00006B500000}"/>
    <cellStyle name="Обычный 102_Reconcilation" xfId="8551" xr:uid="{00000000-0005-0000-0000-00006C500000}"/>
    <cellStyle name="Обычный 103" xfId="2778" xr:uid="{00000000-0005-0000-0000-00006D500000}"/>
    <cellStyle name="Обычный 103 2" xfId="7297" xr:uid="{00000000-0005-0000-0000-00006E500000}"/>
    <cellStyle name="Обычный 103 2 2" xfId="9904" xr:uid="{00000000-0005-0000-0000-00006F500000}"/>
    <cellStyle name="Обычный 103 3" xfId="9905" xr:uid="{00000000-0005-0000-0000-000070500000}"/>
    <cellStyle name="Обычный 103_Reconcilation" xfId="8590" xr:uid="{00000000-0005-0000-0000-000071500000}"/>
    <cellStyle name="Обычный 104" xfId="2779" xr:uid="{00000000-0005-0000-0000-000072500000}"/>
    <cellStyle name="Обычный 104 2" xfId="7299" xr:uid="{00000000-0005-0000-0000-000073500000}"/>
    <cellStyle name="Обычный 104 2 2" xfId="9906" xr:uid="{00000000-0005-0000-0000-000074500000}"/>
    <cellStyle name="Обычный 104 3" xfId="9907" xr:uid="{00000000-0005-0000-0000-000075500000}"/>
    <cellStyle name="Обычный 104_Reconcilation" xfId="8810" xr:uid="{00000000-0005-0000-0000-000076500000}"/>
    <cellStyle name="Обычный 105" xfId="2780" xr:uid="{00000000-0005-0000-0000-000077500000}"/>
    <cellStyle name="Обычный 105 2" xfId="7301" xr:uid="{00000000-0005-0000-0000-000078500000}"/>
    <cellStyle name="Обычный 105 2 2" xfId="9908" xr:uid="{00000000-0005-0000-0000-000079500000}"/>
    <cellStyle name="Обычный 105 3" xfId="9909" xr:uid="{00000000-0005-0000-0000-00007A500000}"/>
    <cellStyle name="Обычный 105_Reconcilation" xfId="8643" xr:uid="{00000000-0005-0000-0000-00007B500000}"/>
    <cellStyle name="Обычный 106" xfId="2781" xr:uid="{00000000-0005-0000-0000-00007C500000}"/>
    <cellStyle name="Обычный 106 2" xfId="7302" xr:uid="{00000000-0005-0000-0000-00007D500000}"/>
    <cellStyle name="Обычный 106 2 2" xfId="9910" xr:uid="{00000000-0005-0000-0000-00007E500000}"/>
    <cellStyle name="Обычный 106 3" xfId="9911" xr:uid="{00000000-0005-0000-0000-00007F500000}"/>
    <cellStyle name="Обычный 106_Reconcilation" xfId="8366" xr:uid="{00000000-0005-0000-0000-000080500000}"/>
    <cellStyle name="Обычный 107" xfId="2782" xr:uid="{00000000-0005-0000-0000-000081500000}"/>
    <cellStyle name="Обычный 107 2" xfId="7300" xr:uid="{00000000-0005-0000-0000-000082500000}"/>
    <cellStyle name="Обычный 107 2 2" xfId="9912" xr:uid="{00000000-0005-0000-0000-000083500000}"/>
    <cellStyle name="Обычный 107 3" xfId="9913" xr:uid="{00000000-0005-0000-0000-000084500000}"/>
    <cellStyle name="Обычный 107 4" xfId="15650" xr:uid="{00000000-0005-0000-0000-000085500000}"/>
    <cellStyle name="Обычный 107_Reconcilation" xfId="8371" xr:uid="{00000000-0005-0000-0000-000086500000}"/>
    <cellStyle name="Обычный 108" xfId="2783" xr:uid="{00000000-0005-0000-0000-000087500000}"/>
    <cellStyle name="Обычный 108 2" xfId="7303" xr:uid="{00000000-0005-0000-0000-000088500000}"/>
    <cellStyle name="Обычный 108 2 2" xfId="9914" xr:uid="{00000000-0005-0000-0000-000089500000}"/>
    <cellStyle name="Обычный 108 3" xfId="9915" xr:uid="{00000000-0005-0000-0000-00008A500000}"/>
    <cellStyle name="Обычный 108_Reconcilation" xfId="8729" xr:uid="{00000000-0005-0000-0000-00008B500000}"/>
    <cellStyle name="Обычный 109" xfId="2784" xr:uid="{00000000-0005-0000-0000-00008C500000}"/>
    <cellStyle name="Обычный 109 2" xfId="7305" xr:uid="{00000000-0005-0000-0000-00008D500000}"/>
    <cellStyle name="Обычный 109 2 2" xfId="9916" xr:uid="{00000000-0005-0000-0000-00008E500000}"/>
    <cellStyle name="Обычный 109 3" xfId="9917" xr:uid="{00000000-0005-0000-0000-00008F500000}"/>
    <cellStyle name="Обычный 109_Reconcilation" xfId="8589" xr:uid="{00000000-0005-0000-0000-000090500000}"/>
    <cellStyle name="Обычный 11" xfId="2785" xr:uid="{00000000-0005-0000-0000-000091500000}"/>
    <cellStyle name="Обычный 11 2" xfId="2786" xr:uid="{00000000-0005-0000-0000-000092500000}"/>
    <cellStyle name="Обычный 11 2 2" xfId="2787" xr:uid="{00000000-0005-0000-0000-000093500000}"/>
    <cellStyle name="Обычный 11 3" xfId="2788" xr:uid="{00000000-0005-0000-0000-000094500000}"/>
    <cellStyle name="Обычный 11 3 2" xfId="2789" xr:uid="{00000000-0005-0000-0000-000095500000}"/>
    <cellStyle name="Обычный 11 4" xfId="2790" xr:uid="{00000000-0005-0000-0000-000096500000}"/>
    <cellStyle name="Обычный 11 4 2" xfId="2791" xr:uid="{00000000-0005-0000-0000-000097500000}"/>
    <cellStyle name="Обычный 11 5" xfId="2792" xr:uid="{00000000-0005-0000-0000-000098500000}"/>
    <cellStyle name="Обычный 11 5 2" xfId="2793" xr:uid="{00000000-0005-0000-0000-000099500000}"/>
    <cellStyle name="Обычный 11 6" xfId="2794" xr:uid="{00000000-0005-0000-0000-00009A500000}"/>
    <cellStyle name="Обычный 11 6 2" xfId="2795" xr:uid="{00000000-0005-0000-0000-00009B500000}"/>
    <cellStyle name="Обычный 11 7" xfId="2796" xr:uid="{00000000-0005-0000-0000-00009C500000}"/>
    <cellStyle name="Обычный 11 7 2" xfId="2797" xr:uid="{00000000-0005-0000-0000-00009D500000}"/>
    <cellStyle name="Обычный 11 7 2 2" xfId="9918" xr:uid="{00000000-0005-0000-0000-00009E500000}"/>
    <cellStyle name="Обычный 11 7 3" xfId="2798" xr:uid="{00000000-0005-0000-0000-00009F500000}"/>
    <cellStyle name="Обычный 11 7 3 2" xfId="9919" xr:uid="{00000000-0005-0000-0000-0000A0500000}"/>
    <cellStyle name="Обычный 11 7 4" xfId="2799" xr:uid="{00000000-0005-0000-0000-0000A1500000}"/>
    <cellStyle name="Обычный 11 7 5" xfId="9920" xr:uid="{00000000-0005-0000-0000-0000A2500000}"/>
    <cellStyle name="Обычный 11 8" xfId="2800" xr:uid="{00000000-0005-0000-0000-0000A3500000}"/>
    <cellStyle name="Обычный 11 8 2" xfId="9921" xr:uid="{00000000-0005-0000-0000-0000A4500000}"/>
    <cellStyle name="Обычный 11 9" xfId="8215" xr:uid="{00000000-0005-0000-0000-0000A5500000}"/>
    <cellStyle name="Обычный 11__Anfisa_Result after MRO_model2012(ord+marg ore+dilution)" xfId="2801" xr:uid="{00000000-0005-0000-0000-0000A6500000}"/>
    <cellStyle name="Обычный 110" xfId="2802" xr:uid="{00000000-0005-0000-0000-0000A7500000}"/>
    <cellStyle name="Обычный 110 2" xfId="7306" xr:uid="{00000000-0005-0000-0000-0000A8500000}"/>
    <cellStyle name="Обычный 110 2 2" xfId="9922" xr:uid="{00000000-0005-0000-0000-0000A9500000}"/>
    <cellStyle name="Обычный 110 3" xfId="9923" xr:uid="{00000000-0005-0000-0000-0000AA500000}"/>
    <cellStyle name="Обычный 110_Reconcilation" xfId="8370" xr:uid="{00000000-0005-0000-0000-0000AB500000}"/>
    <cellStyle name="Обычный 111" xfId="2803" xr:uid="{00000000-0005-0000-0000-0000AC500000}"/>
    <cellStyle name="Обычный 111 2" xfId="7307" xr:uid="{00000000-0005-0000-0000-0000AD500000}"/>
    <cellStyle name="Обычный 111 2 2" xfId="9924" xr:uid="{00000000-0005-0000-0000-0000AE500000}"/>
    <cellStyle name="Обычный 111 3" xfId="7539" xr:uid="{00000000-0005-0000-0000-0000AF500000}"/>
    <cellStyle name="Обычный 111 3 2" xfId="9925" xr:uid="{00000000-0005-0000-0000-0000B0500000}"/>
    <cellStyle name="Обычный 111 4" xfId="9926" xr:uid="{00000000-0005-0000-0000-0000B1500000}"/>
    <cellStyle name="Обычный 112" xfId="2804" xr:uid="{00000000-0005-0000-0000-0000B2500000}"/>
    <cellStyle name="Обычный 112 2" xfId="7309" xr:uid="{00000000-0005-0000-0000-0000B3500000}"/>
    <cellStyle name="Обычный 112 3" xfId="9927" xr:uid="{00000000-0005-0000-0000-0000B4500000}"/>
    <cellStyle name="Обычный 113" xfId="2805" xr:uid="{00000000-0005-0000-0000-0000B5500000}"/>
    <cellStyle name="Обычный 113 2" xfId="7308" xr:uid="{00000000-0005-0000-0000-0000B6500000}"/>
    <cellStyle name="Обычный 113 3" xfId="9928" xr:uid="{00000000-0005-0000-0000-0000B7500000}"/>
    <cellStyle name="Обычный 114" xfId="2806" xr:uid="{00000000-0005-0000-0000-0000B8500000}"/>
    <cellStyle name="Обычный 114 2" xfId="7310" xr:uid="{00000000-0005-0000-0000-0000B9500000}"/>
    <cellStyle name="Обычный 114 3" xfId="9929" xr:uid="{00000000-0005-0000-0000-0000BA500000}"/>
    <cellStyle name="Обычный 115" xfId="2807" xr:uid="{00000000-0005-0000-0000-0000BB500000}"/>
    <cellStyle name="Обычный 115 2" xfId="7313" xr:uid="{00000000-0005-0000-0000-0000BC500000}"/>
    <cellStyle name="Обычный 115 3" xfId="9930" xr:uid="{00000000-0005-0000-0000-0000BD500000}"/>
    <cellStyle name="Обычный 116" xfId="2808" xr:uid="{00000000-0005-0000-0000-0000BE500000}"/>
    <cellStyle name="Обычный 116 2" xfId="7312" xr:uid="{00000000-0005-0000-0000-0000BF500000}"/>
    <cellStyle name="Обычный 116 3" xfId="9931" xr:uid="{00000000-0005-0000-0000-0000C0500000}"/>
    <cellStyle name="Обычный 117" xfId="2809" xr:uid="{00000000-0005-0000-0000-0000C1500000}"/>
    <cellStyle name="Обычный 117 2" xfId="7314" xr:uid="{00000000-0005-0000-0000-0000C2500000}"/>
    <cellStyle name="Обычный 117 3" xfId="9932" xr:uid="{00000000-0005-0000-0000-0000C3500000}"/>
    <cellStyle name="Обычный 118" xfId="2810" xr:uid="{00000000-0005-0000-0000-0000C4500000}"/>
    <cellStyle name="Обычный 118 2" xfId="7317" xr:uid="{00000000-0005-0000-0000-0000C5500000}"/>
    <cellStyle name="Обычный 118 3" xfId="9933" xr:uid="{00000000-0005-0000-0000-0000C6500000}"/>
    <cellStyle name="Обычный 119" xfId="2811" xr:uid="{00000000-0005-0000-0000-0000C7500000}"/>
    <cellStyle name="Обычный 119 2" xfId="7316" xr:uid="{00000000-0005-0000-0000-0000C8500000}"/>
    <cellStyle name="Обычный 119 3" xfId="9934" xr:uid="{00000000-0005-0000-0000-0000C9500000}"/>
    <cellStyle name="Обычный 12" xfId="2812" xr:uid="{00000000-0005-0000-0000-0000CA500000}"/>
    <cellStyle name="Обычный 12 10" xfId="2813" xr:uid="{00000000-0005-0000-0000-0000CB500000}"/>
    <cellStyle name="Обычный 12 11" xfId="2814" xr:uid="{00000000-0005-0000-0000-0000CC500000}"/>
    <cellStyle name="Обычный 12 11 2" xfId="9935" xr:uid="{00000000-0005-0000-0000-0000CD500000}"/>
    <cellStyle name="Обычный 12 12" xfId="8216" xr:uid="{00000000-0005-0000-0000-0000CE500000}"/>
    <cellStyle name="Обычный 12 2" xfId="2815" xr:uid="{00000000-0005-0000-0000-0000CF500000}"/>
    <cellStyle name="Обычный 12 2 2" xfId="2816" xr:uid="{00000000-0005-0000-0000-0000D0500000}"/>
    <cellStyle name="Обычный 12 2 2 2" xfId="8730" xr:uid="{00000000-0005-0000-0000-0000D1500000}"/>
    <cellStyle name="Обычный 12 2 2 3" xfId="6941" xr:uid="{00000000-0005-0000-0000-0000D2500000}"/>
    <cellStyle name="Обычный 12 2 3" xfId="2817" xr:uid="{00000000-0005-0000-0000-0000D3500000}"/>
    <cellStyle name="Обычный 12 2 3 2" xfId="9936" xr:uid="{00000000-0005-0000-0000-0000D4500000}"/>
    <cellStyle name="Обычный 12 2 4" xfId="9937" xr:uid="{00000000-0005-0000-0000-0000D5500000}"/>
    <cellStyle name="Обычный 12 2_Data_Resourses &amp; Reserves_Audit12_mod2011_f0112" xfId="2818" xr:uid="{00000000-0005-0000-0000-0000D6500000}"/>
    <cellStyle name="Обычный 12 3" xfId="2819" xr:uid="{00000000-0005-0000-0000-0000D7500000}"/>
    <cellStyle name="Обычный 12 3 2" xfId="2820" xr:uid="{00000000-0005-0000-0000-0000D8500000}"/>
    <cellStyle name="Обычный 12 3 2 2" xfId="8588" xr:uid="{00000000-0005-0000-0000-0000D9500000}"/>
    <cellStyle name="Обычный 12 3 3" xfId="2821" xr:uid="{00000000-0005-0000-0000-0000DA500000}"/>
    <cellStyle name="Обычный 12 3 3 2" xfId="9938" xr:uid="{00000000-0005-0000-0000-0000DB500000}"/>
    <cellStyle name="Обычный 12 3 4" xfId="9939" xr:uid="{00000000-0005-0000-0000-0000DC500000}"/>
    <cellStyle name="Обычный 12 3_Data_Resourses &amp; Reserves_Audit12_mod2011_f0112" xfId="2822" xr:uid="{00000000-0005-0000-0000-0000DD500000}"/>
    <cellStyle name="Обычный 12 4" xfId="2823" xr:uid="{00000000-0005-0000-0000-0000DE500000}"/>
    <cellStyle name="Обычный 12 4 2" xfId="2824" xr:uid="{00000000-0005-0000-0000-0000DF500000}"/>
    <cellStyle name="Обычный 12 4 2 2" xfId="8369" xr:uid="{00000000-0005-0000-0000-0000E0500000}"/>
    <cellStyle name="Обычный 12 4 3" xfId="2825" xr:uid="{00000000-0005-0000-0000-0000E1500000}"/>
    <cellStyle name="Обычный 12 4 3 2" xfId="9940" xr:uid="{00000000-0005-0000-0000-0000E2500000}"/>
    <cellStyle name="Обычный 12 4 4" xfId="9941" xr:uid="{00000000-0005-0000-0000-0000E3500000}"/>
    <cellStyle name="Обычный 12 4_Data_Resourses &amp; Reserves_Audit12_mod2011_f0112" xfId="2826" xr:uid="{00000000-0005-0000-0000-0000E4500000}"/>
    <cellStyle name="Обычный 12 5" xfId="2827" xr:uid="{00000000-0005-0000-0000-0000E5500000}"/>
    <cellStyle name="Обычный 12 6" xfId="2828" xr:uid="{00000000-0005-0000-0000-0000E6500000}"/>
    <cellStyle name="Обычный 12 7" xfId="2829" xr:uid="{00000000-0005-0000-0000-0000E7500000}"/>
    <cellStyle name="Обычный 12 8" xfId="2830" xr:uid="{00000000-0005-0000-0000-0000E8500000}"/>
    <cellStyle name="Обычный 12 9" xfId="2831" xr:uid="{00000000-0005-0000-0000-0000E9500000}"/>
    <cellStyle name="Обычный 12__Anfisa_Result after MRO_model2012(ord+marg ore+dilution)" xfId="2832" xr:uid="{00000000-0005-0000-0000-0000EA500000}"/>
    <cellStyle name="Обычный 120" xfId="2833" xr:uid="{00000000-0005-0000-0000-0000EB500000}"/>
    <cellStyle name="Обычный 120 2" xfId="7318" xr:uid="{00000000-0005-0000-0000-0000EC500000}"/>
    <cellStyle name="Обычный 120 3" xfId="9942" xr:uid="{00000000-0005-0000-0000-0000ED500000}"/>
    <cellStyle name="Обычный 121" xfId="2834" xr:uid="{00000000-0005-0000-0000-0000EE500000}"/>
    <cellStyle name="Обычный 121 2" xfId="7315" xr:uid="{00000000-0005-0000-0000-0000EF500000}"/>
    <cellStyle name="Обычный 121 3" xfId="9943" xr:uid="{00000000-0005-0000-0000-0000F0500000}"/>
    <cellStyle name="Обычный 122" xfId="2835" xr:uid="{00000000-0005-0000-0000-0000F1500000}"/>
    <cellStyle name="Обычный 122 2" xfId="7341" xr:uid="{00000000-0005-0000-0000-0000F2500000}"/>
    <cellStyle name="Обычный 122 3" xfId="9944" xr:uid="{00000000-0005-0000-0000-0000F3500000}"/>
    <cellStyle name="Обычный 123" xfId="2836" xr:uid="{00000000-0005-0000-0000-0000F4500000}"/>
    <cellStyle name="Обычный 123 2" xfId="7342" xr:uid="{00000000-0005-0000-0000-0000F5500000}"/>
    <cellStyle name="Обычный 123 3" xfId="9945" xr:uid="{00000000-0005-0000-0000-0000F6500000}"/>
    <cellStyle name="Обычный 124" xfId="2837" xr:uid="{00000000-0005-0000-0000-0000F7500000}"/>
    <cellStyle name="Обычный 124 2" xfId="7414" xr:uid="{00000000-0005-0000-0000-0000F8500000}"/>
    <cellStyle name="Обычный 124 2 2" xfId="9946" xr:uid="{00000000-0005-0000-0000-0000F9500000}"/>
    <cellStyle name="Обычный 124 3" xfId="8731" xr:uid="{00000000-0005-0000-0000-0000FA500000}"/>
    <cellStyle name="Обычный 124 4" xfId="8587" xr:uid="{00000000-0005-0000-0000-0000FB500000}"/>
    <cellStyle name="Обычный 124 5" xfId="7235" xr:uid="{00000000-0005-0000-0000-0000FC500000}"/>
    <cellStyle name="Обычный 125" xfId="2838" xr:uid="{00000000-0005-0000-0000-0000FD500000}"/>
    <cellStyle name="Обычный 125 10" xfId="45440" xr:uid="{00000000-0005-0000-0000-0000FE500000}"/>
    <cellStyle name="Обычный 125 11" xfId="46553" xr:uid="{00000000-0005-0000-0000-0000FF500000}"/>
    <cellStyle name="Обычный 125 2" xfId="5950" xr:uid="{00000000-0005-0000-0000-000000510000}"/>
    <cellStyle name="Обычный 125 2 10" xfId="47137" xr:uid="{00000000-0005-0000-0000-000001510000}"/>
    <cellStyle name="Обычный 125 2 2" xfId="10659" xr:uid="{00000000-0005-0000-0000-000002510000}"/>
    <cellStyle name="Обычный 125 2 3" xfId="9947" xr:uid="{00000000-0005-0000-0000-000003510000}"/>
    <cellStyle name="Обычный 125 2 4" xfId="13760" xr:uid="{00000000-0005-0000-0000-000004510000}"/>
    <cellStyle name="Обычный 125 2 4 2" xfId="22980" xr:uid="{00000000-0005-0000-0000-000005510000}"/>
    <cellStyle name="Обычный 125 2 4 2 2" xfId="40980" xr:uid="{00000000-0005-0000-0000-000006510000}"/>
    <cellStyle name="Обычный 125 2 4 3" xfId="32637" xr:uid="{00000000-0005-0000-0000-000007510000}"/>
    <cellStyle name="Обычный 125 2 5" xfId="16801" xr:uid="{00000000-0005-0000-0000-000008510000}"/>
    <cellStyle name="Обычный 125 2 5 2" xfId="25550" xr:uid="{00000000-0005-0000-0000-000009510000}"/>
    <cellStyle name="Обычный 125 2 5 2 2" xfId="43511" xr:uid="{00000000-0005-0000-0000-00000A510000}"/>
    <cellStyle name="Обычный 125 2 5 3" xfId="35203" xr:uid="{00000000-0005-0000-0000-00000B510000}"/>
    <cellStyle name="Обычный 125 2 6" xfId="17900" xr:uid="{00000000-0005-0000-0000-00000C510000}"/>
    <cellStyle name="Обычный 125 2 6 2" xfId="36210" xr:uid="{00000000-0005-0000-0000-00000D510000}"/>
    <cellStyle name="Обычный 125 2 7" xfId="26970" xr:uid="{00000000-0005-0000-0000-00000E510000}"/>
    <cellStyle name="Обычный 125 2 7 2" xfId="44885" xr:uid="{00000000-0005-0000-0000-00000F510000}"/>
    <cellStyle name="Обычный 125 2 8" xfId="27993" xr:uid="{00000000-0005-0000-0000-000010510000}"/>
    <cellStyle name="Обычный 125 2 9" xfId="45942" xr:uid="{00000000-0005-0000-0000-000011510000}"/>
    <cellStyle name="Обычный 125 3" xfId="9948" xr:uid="{00000000-0005-0000-0000-000012510000}"/>
    <cellStyle name="Обычный 125 3 2" xfId="14852" xr:uid="{00000000-0005-0000-0000-000013510000}"/>
    <cellStyle name="Обычный 125 3 2 2" xfId="24032" xr:uid="{00000000-0005-0000-0000-000014510000}"/>
    <cellStyle name="Обычный 125 3 2 2 2" xfId="42032" xr:uid="{00000000-0005-0000-0000-000015510000}"/>
    <cellStyle name="Обычный 125 3 2 3" xfId="33687" xr:uid="{00000000-0005-0000-0000-000016510000}"/>
    <cellStyle name="Обычный 125 3 3" xfId="20178" xr:uid="{00000000-0005-0000-0000-000017510000}"/>
    <cellStyle name="Обычный 125 3 3 2" xfId="38337" xr:uid="{00000000-0005-0000-0000-000018510000}"/>
    <cellStyle name="Обычный 125 3 4" xfId="30033" xr:uid="{00000000-0005-0000-0000-000019510000}"/>
    <cellStyle name="Обычный 125 4" xfId="7276" xr:uid="{00000000-0005-0000-0000-00001A510000}"/>
    <cellStyle name="Обычный 125 5" xfId="12705" xr:uid="{00000000-0005-0000-0000-00001B510000}"/>
    <cellStyle name="Обычный 125 5 2" xfId="22131" xr:uid="{00000000-0005-0000-0000-00001C510000}"/>
    <cellStyle name="Обычный 125 5 2 2" xfId="40247" xr:uid="{00000000-0005-0000-0000-00001D510000}"/>
    <cellStyle name="Обычный 125 5 3" xfId="31909" xr:uid="{00000000-0005-0000-0000-00001E510000}"/>
    <cellStyle name="Обычный 125 6" xfId="16182" xr:uid="{00000000-0005-0000-0000-00001F510000}"/>
    <cellStyle name="Обычный 125 6 2" xfId="25121" xr:uid="{00000000-0005-0000-0000-000020510000}"/>
    <cellStyle name="Обычный 125 6 2 2" xfId="43114" xr:uid="{00000000-0005-0000-0000-000021510000}"/>
    <cellStyle name="Обычный 125 6 3" xfId="34761" xr:uid="{00000000-0005-0000-0000-000022510000}"/>
    <cellStyle name="Обычный 125 7" xfId="17157" xr:uid="{00000000-0005-0000-0000-000023510000}"/>
    <cellStyle name="Обычный 125 7 2" xfId="35513" xr:uid="{00000000-0005-0000-0000-000024510000}"/>
    <cellStyle name="Обычный 125 8" xfId="26480" xr:uid="{00000000-0005-0000-0000-000025510000}"/>
    <cellStyle name="Обычный 125 8 2" xfId="44402" xr:uid="{00000000-0005-0000-0000-000026510000}"/>
    <cellStyle name="Обычный 125 9" xfId="27387" xr:uid="{00000000-0005-0000-0000-000027510000}"/>
    <cellStyle name="Обычный 126" xfId="7941" xr:uid="{00000000-0005-0000-0000-000028510000}"/>
    <cellStyle name="Обычный 126 2" xfId="8368" xr:uid="{00000000-0005-0000-0000-000029510000}"/>
    <cellStyle name="Обычный 126 2 2" xfId="9949" xr:uid="{00000000-0005-0000-0000-00002A510000}"/>
    <cellStyle name="Обычный 126 2 3" xfId="13335" xr:uid="{00000000-0005-0000-0000-00002B510000}"/>
    <cellStyle name="Обычный 126 3" xfId="8775" xr:uid="{00000000-0005-0000-0000-00002C510000}"/>
    <cellStyle name="Обычный 126 3 2" xfId="14075" xr:uid="{00000000-0005-0000-0000-00002D510000}"/>
    <cellStyle name="Обычный 126 4" xfId="11066" xr:uid="{00000000-0005-0000-0000-00002E510000}"/>
    <cellStyle name="Обычный 126 5" xfId="46089" xr:uid="{00000000-0005-0000-0000-00002F510000}"/>
    <cellStyle name="Обычный 126 6" xfId="47286" xr:uid="{00000000-0005-0000-0000-000030510000}"/>
    <cellStyle name="Обычный 127" xfId="7943" xr:uid="{00000000-0005-0000-0000-000031510000}"/>
    <cellStyle name="Обычный 127 2" xfId="8552" xr:uid="{00000000-0005-0000-0000-000032510000}"/>
    <cellStyle name="Обычный 127 2 2" xfId="9950" xr:uid="{00000000-0005-0000-0000-000033510000}"/>
    <cellStyle name="Обычный 127 2 3" xfId="13336" xr:uid="{00000000-0005-0000-0000-000034510000}"/>
    <cellStyle name="Обычный 127 3" xfId="12097" xr:uid="{00000000-0005-0000-0000-000035510000}"/>
    <cellStyle name="Обычный 127 3 2" xfId="14076" xr:uid="{00000000-0005-0000-0000-000036510000}"/>
    <cellStyle name="Обычный 128" xfId="8045" xr:uid="{00000000-0005-0000-0000-000037510000}"/>
    <cellStyle name="Обычный 128 2" xfId="9951" xr:uid="{00000000-0005-0000-0000-000038510000}"/>
    <cellStyle name="Обычный 128 3" xfId="9351" xr:uid="{00000000-0005-0000-0000-000039510000}"/>
    <cellStyle name="Обычный 128 3 2" xfId="14853" xr:uid="{00000000-0005-0000-0000-00003A510000}"/>
    <cellStyle name="Обычный 128 3 2 2" xfId="24033" xr:uid="{00000000-0005-0000-0000-00003B510000}"/>
    <cellStyle name="Обычный 128 3 2 2 2" xfId="42033" xr:uid="{00000000-0005-0000-0000-00003C510000}"/>
    <cellStyle name="Обычный 128 3 2 3" xfId="33688" xr:uid="{00000000-0005-0000-0000-00003D510000}"/>
    <cellStyle name="Обычный 128 3 3" xfId="19826" xr:uid="{00000000-0005-0000-0000-00003E510000}"/>
    <cellStyle name="Обычный 128 3 3 2" xfId="37991" xr:uid="{00000000-0005-0000-0000-00003F510000}"/>
    <cellStyle name="Обычный 128 3 4" xfId="29694" xr:uid="{00000000-0005-0000-0000-000040510000}"/>
    <cellStyle name="Обычный 129" xfId="7344" xr:uid="{00000000-0005-0000-0000-000041510000}"/>
    <cellStyle name="Обычный 129 2" xfId="8869" xr:uid="{00000000-0005-0000-0000-000042510000}"/>
    <cellStyle name="Обычный 129 2 2" xfId="14077" xr:uid="{00000000-0005-0000-0000-000043510000}"/>
    <cellStyle name="Обычный 129 2 2 2" xfId="23265" xr:uid="{00000000-0005-0000-0000-000044510000}"/>
    <cellStyle name="Обычный 129 2 2 2 2" xfId="41265" xr:uid="{00000000-0005-0000-0000-000045510000}"/>
    <cellStyle name="Обычный 129 2 2 3" xfId="32921" xr:uid="{00000000-0005-0000-0000-000046510000}"/>
    <cellStyle name="Обычный 129 2 3" xfId="19441" xr:uid="{00000000-0005-0000-0000-000047510000}"/>
    <cellStyle name="Обычный 129 2 3 2" xfId="37611" xr:uid="{00000000-0005-0000-0000-000048510000}"/>
    <cellStyle name="Обычный 129 2 4" xfId="29316" xr:uid="{00000000-0005-0000-0000-000049510000}"/>
    <cellStyle name="Обычный 129 3" xfId="9952" xr:uid="{00000000-0005-0000-0000-00004A510000}"/>
    <cellStyle name="Обычный 129 3 2" xfId="14854" xr:uid="{00000000-0005-0000-0000-00004B510000}"/>
    <cellStyle name="Обычный 129 3 2 2" xfId="24034" xr:uid="{00000000-0005-0000-0000-00004C510000}"/>
    <cellStyle name="Обычный 129 3 2 2 2" xfId="42034" xr:uid="{00000000-0005-0000-0000-00004D510000}"/>
    <cellStyle name="Обычный 129 3 2 3" xfId="33689" xr:uid="{00000000-0005-0000-0000-00004E510000}"/>
    <cellStyle name="Обычный 129 3 3" xfId="20179" xr:uid="{00000000-0005-0000-0000-00004F510000}"/>
    <cellStyle name="Обычный 129 3 3 2" xfId="38338" xr:uid="{00000000-0005-0000-0000-000050510000}"/>
    <cellStyle name="Обычный 129 3 4" xfId="30034" xr:uid="{00000000-0005-0000-0000-000051510000}"/>
    <cellStyle name="Обычный 129 4" xfId="11067" xr:uid="{00000000-0005-0000-0000-000052510000}"/>
    <cellStyle name="Обычный 129 5" xfId="11461" xr:uid="{00000000-0005-0000-0000-000053510000}"/>
    <cellStyle name="Обычный 129 5 2" xfId="21306" xr:uid="{00000000-0005-0000-0000-000054510000}"/>
    <cellStyle name="Обычный 129 5 2 2" xfId="39458" xr:uid="{00000000-0005-0000-0000-000055510000}"/>
    <cellStyle name="Обычный 129 5 3" xfId="31142" xr:uid="{00000000-0005-0000-0000-000056510000}"/>
    <cellStyle name="Обычный 129 6" xfId="13113" xr:uid="{00000000-0005-0000-0000-000057510000}"/>
    <cellStyle name="Обычный 129 6 2" xfId="22514" xr:uid="{00000000-0005-0000-0000-000058510000}"/>
    <cellStyle name="Обычный 129 6 2 2" xfId="40526" xr:uid="{00000000-0005-0000-0000-000059510000}"/>
    <cellStyle name="Обычный 129 6 3" xfId="32188" xr:uid="{00000000-0005-0000-0000-00005A510000}"/>
    <cellStyle name="Обычный 129 7" xfId="18812" xr:uid="{00000000-0005-0000-0000-00005B510000}"/>
    <cellStyle name="Обычный 129 7 2" xfId="37032" xr:uid="{00000000-0005-0000-0000-00005C510000}"/>
    <cellStyle name="Обычный 129 8" xfId="28781" xr:uid="{00000000-0005-0000-0000-00005D510000}"/>
    <cellStyle name="Обычный 13" xfId="2839" xr:uid="{00000000-0005-0000-0000-00005E510000}"/>
    <cellStyle name="Обычный 13 10" xfId="8217" xr:uid="{00000000-0005-0000-0000-00005F510000}"/>
    <cellStyle name="Обычный 13 2" xfId="2840" xr:uid="{00000000-0005-0000-0000-000060510000}"/>
    <cellStyle name="Обычный 13 2 2" xfId="2841" xr:uid="{00000000-0005-0000-0000-000061510000}"/>
    <cellStyle name="Обычный 13 3" xfId="2842" xr:uid="{00000000-0005-0000-0000-000062510000}"/>
    <cellStyle name="Обычный 13 3 2" xfId="2843" xr:uid="{00000000-0005-0000-0000-000063510000}"/>
    <cellStyle name="Обычный 13 4" xfId="2844" xr:uid="{00000000-0005-0000-0000-000064510000}"/>
    <cellStyle name="Обычный 13 4 2" xfId="2845" xr:uid="{00000000-0005-0000-0000-000065510000}"/>
    <cellStyle name="Обычный 13 5" xfId="2846" xr:uid="{00000000-0005-0000-0000-000066510000}"/>
    <cellStyle name="Обычный 13 5 2" xfId="2847" xr:uid="{00000000-0005-0000-0000-000067510000}"/>
    <cellStyle name="Обычный 13 6" xfId="2848" xr:uid="{00000000-0005-0000-0000-000068510000}"/>
    <cellStyle name="Обычный 13 6 2" xfId="2849" xr:uid="{00000000-0005-0000-0000-000069510000}"/>
    <cellStyle name="Обычный 13 7" xfId="2850" xr:uid="{00000000-0005-0000-0000-00006A510000}"/>
    <cellStyle name="Обычный 13 7 2" xfId="2851" xr:uid="{00000000-0005-0000-0000-00006B510000}"/>
    <cellStyle name="Обычный 13 7 3" xfId="9953" xr:uid="{00000000-0005-0000-0000-00006C510000}"/>
    <cellStyle name="Обычный 13 8" xfId="2852" xr:uid="{00000000-0005-0000-0000-00006D510000}"/>
    <cellStyle name="Обычный 13 8 2" xfId="9954" xr:uid="{00000000-0005-0000-0000-00006E510000}"/>
    <cellStyle name="Обычный 13 9" xfId="2853" xr:uid="{00000000-0005-0000-0000-00006F510000}"/>
    <cellStyle name="Обычный 13 9 2" xfId="9955" xr:uid="{00000000-0005-0000-0000-000070510000}"/>
    <cellStyle name="Обычный 13__Anfisa_Result after MRO_model2012(ord+marg ore+dilution)" xfId="2854" xr:uid="{00000000-0005-0000-0000-000071510000}"/>
    <cellStyle name="Обычный 130" xfId="8086" xr:uid="{00000000-0005-0000-0000-000072510000}"/>
    <cellStyle name="Обычный 130 2" xfId="9956" xr:uid="{00000000-0005-0000-0000-000073510000}"/>
    <cellStyle name="Обычный 130 3" xfId="11068" xr:uid="{00000000-0005-0000-0000-000074510000}"/>
    <cellStyle name="Обычный 130 4" xfId="13337" xr:uid="{00000000-0005-0000-0000-000075510000}"/>
    <cellStyle name="Обычный 130 5" xfId="19132" xr:uid="{00000000-0005-0000-0000-000076510000}"/>
    <cellStyle name="Обычный 130 5 2" xfId="37334" xr:uid="{00000000-0005-0000-0000-000077510000}"/>
    <cellStyle name="Обычный 130 6" xfId="29061" xr:uid="{00000000-0005-0000-0000-000078510000}"/>
    <cellStyle name="Обычный 131" xfId="8218" xr:uid="{00000000-0005-0000-0000-000079510000}"/>
    <cellStyle name="Обычный 131 2" xfId="9507" xr:uid="{00000000-0005-0000-0000-00007A510000}"/>
    <cellStyle name="Обычный 131 3" xfId="11069" xr:uid="{00000000-0005-0000-0000-00007B510000}"/>
    <cellStyle name="Обычный 131 3 2" xfId="14855" xr:uid="{00000000-0005-0000-0000-00007C510000}"/>
    <cellStyle name="Обычный 131 3 2 2" xfId="24035" xr:uid="{00000000-0005-0000-0000-00007D510000}"/>
    <cellStyle name="Обычный 131 3 2 2 2" xfId="42035" xr:uid="{00000000-0005-0000-0000-00007E510000}"/>
    <cellStyle name="Обычный 131 3 2 3" xfId="33690" xr:uid="{00000000-0005-0000-0000-00007F510000}"/>
    <cellStyle name="Обычный 131 3 3" xfId="20918" xr:uid="{00000000-0005-0000-0000-000080510000}"/>
    <cellStyle name="Обычный 131 3 3 2" xfId="39070" xr:uid="{00000000-0005-0000-0000-000081510000}"/>
    <cellStyle name="Обычный 131 3 4" xfId="30754" xr:uid="{00000000-0005-0000-0000-000082510000}"/>
    <cellStyle name="Обычный 131 4" xfId="13338" xr:uid="{00000000-0005-0000-0000-000083510000}"/>
    <cellStyle name="Обычный 132" xfId="8219" xr:uid="{00000000-0005-0000-0000-000084510000}"/>
    <cellStyle name="Обычный 132 2" xfId="10638" xr:uid="{00000000-0005-0000-0000-000085510000}"/>
    <cellStyle name="Обычный 132 2 2" xfId="14856" xr:uid="{00000000-0005-0000-0000-000086510000}"/>
    <cellStyle name="Обычный 132 2 2 2" xfId="24036" xr:uid="{00000000-0005-0000-0000-000087510000}"/>
    <cellStyle name="Обычный 132 2 2 2 2" xfId="42036" xr:uid="{00000000-0005-0000-0000-000088510000}"/>
    <cellStyle name="Обычный 132 2 2 3" xfId="33691" xr:uid="{00000000-0005-0000-0000-000089510000}"/>
    <cellStyle name="Обычный 132 2 3" xfId="20503" xr:uid="{00000000-0005-0000-0000-00008A510000}"/>
    <cellStyle name="Обычный 132 2 3 2" xfId="38655" xr:uid="{00000000-0005-0000-0000-00008B510000}"/>
    <cellStyle name="Обычный 132 2 4" xfId="30340" xr:uid="{00000000-0005-0000-0000-00008C510000}"/>
    <cellStyle name="Обычный 132 3" xfId="11070" xr:uid="{00000000-0005-0000-0000-00008D510000}"/>
    <cellStyle name="Обычный 132 3 2" xfId="14857" xr:uid="{00000000-0005-0000-0000-00008E510000}"/>
    <cellStyle name="Обычный 132 3 2 2" xfId="24037" xr:uid="{00000000-0005-0000-0000-00008F510000}"/>
    <cellStyle name="Обычный 132 3 2 2 2" xfId="42037" xr:uid="{00000000-0005-0000-0000-000090510000}"/>
    <cellStyle name="Обычный 132 3 2 3" xfId="33692" xr:uid="{00000000-0005-0000-0000-000091510000}"/>
    <cellStyle name="Обычный 132 3 3" xfId="20919" xr:uid="{00000000-0005-0000-0000-000092510000}"/>
    <cellStyle name="Обычный 132 3 3 2" xfId="39071" xr:uid="{00000000-0005-0000-0000-000093510000}"/>
    <cellStyle name="Обычный 132 3 4" xfId="30755" xr:uid="{00000000-0005-0000-0000-000094510000}"/>
    <cellStyle name="Обычный 132 4" xfId="13339" xr:uid="{00000000-0005-0000-0000-000095510000}"/>
    <cellStyle name="Обычный 133" xfId="8220" xr:uid="{00000000-0005-0000-0000-000096510000}"/>
    <cellStyle name="Обычный 133 2" xfId="14210" xr:uid="{00000000-0005-0000-0000-000097510000}"/>
    <cellStyle name="Обычный 133 2 2" xfId="23394" xr:uid="{00000000-0005-0000-0000-000098510000}"/>
    <cellStyle name="Обычный 133 2 2 2" xfId="41394" xr:uid="{00000000-0005-0000-0000-000099510000}"/>
    <cellStyle name="Обычный 133 2 3" xfId="33049" xr:uid="{00000000-0005-0000-0000-00009A510000}"/>
    <cellStyle name="Обычный 133 3" xfId="13340" xr:uid="{00000000-0005-0000-0000-00009B510000}"/>
    <cellStyle name="Обычный 133 3 2" xfId="22665" xr:uid="{00000000-0005-0000-0000-00009C510000}"/>
    <cellStyle name="Обычный 133 3 2 2" xfId="40669" xr:uid="{00000000-0005-0000-0000-00009D510000}"/>
    <cellStyle name="Обычный 133 3 3" xfId="32324" xr:uid="{00000000-0005-0000-0000-00009E510000}"/>
    <cellStyle name="Обычный 134" xfId="8221" xr:uid="{00000000-0005-0000-0000-00009F510000}"/>
    <cellStyle name="Обычный 134 2" xfId="14217" xr:uid="{00000000-0005-0000-0000-0000A0510000}"/>
    <cellStyle name="Обычный 134 2 2" xfId="23400" xr:uid="{00000000-0005-0000-0000-0000A1510000}"/>
    <cellStyle name="Обычный 134 2 2 2" xfId="41400" xr:uid="{00000000-0005-0000-0000-0000A2510000}"/>
    <cellStyle name="Обычный 134 2 3" xfId="33055" xr:uid="{00000000-0005-0000-0000-0000A3510000}"/>
    <cellStyle name="Обычный 134 3" xfId="13457" xr:uid="{00000000-0005-0000-0000-0000A4510000}"/>
    <cellStyle name="Обычный 134 3 2" xfId="22697" xr:uid="{00000000-0005-0000-0000-0000A5510000}"/>
    <cellStyle name="Обычный 134 3 2 2" xfId="40698" xr:uid="{00000000-0005-0000-0000-0000A6510000}"/>
    <cellStyle name="Обычный 134 3 3" xfId="32349" xr:uid="{00000000-0005-0000-0000-0000A7510000}"/>
    <cellStyle name="Обычный 135" xfId="8222" xr:uid="{00000000-0005-0000-0000-0000A8510000}"/>
    <cellStyle name="Обычный 136" xfId="8223" xr:uid="{00000000-0005-0000-0000-0000A9510000}"/>
    <cellStyle name="Обычный 137" xfId="8224" xr:uid="{00000000-0005-0000-0000-0000AA510000}"/>
    <cellStyle name="Обычный 138" xfId="8225" xr:uid="{00000000-0005-0000-0000-0000AB510000}"/>
    <cellStyle name="Обычный 139" xfId="8084" xr:uid="{00000000-0005-0000-0000-0000AC510000}"/>
    <cellStyle name="Обычный 14" xfId="2855" xr:uid="{00000000-0005-0000-0000-0000AD510000}"/>
    <cellStyle name="Обычный 14 2" xfId="2856" xr:uid="{00000000-0005-0000-0000-0000AE510000}"/>
    <cellStyle name="Обычный 14 2 2" xfId="2857" xr:uid="{00000000-0005-0000-0000-0000AF510000}"/>
    <cellStyle name="Обычный 14 2 2 2" xfId="8014" xr:uid="{00000000-0005-0000-0000-0000B0510000}"/>
    <cellStyle name="Обычный 14 2 3" xfId="2858" xr:uid="{00000000-0005-0000-0000-0000B1510000}"/>
    <cellStyle name="Обычный 14 3" xfId="2859" xr:uid="{00000000-0005-0000-0000-0000B2510000}"/>
    <cellStyle name="Обычный 14 3 10" xfId="15848" xr:uid="{00000000-0005-0000-0000-0000B3510000}"/>
    <cellStyle name="Обычный 14 3 10 2" xfId="24824" xr:uid="{00000000-0005-0000-0000-0000B4510000}"/>
    <cellStyle name="Обычный 14 3 10 2 2" xfId="42821" xr:uid="{00000000-0005-0000-0000-0000B5510000}"/>
    <cellStyle name="Обычный 14 3 10 3" xfId="34469" xr:uid="{00000000-0005-0000-0000-0000B6510000}"/>
    <cellStyle name="Обычный 14 3 11" xfId="17159" xr:uid="{00000000-0005-0000-0000-0000B7510000}"/>
    <cellStyle name="Обычный 14 3 11 2" xfId="35515" xr:uid="{00000000-0005-0000-0000-0000B8510000}"/>
    <cellStyle name="Обычный 14 3 12" xfId="26077" xr:uid="{00000000-0005-0000-0000-0000B9510000}"/>
    <cellStyle name="Обычный 14 3 12 2" xfId="44012" xr:uid="{00000000-0005-0000-0000-0000BA510000}"/>
    <cellStyle name="Обычный 14 3 13" xfId="27388" xr:uid="{00000000-0005-0000-0000-0000BB510000}"/>
    <cellStyle name="Обычный 14 3 14" xfId="45148" xr:uid="{00000000-0005-0000-0000-0000BC510000}"/>
    <cellStyle name="Обычный 14 3 15" xfId="46219" xr:uid="{00000000-0005-0000-0000-0000BD510000}"/>
    <cellStyle name="Обычный 14 3 2" xfId="2860" xr:uid="{00000000-0005-0000-0000-0000BE510000}"/>
    <cellStyle name="Обычный 14 3 2 2" xfId="9957" xr:uid="{00000000-0005-0000-0000-0000BF510000}"/>
    <cellStyle name="Обычный 14 3 2 2 2" xfId="13341" xr:uid="{00000000-0005-0000-0000-0000C0510000}"/>
    <cellStyle name="Обычный 14 3 2 2 3" xfId="20180" xr:uid="{00000000-0005-0000-0000-0000C1510000}"/>
    <cellStyle name="Обычный 14 3 2 2 3 2" xfId="38339" xr:uid="{00000000-0005-0000-0000-0000C2510000}"/>
    <cellStyle name="Обычный 14 3 2 2 4" xfId="30035" xr:uid="{00000000-0005-0000-0000-0000C3510000}"/>
    <cellStyle name="Обычный 14 3 2 3" xfId="11071" xr:uid="{00000000-0005-0000-0000-0000C4510000}"/>
    <cellStyle name="Обычный 14 3 2 3 2" xfId="14858" xr:uid="{00000000-0005-0000-0000-0000C5510000}"/>
    <cellStyle name="Обычный 14 3 2 3 2 2" xfId="24038" xr:uid="{00000000-0005-0000-0000-0000C6510000}"/>
    <cellStyle name="Обычный 14 3 2 3 2 2 2" xfId="42038" xr:uid="{00000000-0005-0000-0000-0000C7510000}"/>
    <cellStyle name="Обычный 14 3 2 3 2 3" xfId="33693" xr:uid="{00000000-0005-0000-0000-0000C8510000}"/>
    <cellStyle name="Обычный 14 3 2 3 3" xfId="20920" xr:uid="{00000000-0005-0000-0000-0000C9510000}"/>
    <cellStyle name="Обычный 14 3 2 3 3 2" xfId="39072" xr:uid="{00000000-0005-0000-0000-0000CA510000}"/>
    <cellStyle name="Обычный 14 3 2 3 4" xfId="30756" xr:uid="{00000000-0005-0000-0000-0000CB510000}"/>
    <cellStyle name="Обычный 14 3 3" xfId="2861" xr:uid="{00000000-0005-0000-0000-0000CC510000}"/>
    <cellStyle name="Обычный 14 3 3 2" xfId="2862" xr:uid="{00000000-0005-0000-0000-0000CD510000}"/>
    <cellStyle name="Обычный 14 3 3 2 2" xfId="5952" xr:uid="{00000000-0005-0000-0000-0000CE510000}"/>
    <cellStyle name="Обычный 14 3 3 2 2 2" xfId="13777" xr:uid="{00000000-0005-0000-0000-0000CF510000}"/>
    <cellStyle name="Обычный 14 3 3 2 2 2 2" xfId="22996" xr:uid="{00000000-0005-0000-0000-0000D0510000}"/>
    <cellStyle name="Обычный 14 3 3 2 2 2 2 2" xfId="40996" xr:uid="{00000000-0005-0000-0000-0000D1510000}"/>
    <cellStyle name="Обычный 14 3 3 2 2 2 3" xfId="32653" xr:uid="{00000000-0005-0000-0000-0000D2510000}"/>
    <cellStyle name="Обычный 14 3 3 2 2 3" xfId="16471" xr:uid="{00000000-0005-0000-0000-0000D3510000}"/>
    <cellStyle name="Обычный 14 3 3 2 2 3 2" xfId="25259" xr:uid="{00000000-0005-0000-0000-0000D4510000}"/>
    <cellStyle name="Обычный 14 3 3 2 2 3 2 2" xfId="43223" xr:uid="{00000000-0005-0000-0000-0000D5510000}"/>
    <cellStyle name="Обычный 14 3 3 2 2 3 3" xfId="34915" xr:uid="{00000000-0005-0000-0000-0000D6510000}"/>
    <cellStyle name="Обычный 14 3 3 2 2 4" xfId="17902" xr:uid="{00000000-0005-0000-0000-0000D7510000}"/>
    <cellStyle name="Обычный 14 3 3 2 2 4 2" xfId="36212" xr:uid="{00000000-0005-0000-0000-0000D8510000}"/>
    <cellStyle name="Обычный 14 3 3 2 2 5" xfId="26682" xr:uid="{00000000-0005-0000-0000-0000D9510000}"/>
    <cellStyle name="Обычный 14 3 3 2 2 5 2" xfId="44597" xr:uid="{00000000-0005-0000-0000-0000DA510000}"/>
    <cellStyle name="Обычный 14 3 3 2 2 6" xfId="27995" xr:uid="{00000000-0005-0000-0000-0000DB510000}"/>
    <cellStyle name="Обычный 14 3 3 2 2 7" xfId="45644" xr:uid="{00000000-0005-0000-0000-0000DC510000}"/>
    <cellStyle name="Обычный 14 3 3 2 2 8" xfId="46810" xr:uid="{00000000-0005-0000-0000-0000DD510000}"/>
    <cellStyle name="Обычный 14 3 3 2 3" xfId="12798" xr:uid="{00000000-0005-0000-0000-0000DE510000}"/>
    <cellStyle name="Обычный 14 3 3 2 3 2" xfId="22221" xr:uid="{00000000-0005-0000-0000-0000DF510000}"/>
    <cellStyle name="Обычный 14 3 3 2 3 2 2" xfId="40256" xr:uid="{00000000-0005-0000-0000-0000E0510000}"/>
    <cellStyle name="Обычный 14 3 3 2 3 3" xfId="31918" xr:uid="{00000000-0005-0000-0000-0000E1510000}"/>
    <cellStyle name="Обычный 14 3 3 2 4" xfId="15849" xr:uid="{00000000-0005-0000-0000-0000E2510000}"/>
    <cellStyle name="Обычный 14 3 3 2 4 2" xfId="24825" xr:uid="{00000000-0005-0000-0000-0000E3510000}"/>
    <cellStyle name="Обычный 14 3 3 2 4 2 2" xfId="42822" xr:uid="{00000000-0005-0000-0000-0000E4510000}"/>
    <cellStyle name="Обычный 14 3 3 2 4 3" xfId="34470" xr:uid="{00000000-0005-0000-0000-0000E5510000}"/>
    <cellStyle name="Обычный 14 3 3 2 5" xfId="17160" xr:uid="{00000000-0005-0000-0000-0000E6510000}"/>
    <cellStyle name="Обычный 14 3 3 2 5 2" xfId="35516" xr:uid="{00000000-0005-0000-0000-0000E7510000}"/>
    <cellStyle name="Обычный 14 3 3 2 6" xfId="26078" xr:uid="{00000000-0005-0000-0000-0000E8510000}"/>
    <cellStyle name="Обычный 14 3 3 2 6 2" xfId="44013" xr:uid="{00000000-0005-0000-0000-0000E9510000}"/>
    <cellStyle name="Обычный 14 3 3 2 7" xfId="27389" xr:uid="{00000000-0005-0000-0000-0000EA510000}"/>
    <cellStyle name="Обычный 14 3 3 2 8" xfId="45149" xr:uid="{00000000-0005-0000-0000-0000EB510000}"/>
    <cellStyle name="Обычный 14 3 3 2 9" xfId="46220" xr:uid="{00000000-0005-0000-0000-0000EC510000}"/>
    <cellStyle name="Обычный 14 3 3 3" xfId="9164" xr:uid="{00000000-0005-0000-0000-0000ED510000}"/>
    <cellStyle name="Обычный 14 3 3 3 2" xfId="19705" xr:uid="{00000000-0005-0000-0000-0000EE510000}"/>
    <cellStyle name="Обычный 14 3 3 3 2 2" xfId="37874" xr:uid="{00000000-0005-0000-0000-0000EF510000}"/>
    <cellStyle name="Обычный 14 3 3 3 3" xfId="29579" xr:uid="{00000000-0005-0000-0000-0000F0510000}"/>
    <cellStyle name="Обычный 14 3 4" xfId="2863" xr:uid="{00000000-0005-0000-0000-0000F1510000}"/>
    <cellStyle name="Обычный 14 3 4 10" xfId="46221" xr:uid="{00000000-0005-0000-0000-0000F2510000}"/>
    <cellStyle name="Обычный 14 3 4 2" xfId="5953" xr:uid="{00000000-0005-0000-0000-0000F3510000}"/>
    <cellStyle name="Обычный 14 3 4 2 2" xfId="13778" xr:uid="{00000000-0005-0000-0000-0000F4510000}"/>
    <cellStyle name="Обычный 14 3 4 2 2 2" xfId="22997" xr:uid="{00000000-0005-0000-0000-0000F5510000}"/>
    <cellStyle name="Обычный 14 3 4 2 2 2 2" xfId="40997" xr:uid="{00000000-0005-0000-0000-0000F6510000}"/>
    <cellStyle name="Обычный 14 3 4 2 2 3" xfId="32654" xr:uid="{00000000-0005-0000-0000-0000F7510000}"/>
    <cellStyle name="Обычный 14 3 4 2 3" xfId="16472" xr:uid="{00000000-0005-0000-0000-0000F8510000}"/>
    <cellStyle name="Обычный 14 3 4 2 3 2" xfId="25260" xr:uid="{00000000-0005-0000-0000-0000F9510000}"/>
    <cellStyle name="Обычный 14 3 4 2 3 2 2" xfId="43224" xr:uid="{00000000-0005-0000-0000-0000FA510000}"/>
    <cellStyle name="Обычный 14 3 4 2 3 3" xfId="34916" xr:uid="{00000000-0005-0000-0000-0000FB510000}"/>
    <cellStyle name="Обычный 14 3 4 2 4" xfId="17903" xr:uid="{00000000-0005-0000-0000-0000FC510000}"/>
    <cellStyle name="Обычный 14 3 4 2 4 2" xfId="36213" xr:uid="{00000000-0005-0000-0000-0000FD510000}"/>
    <cellStyle name="Обычный 14 3 4 2 5" xfId="26683" xr:uid="{00000000-0005-0000-0000-0000FE510000}"/>
    <cellStyle name="Обычный 14 3 4 2 5 2" xfId="44598" xr:uid="{00000000-0005-0000-0000-0000FF510000}"/>
    <cellStyle name="Обычный 14 3 4 2 6" xfId="27996" xr:uid="{00000000-0005-0000-0000-000000520000}"/>
    <cellStyle name="Обычный 14 3 4 2 7" xfId="45645" xr:uid="{00000000-0005-0000-0000-000001520000}"/>
    <cellStyle name="Обычный 14 3 4 2 8" xfId="46811" xr:uid="{00000000-0005-0000-0000-000002520000}"/>
    <cellStyle name="Обычный 14 3 4 3" xfId="9352" xr:uid="{00000000-0005-0000-0000-000003520000}"/>
    <cellStyle name="Обычный 14 3 4 3 2" xfId="19827" xr:uid="{00000000-0005-0000-0000-000004520000}"/>
    <cellStyle name="Обычный 14 3 4 3 2 2" xfId="37992" xr:uid="{00000000-0005-0000-0000-000005520000}"/>
    <cellStyle name="Обычный 14 3 4 3 3" xfId="29695" xr:uid="{00000000-0005-0000-0000-000006520000}"/>
    <cellStyle name="Обычный 14 3 4 4" xfId="12799" xr:uid="{00000000-0005-0000-0000-000007520000}"/>
    <cellStyle name="Обычный 14 3 4 4 2" xfId="22222" xr:uid="{00000000-0005-0000-0000-000008520000}"/>
    <cellStyle name="Обычный 14 3 4 4 2 2" xfId="40257" xr:uid="{00000000-0005-0000-0000-000009520000}"/>
    <cellStyle name="Обычный 14 3 4 4 3" xfId="31919" xr:uid="{00000000-0005-0000-0000-00000A520000}"/>
    <cellStyle name="Обычный 14 3 4 5" xfId="15850" xr:uid="{00000000-0005-0000-0000-00000B520000}"/>
    <cellStyle name="Обычный 14 3 4 5 2" xfId="24826" xr:uid="{00000000-0005-0000-0000-00000C520000}"/>
    <cellStyle name="Обычный 14 3 4 5 2 2" xfId="42823" xr:uid="{00000000-0005-0000-0000-00000D520000}"/>
    <cellStyle name="Обычный 14 3 4 5 3" xfId="34471" xr:uid="{00000000-0005-0000-0000-00000E520000}"/>
    <cellStyle name="Обычный 14 3 4 6" xfId="17161" xr:uid="{00000000-0005-0000-0000-00000F520000}"/>
    <cellStyle name="Обычный 14 3 4 6 2" xfId="35517" xr:uid="{00000000-0005-0000-0000-000010520000}"/>
    <cellStyle name="Обычный 14 3 4 7" xfId="26079" xr:uid="{00000000-0005-0000-0000-000011520000}"/>
    <cellStyle name="Обычный 14 3 4 7 2" xfId="44014" xr:uid="{00000000-0005-0000-0000-000012520000}"/>
    <cellStyle name="Обычный 14 3 4 8" xfId="27390" xr:uid="{00000000-0005-0000-0000-000013520000}"/>
    <cellStyle name="Обычный 14 3 4 9" xfId="45150" xr:uid="{00000000-0005-0000-0000-000014520000}"/>
    <cellStyle name="Обычный 14 3 5" xfId="5951" xr:uid="{00000000-0005-0000-0000-000015520000}"/>
    <cellStyle name="Обычный 14 3 5 2" xfId="10905" xr:uid="{00000000-0005-0000-0000-000016520000}"/>
    <cellStyle name="Обычный 14 3 5 2 2" xfId="20759" xr:uid="{00000000-0005-0000-0000-000017520000}"/>
    <cellStyle name="Обычный 14 3 5 2 2 2" xfId="38911" xr:uid="{00000000-0005-0000-0000-000018520000}"/>
    <cellStyle name="Обычный 14 3 5 2 3" xfId="30595" xr:uid="{00000000-0005-0000-0000-000019520000}"/>
    <cellStyle name="Обычный 14 3 5 3" xfId="13776" xr:uid="{00000000-0005-0000-0000-00001A520000}"/>
    <cellStyle name="Обычный 14 3 5 3 2" xfId="22995" xr:uid="{00000000-0005-0000-0000-00001B520000}"/>
    <cellStyle name="Обычный 14 3 5 3 2 2" xfId="40995" xr:uid="{00000000-0005-0000-0000-00001C520000}"/>
    <cellStyle name="Обычный 14 3 5 3 3" xfId="32652" xr:uid="{00000000-0005-0000-0000-00001D520000}"/>
    <cellStyle name="Обычный 14 3 5 4" xfId="16470" xr:uid="{00000000-0005-0000-0000-00001E520000}"/>
    <cellStyle name="Обычный 14 3 5 4 2" xfId="25258" xr:uid="{00000000-0005-0000-0000-00001F520000}"/>
    <cellStyle name="Обычный 14 3 5 4 2 2" xfId="43222" xr:uid="{00000000-0005-0000-0000-000020520000}"/>
    <cellStyle name="Обычный 14 3 5 4 3" xfId="34914" xr:uid="{00000000-0005-0000-0000-000021520000}"/>
    <cellStyle name="Обычный 14 3 5 5" xfId="17901" xr:uid="{00000000-0005-0000-0000-000022520000}"/>
    <cellStyle name="Обычный 14 3 5 5 2" xfId="36211" xr:uid="{00000000-0005-0000-0000-000023520000}"/>
    <cellStyle name="Обычный 14 3 5 6" xfId="26681" xr:uid="{00000000-0005-0000-0000-000024520000}"/>
    <cellStyle name="Обычный 14 3 5 6 2" xfId="44596" xr:uid="{00000000-0005-0000-0000-000025520000}"/>
    <cellStyle name="Обычный 14 3 5 7" xfId="27994" xr:uid="{00000000-0005-0000-0000-000026520000}"/>
    <cellStyle name="Обычный 14 3 5 8" xfId="45643" xr:uid="{00000000-0005-0000-0000-000027520000}"/>
    <cellStyle name="Обычный 14 3 5 9" xfId="46809" xr:uid="{00000000-0005-0000-0000-000028520000}"/>
    <cellStyle name="Обычный 14 3 6" xfId="11719" xr:uid="{00000000-0005-0000-0000-000029520000}"/>
    <cellStyle name="Обычный 14 3 6 2" xfId="21564" xr:uid="{00000000-0005-0000-0000-00002A520000}"/>
    <cellStyle name="Обычный 14 3 6 2 2" xfId="39716" xr:uid="{00000000-0005-0000-0000-00002B520000}"/>
    <cellStyle name="Обычный 14 3 6 3" xfId="31400" xr:uid="{00000000-0005-0000-0000-00002C520000}"/>
    <cellStyle name="Обычный 14 3 7" xfId="11993" xr:uid="{00000000-0005-0000-0000-00002D520000}"/>
    <cellStyle name="Обычный 14 3 8" xfId="7924" xr:uid="{00000000-0005-0000-0000-00002E520000}"/>
    <cellStyle name="Обычный 14 3 8 2" xfId="19091" xr:uid="{00000000-0005-0000-0000-00002F520000}"/>
    <cellStyle name="Обычный 14 3 8 2 2" xfId="37307" xr:uid="{00000000-0005-0000-0000-000030520000}"/>
    <cellStyle name="Обычный 14 3 8 3" xfId="29043" xr:uid="{00000000-0005-0000-0000-000031520000}"/>
    <cellStyle name="Обычный 14 3 9" xfId="12797" xr:uid="{00000000-0005-0000-0000-000032520000}"/>
    <cellStyle name="Обычный 14 3 9 2" xfId="22220" xr:uid="{00000000-0005-0000-0000-000033520000}"/>
    <cellStyle name="Обычный 14 3 9 2 2" xfId="40255" xr:uid="{00000000-0005-0000-0000-000034520000}"/>
    <cellStyle name="Обычный 14 3 9 3" xfId="31917" xr:uid="{00000000-0005-0000-0000-000035520000}"/>
    <cellStyle name="Обычный 14 4" xfId="2864" xr:uid="{00000000-0005-0000-0000-000036520000}"/>
    <cellStyle name="Обычный 14 4 2" xfId="2865" xr:uid="{00000000-0005-0000-0000-000037520000}"/>
    <cellStyle name="Обычный 14 4 2 2" xfId="5954" xr:uid="{00000000-0005-0000-0000-000038520000}"/>
    <cellStyle name="Обычный 14 4 2 2 2" xfId="13779" xr:uid="{00000000-0005-0000-0000-000039520000}"/>
    <cellStyle name="Обычный 14 4 2 2 2 2" xfId="22998" xr:uid="{00000000-0005-0000-0000-00003A520000}"/>
    <cellStyle name="Обычный 14 4 2 2 2 2 2" xfId="40998" xr:uid="{00000000-0005-0000-0000-00003B520000}"/>
    <cellStyle name="Обычный 14 4 2 2 2 3" xfId="32655" xr:uid="{00000000-0005-0000-0000-00003C520000}"/>
    <cellStyle name="Обычный 14 4 2 2 3" xfId="16473" xr:uid="{00000000-0005-0000-0000-00003D520000}"/>
    <cellStyle name="Обычный 14 4 2 2 3 2" xfId="25261" xr:uid="{00000000-0005-0000-0000-00003E520000}"/>
    <cellStyle name="Обычный 14 4 2 2 3 2 2" xfId="43225" xr:uid="{00000000-0005-0000-0000-00003F520000}"/>
    <cellStyle name="Обычный 14 4 2 2 3 3" xfId="34917" xr:uid="{00000000-0005-0000-0000-000040520000}"/>
    <cellStyle name="Обычный 14 4 2 2 4" xfId="17904" xr:uid="{00000000-0005-0000-0000-000041520000}"/>
    <cellStyle name="Обычный 14 4 2 2 4 2" xfId="36214" xr:uid="{00000000-0005-0000-0000-000042520000}"/>
    <cellStyle name="Обычный 14 4 2 2 5" xfId="26684" xr:uid="{00000000-0005-0000-0000-000043520000}"/>
    <cellStyle name="Обычный 14 4 2 2 5 2" xfId="44599" xr:uid="{00000000-0005-0000-0000-000044520000}"/>
    <cellStyle name="Обычный 14 4 2 2 6" xfId="27997" xr:uid="{00000000-0005-0000-0000-000045520000}"/>
    <cellStyle name="Обычный 14 4 2 2 7" xfId="45646" xr:uid="{00000000-0005-0000-0000-000046520000}"/>
    <cellStyle name="Обычный 14 4 2 2 8" xfId="46812" xr:uid="{00000000-0005-0000-0000-000047520000}"/>
    <cellStyle name="Обычный 14 4 2 3" xfId="12800" xr:uid="{00000000-0005-0000-0000-000048520000}"/>
    <cellStyle name="Обычный 14 4 2 3 2" xfId="22223" xr:uid="{00000000-0005-0000-0000-000049520000}"/>
    <cellStyle name="Обычный 14 4 2 3 2 2" xfId="40258" xr:uid="{00000000-0005-0000-0000-00004A520000}"/>
    <cellStyle name="Обычный 14 4 2 3 3" xfId="31920" xr:uid="{00000000-0005-0000-0000-00004B520000}"/>
    <cellStyle name="Обычный 14 4 2 4" xfId="15851" xr:uid="{00000000-0005-0000-0000-00004C520000}"/>
    <cellStyle name="Обычный 14 4 2 4 2" xfId="24827" xr:uid="{00000000-0005-0000-0000-00004D520000}"/>
    <cellStyle name="Обычный 14 4 2 4 2 2" xfId="42824" xr:uid="{00000000-0005-0000-0000-00004E520000}"/>
    <cellStyle name="Обычный 14 4 2 4 3" xfId="34472" xr:uid="{00000000-0005-0000-0000-00004F520000}"/>
    <cellStyle name="Обычный 14 4 2 5" xfId="17162" xr:uid="{00000000-0005-0000-0000-000050520000}"/>
    <cellStyle name="Обычный 14 4 2 5 2" xfId="35518" xr:uid="{00000000-0005-0000-0000-000051520000}"/>
    <cellStyle name="Обычный 14 4 2 6" xfId="26080" xr:uid="{00000000-0005-0000-0000-000052520000}"/>
    <cellStyle name="Обычный 14 4 2 6 2" xfId="44015" xr:uid="{00000000-0005-0000-0000-000053520000}"/>
    <cellStyle name="Обычный 14 4 2 7" xfId="27391" xr:uid="{00000000-0005-0000-0000-000054520000}"/>
    <cellStyle name="Обычный 14 4 2 8" xfId="45151" xr:uid="{00000000-0005-0000-0000-000055520000}"/>
    <cellStyle name="Обычный 14 4 2 9" xfId="46222" xr:uid="{00000000-0005-0000-0000-000056520000}"/>
    <cellStyle name="Обычный 14 4 3" xfId="2866" xr:uid="{00000000-0005-0000-0000-000057520000}"/>
    <cellStyle name="Обычный 14 4 3 2" xfId="5955" xr:uid="{00000000-0005-0000-0000-000058520000}"/>
    <cellStyle name="Обычный 14 4 3 2 2" xfId="13780" xr:uid="{00000000-0005-0000-0000-000059520000}"/>
    <cellStyle name="Обычный 14 4 3 2 2 2" xfId="22999" xr:uid="{00000000-0005-0000-0000-00005A520000}"/>
    <cellStyle name="Обычный 14 4 3 2 2 2 2" xfId="40999" xr:uid="{00000000-0005-0000-0000-00005B520000}"/>
    <cellStyle name="Обычный 14 4 3 2 2 3" xfId="32656" xr:uid="{00000000-0005-0000-0000-00005C520000}"/>
    <cellStyle name="Обычный 14 4 3 2 3" xfId="16474" xr:uid="{00000000-0005-0000-0000-00005D520000}"/>
    <cellStyle name="Обычный 14 4 3 2 3 2" xfId="25262" xr:uid="{00000000-0005-0000-0000-00005E520000}"/>
    <cellStyle name="Обычный 14 4 3 2 3 2 2" xfId="43226" xr:uid="{00000000-0005-0000-0000-00005F520000}"/>
    <cellStyle name="Обычный 14 4 3 2 3 3" xfId="34918" xr:uid="{00000000-0005-0000-0000-000060520000}"/>
    <cellStyle name="Обычный 14 4 3 2 4" xfId="17905" xr:uid="{00000000-0005-0000-0000-000061520000}"/>
    <cellStyle name="Обычный 14 4 3 2 4 2" xfId="36215" xr:uid="{00000000-0005-0000-0000-000062520000}"/>
    <cellStyle name="Обычный 14 4 3 2 5" xfId="26685" xr:uid="{00000000-0005-0000-0000-000063520000}"/>
    <cellStyle name="Обычный 14 4 3 2 5 2" xfId="44600" xr:uid="{00000000-0005-0000-0000-000064520000}"/>
    <cellStyle name="Обычный 14 4 3 2 6" xfId="27998" xr:uid="{00000000-0005-0000-0000-000065520000}"/>
    <cellStyle name="Обычный 14 4 3 2 7" xfId="45647" xr:uid="{00000000-0005-0000-0000-000066520000}"/>
    <cellStyle name="Обычный 14 4 3 2 8" xfId="46813" xr:uid="{00000000-0005-0000-0000-000067520000}"/>
    <cellStyle name="Обычный 14 4 3 3" xfId="12801" xr:uid="{00000000-0005-0000-0000-000068520000}"/>
    <cellStyle name="Обычный 14 4 3 3 2" xfId="22224" xr:uid="{00000000-0005-0000-0000-000069520000}"/>
    <cellStyle name="Обычный 14 4 3 3 2 2" xfId="40259" xr:uid="{00000000-0005-0000-0000-00006A520000}"/>
    <cellStyle name="Обычный 14 4 3 3 3" xfId="31921" xr:uid="{00000000-0005-0000-0000-00006B520000}"/>
    <cellStyle name="Обычный 14 4 3 4" xfId="15852" xr:uid="{00000000-0005-0000-0000-00006C520000}"/>
    <cellStyle name="Обычный 14 4 3 4 2" xfId="24828" xr:uid="{00000000-0005-0000-0000-00006D520000}"/>
    <cellStyle name="Обычный 14 4 3 4 2 2" xfId="42825" xr:uid="{00000000-0005-0000-0000-00006E520000}"/>
    <cellStyle name="Обычный 14 4 3 4 3" xfId="34473" xr:uid="{00000000-0005-0000-0000-00006F520000}"/>
    <cellStyle name="Обычный 14 4 3 5" xfId="17163" xr:uid="{00000000-0005-0000-0000-000070520000}"/>
    <cellStyle name="Обычный 14 4 3 5 2" xfId="35519" xr:uid="{00000000-0005-0000-0000-000071520000}"/>
    <cellStyle name="Обычный 14 4 3 6" xfId="26081" xr:uid="{00000000-0005-0000-0000-000072520000}"/>
    <cellStyle name="Обычный 14 4 3 6 2" xfId="44016" xr:uid="{00000000-0005-0000-0000-000073520000}"/>
    <cellStyle name="Обычный 14 4 3 7" xfId="27392" xr:uid="{00000000-0005-0000-0000-000074520000}"/>
    <cellStyle name="Обычный 14 4 3 8" xfId="45152" xr:uid="{00000000-0005-0000-0000-000075520000}"/>
    <cellStyle name="Обычный 14 4 3 9" xfId="46223" xr:uid="{00000000-0005-0000-0000-000076520000}"/>
    <cellStyle name="Обычный 14 5" xfId="2867" xr:uid="{00000000-0005-0000-0000-000077520000}"/>
    <cellStyle name="Обычный 14 6" xfId="2868" xr:uid="{00000000-0005-0000-0000-000078520000}"/>
    <cellStyle name="Обычный 14 6 2" xfId="5956" xr:uid="{00000000-0005-0000-0000-000079520000}"/>
    <cellStyle name="Обычный 14 6 2 2" xfId="13781" xr:uid="{00000000-0005-0000-0000-00007A520000}"/>
    <cellStyle name="Обычный 14 6 2 2 2" xfId="23000" xr:uid="{00000000-0005-0000-0000-00007B520000}"/>
    <cellStyle name="Обычный 14 6 2 2 2 2" xfId="41000" xr:uid="{00000000-0005-0000-0000-00007C520000}"/>
    <cellStyle name="Обычный 14 6 2 2 3" xfId="32657" xr:uid="{00000000-0005-0000-0000-00007D520000}"/>
    <cellStyle name="Обычный 14 6 2 3" xfId="16475" xr:uid="{00000000-0005-0000-0000-00007E520000}"/>
    <cellStyle name="Обычный 14 6 2 3 2" xfId="25263" xr:uid="{00000000-0005-0000-0000-00007F520000}"/>
    <cellStyle name="Обычный 14 6 2 3 2 2" xfId="43227" xr:uid="{00000000-0005-0000-0000-000080520000}"/>
    <cellStyle name="Обычный 14 6 2 3 3" xfId="34919" xr:uid="{00000000-0005-0000-0000-000081520000}"/>
    <cellStyle name="Обычный 14 6 2 4" xfId="17906" xr:uid="{00000000-0005-0000-0000-000082520000}"/>
    <cellStyle name="Обычный 14 6 2 4 2" xfId="36216" xr:uid="{00000000-0005-0000-0000-000083520000}"/>
    <cellStyle name="Обычный 14 6 2 5" xfId="26686" xr:uid="{00000000-0005-0000-0000-000084520000}"/>
    <cellStyle name="Обычный 14 6 2 5 2" xfId="44601" xr:uid="{00000000-0005-0000-0000-000085520000}"/>
    <cellStyle name="Обычный 14 6 2 6" xfId="27999" xr:uid="{00000000-0005-0000-0000-000086520000}"/>
    <cellStyle name="Обычный 14 6 2 7" xfId="45648" xr:uid="{00000000-0005-0000-0000-000087520000}"/>
    <cellStyle name="Обычный 14 6 2 8" xfId="46814" xr:uid="{00000000-0005-0000-0000-000088520000}"/>
    <cellStyle name="Обычный 14 6 3" xfId="12802" xr:uid="{00000000-0005-0000-0000-000089520000}"/>
    <cellStyle name="Обычный 14 6 3 2" xfId="22225" xr:uid="{00000000-0005-0000-0000-00008A520000}"/>
    <cellStyle name="Обычный 14 6 3 2 2" xfId="40260" xr:uid="{00000000-0005-0000-0000-00008B520000}"/>
    <cellStyle name="Обычный 14 6 3 3" xfId="31922" xr:uid="{00000000-0005-0000-0000-00008C520000}"/>
    <cellStyle name="Обычный 14 6 4" xfId="15853" xr:uid="{00000000-0005-0000-0000-00008D520000}"/>
    <cellStyle name="Обычный 14 6 4 2" xfId="24829" xr:uid="{00000000-0005-0000-0000-00008E520000}"/>
    <cellStyle name="Обычный 14 6 4 2 2" xfId="42826" xr:uid="{00000000-0005-0000-0000-00008F520000}"/>
    <cellStyle name="Обычный 14 6 4 3" xfId="34474" xr:uid="{00000000-0005-0000-0000-000090520000}"/>
    <cellStyle name="Обычный 14 6 5" xfId="17164" xr:uid="{00000000-0005-0000-0000-000091520000}"/>
    <cellStyle name="Обычный 14 6 5 2" xfId="35520" xr:uid="{00000000-0005-0000-0000-000092520000}"/>
    <cellStyle name="Обычный 14 6 6" xfId="26082" xr:uid="{00000000-0005-0000-0000-000093520000}"/>
    <cellStyle name="Обычный 14 6 6 2" xfId="44017" xr:uid="{00000000-0005-0000-0000-000094520000}"/>
    <cellStyle name="Обычный 14 6 7" xfId="27393" xr:uid="{00000000-0005-0000-0000-000095520000}"/>
    <cellStyle name="Обычный 14 6 8" xfId="45153" xr:uid="{00000000-0005-0000-0000-000096520000}"/>
    <cellStyle name="Обычный 14 6 9" xfId="46224" xr:uid="{00000000-0005-0000-0000-000097520000}"/>
    <cellStyle name="Обычный 14 7" xfId="2869" xr:uid="{00000000-0005-0000-0000-000098520000}"/>
    <cellStyle name="Обычный 14 7 2" xfId="5957" xr:uid="{00000000-0005-0000-0000-000099520000}"/>
    <cellStyle name="Обычный 14 7 2 2" xfId="13782" xr:uid="{00000000-0005-0000-0000-00009A520000}"/>
    <cellStyle name="Обычный 14 7 2 2 2" xfId="23001" xr:uid="{00000000-0005-0000-0000-00009B520000}"/>
    <cellStyle name="Обычный 14 7 2 2 2 2" xfId="41001" xr:uid="{00000000-0005-0000-0000-00009C520000}"/>
    <cellStyle name="Обычный 14 7 2 2 3" xfId="32658" xr:uid="{00000000-0005-0000-0000-00009D520000}"/>
    <cellStyle name="Обычный 14 7 2 3" xfId="16476" xr:uid="{00000000-0005-0000-0000-00009E520000}"/>
    <cellStyle name="Обычный 14 7 2 3 2" xfId="25264" xr:uid="{00000000-0005-0000-0000-00009F520000}"/>
    <cellStyle name="Обычный 14 7 2 3 2 2" xfId="43228" xr:uid="{00000000-0005-0000-0000-0000A0520000}"/>
    <cellStyle name="Обычный 14 7 2 3 3" xfId="34920" xr:uid="{00000000-0005-0000-0000-0000A1520000}"/>
    <cellStyle name="Обычный 14 7 2 4" xfId="17907" xr:uid="{00000000-0005-0000-0000-0000A2520000}"/>
    <cellStyle name="Обычный 14 7 2 4 2" xfId="36217" xr:uid="{00000000-0005-0000-0000-0000A3520000}"/>
    <cellStyle name="Обычный 14 7 2 5" xfId="26687" xr:uid="{00000000-0005-0000-0000-0000A4520000}"/>
    <cellStyle name="Обычный 14 7 2 5 2" xfId="44602" xr:uid="{00000000-0005-0000-0000-0000A5520000}"/>
    <cellStyle name="Обычный 14 7 2 6" xfId="28000" xr:uid="{00000000-0005-0000-0000-0000A6520000}"/>
    <cellStyle name="Обычный 14 7 2 7" xfId="45649" xr:uid="{00000000-0005-0000-0000-0000A7520000}"/>
    <cellStyle name="Обычный 14 7 2 8" xfId="46815" xr:uid="{00000000-0005-0000-0000-0000A8520000}"/>
    <cellStyle name="Обычный 14 7 3" xfId="12803" xr:uid="{00000000-0005-0000-0000-0000A9520000}"/>
    <cellStyle name="Обычный 14 7 3 2" xfId="22226" xr:uid="{00000000-0005-0000-0000-0000AA520000}"/>
    <cellStyle name="Обычный 14 7 3 2 2" xfId="40261" xr:uid="{00000000-0005-0000-0000-0000AB520000}"/>
    <cellStyle name="Обычный 14 7 3 3" xfId="31923" xr:uid="{00000000-0005-0000-0000-0000AC520000}"/>
    <cellStyle name="Обычный 14 7 4" xfId="15854" xr:uid="{00000000-0005-0000-0000-0000AD520000}"/>
    <cellStyle name="Обычный 14 7 4 2" xfId="24830" xr:uid="{00000000-0005-0000-0000-0000AE520000}"/>
    <cellStyle name="Обычный 14 7 4 2 2" xfId="42827" xr:uid="{00000000-0005-0000-0000-0000AF520000}"/>
    <cellStyle name="Обычный 14 7 4 3" xfId="34475" xr:uid="{00000000-0005-0000-0000-0000B0520000}"/>
    <cellStyle name="Обычный 14 7 5" xfId="17165" xr:uid="{00000000-0005-0000-0000-0000B1520000}"/>
    <cellStyle name="Обычный 14 7 5 2" xfId="35521" xr:uid="{00000000-0005-0000-0000-0000B2520000}"/>
    <cellStyle name="Обычный 14 7 6" xfId="26083" xr:uid="{00000000-0005-0000-0000-0000B3520000}"/>
    <cellStyle name="Обычный 14 7 6 2" xfId="44018" xr:uid="{00000000-0005-0000-0000-0000B4520000}"/>
    <cellStyle name="Обычный 14 7 7" xfId="27394" xr:uid="{00000000-0005-0000-0000-0000B5520000}"/>
    <cellStyle name="Обычный 14 7 8" xfId="45154" xr:uid="{00000000-0005-0000-0000-0000B6520000}"/>
    <cellStyle name="Обычный 14 7 9" xfId="46225" xr:uid="{00000000-0005-0000-0000-0000B7520000}"/>
    <cellStyle name="Обычный 14_(DELOITTE) январь 2011" xfId="5323" xr:uid="{00000000-0005-0000-0000-0000B8520000}"/>
    <cellStyle name="Обычный 140" xfId="8083" xr:uid="{00000000-0005-0000-0000-0000B9520000}"/>
    <cellStyle name="Обычный 141" xfId="8226" xr:uid="{00000000-0005-0000-0000-0000BA520000}"/>
    <cellStyle name="Обычный 142" xfId="8227" xr:uid="{00000000-0005-0000-0000-0000BB520000}"/>
    <cellStyle name="Обычный 143" xfId="8228" xr:uid="{00000000-0005-0000-0000-0000BC520000}"/>
    <cellStyle name="Обычный 144" xfId="8229" xr:uid="{00000000-0005-0000-0000-0000BD520000}"/>
    <cellStyle name="Обычный 145" xfId="8293" xr:uid="{00000000-0005-0000-0000-0000BE520000}"/>
    <cellStyle name="Обычный 145 2" xfId="11729" xr:uid="{00000000-0005-0000-0000-0000BF520000}"/>
    <cellStyle name="Обычный 145 2 2" xfId="15619" xr:uid="{00000000-0005-0000-0000-0000C0520000}"/>
    <cellStyle name="Обычный 145 2 2 2" xfId="24751" xr:uid="{00000000-0005-0000-0000-0000C1520000}"/>
    <cellStyle name="Обычный 145 2 2 2 2" xfId="42750" xr:uid="{00000000-0005-0000-0000-0000C2520000}"/>
    <cellStyle name="Обычный 145 2 2 3" xfId="34402" xr:uid="{00000000-0005-0000-0000-0000C3520000}"/>
    <cellStyle name="Обычный 145 2 3" xfId="21574" xr:uid="{00000000-0005-0000-0000-0000C4520000}"/>
    <cellStyle name="Обычный 145 2 3 2" xfId="39726" xr:uid="{00000000-0005-0000-0000-0000C5520000}"/>
    <cellStyle name="Обычный 145 2 4" xfId="31410" xr:uid="{00000000-0005-0000-0000-0000C6520000}"/>
    <cellStyle name="Обычный 145 3" xfId="14222" xr:uid="{00000000-0005-0000-0000-0000C7520000}"/>
    <cellStyle name="Обычный 145 3 2" xfId="23405" xr:uid="{00000000-0005-0000-0000-0000C8520000}"/>
    <cellStyle name="Обычный 145 3 2 2" xfId="41405" xr:uid="{00000000-0005-0000-0000-0000C9520000}"/>
    <cellStyle name="Обычный 145 3 3" xfId="33060" xr:uid="{00000000-0005-0000-0000-0000CA520000}"/>
    <cellStyle name="Обычный 145 4" xfId="19171" xr:uid="{00000000-0005-0000-0000-0000CB520000}"/>
    <cellStyle name="Обычный 145 4 2" xfId="37350" xr:uid="{00000000-0005-0000-0000-0000CC520000}"/>
    <cellStyle name="Обычный 145 5" xfId="29063" xr:uid="{00000000-0005-0000-0000-0000CD520000}"/>
    <cellStyle name="Обычный 146" xfId="12101" xr:uid="{00000000-0005-0000-0000-0000CE520000}"/>
    <cellStyle name="Обычный 146 2" xfId="15614" xr:uid="{00000000-0005-0000-0000-0000CF520000}"/>
    <cellStyle name="Обычный 146 3" xfId="21779" xr:uid="{00000000-0005-0000-0000-0000D0520000}"/>
    <cellStyle name="Обычный 146 3 2" xfId="39927" xr:uid="{00000000-0005-0000-0000-0000D1520000}"/>
    <cellStyle name="Обычный 146 4" xfId="31604" xr:uid="{00000000-0005-0000-0000-0000D2520000}"/>
    <cellStyle name="Обычный 147" xfId="11230" xr:uid="{00000000-0005-0000-0000-0000D3520000}"/>
    <cellStyle name="Обычный 147 2" xfId="21075" xr:uid="{00000000-0005-0000-0000-0000D4520000}"/>
    <cellStyle name="Обычный 147 2 2" xfId="39227" xr:uid="{00000000-0005-0000-0000-0000D5520000}"/>
    <cellStyle name="Обычный 147 3" xfId="30911" xr:uid="{00000000-0005-0000-0000-0000D6520000}"/>
    <cellStyle name="Обычный 148" xfId="12155" xr:uid="{00000000-0005-0000-0000-0000D7520000}"/>
    <cellStyle name="Обычный 148 2" xfId="21796" xr:uid="{00000000-0005-0000-0000-0000D8520000}"/>
    <cellStyle name="Обычный 148 2 2" xfId="39944" xr:uid="{00000000-0005-0000-0000-0000D9520000}"/>
    <cellStyle name="Обычный 148 3" xfId="31621" xr:uid="{00000000-0005-0000-0000-0000DA520000}"/>
    <cellStyle name="Обычный 15" xfId="1" xr:uid="{00000000-0005-0000-0000-0000DB520000}"/>
    <cellStyle name="Обычный 15 10" xfId="2870" xr:uid="{00000000-0005-0000-0000-0000DC520000}"/>
    <cellStyle name="Обычный 15 10 10" xfId="45155" xr:uid="{00000000-0005-0000-0000-0000DD520000}"/>
    <cellStyle name="Обычный 15 10 11" xfId="46226" xr:uid="{00000000-0005-0000-0000-0000DE520000}"/>
    <cellStyle name="Обычный 15 10 2" xfId="2871" xr:uid="{00000000-0005-0000-0000-0000DF520000}"/>
    <cellStyle name="Обычный 15 10 2 2" xfId="5959" xr:uid="{00000000-0005-0000-0000-0000E0520000}"/>
    <cellStyle name="Обычный 15 10 2 2 2" xfId="13784" xr:uid="{00000000-0005-0000-0000-0000E1520000}"/>
    <cellStyle name="Обычный 15 10 2 2 2 2" xfId="23003" xr:uid="{00000000-0005-0000-0000-0000E2520000}"/>
    <cellStyle name="Обычный 15 10 2 2 2 2 2" xfId="41003" xr:uid="{00000000-0005-0000-0000-0000E3520000}"/>
    <cellStyle name="Обычный 15 10 2 2 2 3" xfId="32660" xr:uid="{00000000-0005-0000-0000-0000E4520000}"/>
    <cellStyle name="Обычный 15 10 2 2 3" xfId="16478" xr:uid="{00000000-0005-0000-0000-0000E5520000}"/>
    <cellStyle name="Обычный 15 10 2 2 3 2" xfId="25266" xr:uid="{00000000-0005-0000-0000-0000E6520000}"/>
    <cellStyle name="Обычный 15 10 2 2 3 2 2" xfId="43230" xr:uid="{00000000-0005-0000-0000-0000E7520000}"/>
    <cellStyle name="Обычный 15 10 2 2 3 3" xfId="34922" xr:uid="{00000000-0005-0000-0000-0000E8520000}"/>
    <cellStyle name="Обычный 15 10 2 2 4" xfId="17909" xr:uid="{00000000-0005-0000-0000-0000E9520000}"/>
    <cellStyle name="Обычный 15 10 2 2 4 2" xfId="36219" xr:uid="{00000000-0005-0000-0000-0000EA520000}"/>
    <cellStyle name="Обычный 15 10 2 2 5" xfId="26689" xr:uid="{00000000-0005-0000-0000-0000EB520000}"/>
    <cellStyle name="Обычный 15 10 2 2 5 2" xfId="44604" xr:uid="{00000000-0005-0000-0000-0000EC520000}"/>
    <cellStyle name="Обычный 15 10 2 2 6" xfId="28002" xr:uid="{00000000-0005-0000-0000-0000ED520000}"/>
    <cellStyle name="Обычный 15 10 2 2 7" xfId="45651" xr:uid="{00000000-0005-0000-0000-0000EE520000}"/>
    <cellStyle name="Обычный 15 10 2 2 8" xfId="46817" xr:uid="{00000000-0005-0000-0000-0000EF520000}"/>
    <cellStyle name="Обычный 15 10 2 3" xfId="12805" xr:uid="{00000000-0005-0000-0000-0000F0520000}"/>
    <cellStyle name="Обычный 15 10 2 3 2" xfId="22228" xr:uid="{00000000-0005-0000-0000-0000F1520000}"/>
    <cellStyle name="Обычный 15 10 2 3 2 2" xfId="40263" xr:uid="{00000000-0005-0000-0000-0000F2520000}"/>
    <cellStyle name="Обычный 15 10 2 3 3" xfId="31925" xr:uid="{00000000-0005-0000-0000-0000F3520000}"/>
    <cellStyle name="Обычный 15 10 2 4" xfId="15856" xr:uid="{00000000-0005-0000-0000-0000F4520000}"/>
    <cellStyle name="Обычный 15 10 2 4 2" xfId="24832" xr:uid="{00000000-0005-0000-0000-0000F5520000}"/>
    <cellStyle name="Обычный 15 10 2 4 2 2" xfId="42829" xr:uid="{00000000-0005-0000-0000-0000F6520000}"/>
    <cellStyle name="Обычный 15 10 2 4 3" xfId="34477" xr:uid="{00000000-0005-0000-0000-0000F7520000}"/>
    <cellStyle name="Обычный 15 10 2 5" xfId="17167" xr:uid="{00000000-0005-0000-0000-0000F8520000}"/>
    <cellStyle name="Обычный 15 10 2 5 2" xfId="35523" xr:uid="{00000000-0005-0000-0000-0000F9520000}"/>
    <cellStyle name="Обычный 15 10 2 6" xfId="26085" xr:uid="{00000000-0005-0000-0000-0000FA520000}"/>
    <cellStyle name="Обычный 15 10 2 6 2" xfId="44020" xr:uid="{00000000-0005-0000-0000-0000FB520000}"/>
    <cellStyle name="Обычный 15 10 2 7" xfId="27396" xr:uid="{00000000-0005-0000-0000-0000FC520000}"/>
    <cellStyle name="Обычный 15 10 2 8" xfId="45156" xr:uid="{00000000-0005-0000-0000-0000FD520000}"/>
    <cellStyle name="Обычный 15 10 2 9" xfId="46227" xr:uid="{00000000-0005-0000-0000-0000FE520000}"/>
    <cellStyle name="Обычный 15 10 3" xfId="2872" xr:uid="{00000000-0005-0000-0000-0000FF520000}"/>
    <cellStyle name="Обычный 15 10 3 2" xfId="5960" xr:uid="{00000000-0005-0000-0000-000000530000}"/>
    <cellStyle name="Обычный 15 10 3 2 2" xfId="13785" xr:uid="{00000000-0005-0000-0000-000001530000}"/>
    <cellStyle name="Обычный 15 10 3 2 2 2" xfId="23004" xr:uid="{00000000-0005-0000-0000-000002530000}"/>
    <cellStyle name="Обычный 15 10 3 2 2 2 2" xfId="41004" xr:uid="{00000000-0005-0000-0000-000003530000}"/>
    <cellStyle name="Обычный 15 10 3 2 2 3" xfId="32661" xr:uid="{00000000-0005-0000-0000-000004530000}"/>
    <cellStyle name="Обычный 15 10 3 2 3" xfId="16479" xr:uid="{00000000-0005-0000-0000-000005530000}"/>
    <cellStyle name="Обычный 15 10 3 2 3 2" xfId="25267" xr:uid="{00000000-0005-0000-0000-000006530000}"/>
    <cellStyle name="Обычный 15 10 3 2 3 2 2" xfId="43231" xr:uid="{00000000-0005-0000-0000-000007530000}"/>
    <cellStyle name="Обычный 15 10 3 2 3 3" xfId="34923" xr:uid="{00000000-0005-0000-0000-000008530000}"/>
    <cellStyle name="Обычный 15 10 3 2 4" xfId="17910" xr:uid="{00000000-0005-0000-0000-000009530000}"/>
    <cellStyle name="Обычный 15 10 3 2 4 2" xfId="36220" xr:uid="{00000000-0005-0000-0000-00000A530000}"/>
    <cellStyle name="Обычный 15 10 3 2 5" xfId="26690" xr:uid="{00000000-0005-0000-0000-00000B530000}"/>
    <cellStyle name="Обычный 15 10 3 2 5 2" xfId="44605" xr:uid="{00000000-0005-0000-0000-00000C530000}"/>
    <cellStyle name="Обычный 15 10 3 2 6" xfId="28003" xr:uid="{00000000-0005-0000-0000-00000D530000}"/>
    <cellStyle name="Обычный 15 10 3 2 7" xfId="45652" xr:uid="{00000000-0005-0000-0000-00000E530000}"/>
    <cellStyle name="Обычный 15 10 3 2 8" xfId="46818" xr:uid="{00000000-0005-0000-0000-00000F530000}"/>
    <cellStyle name="Обычный 15 10 3 3" xfId="12806" xr:uid="{00000000-0005-0000-0000-000010530000}"/>
    <cellStyle name="Обычный 15 10 3 3 2" xfId="22229" xr:uid="{00000000-0005-0000-0000-000011530000}"/>
    <cellStyle name="Обычный 15 10 3 3 2 2" xfId="40264" xr:uid="{00000000-0005-0000-0000-000012530000}"/>
    <cellStyle name="Обычный 15 10 3 3 3" xfId="31926" xr:uid="{00000000-0005-0000-0000-000013530000}"/>
    <cellStyle name="Обычный 15 10 3 4" xfId="15857" xr:uid="{00000000-0005-0000-0000-000014530000}"/>
    <cellStyle name="Обычный 15 10 3 4 2" xfId="24833" xr:uid="{00000000-0005-0000-0000-000015530000}"/>
    <cellStyle name="Обычный 15 10 3 4 2 2" xfId="42830" xr:uid="{00000000-0005-0000-0000-000016530000}"/>
    <cellStyle name="Обычный 15 10 3 4 3" xfId="34478" xr:uid="{00000000-0005-0000-0000-000017530000}"/>
    <cellStyle name="Обычный 15 10 3 5" xfId="17168" xr:uid="{00000000-0005-0000-0000-000018530000}"/>
    <cellStyle name="Обычный 15 10 3 5 2" xfId="35524" xr:uid="{00000000-0005-0000-0000-000019530000}"/>
    <cellStyle name="Обычный 15 10 3 6" xfId="26086" xr:uid="{00000000-0005-0000-0000-00001A530000}"/>
    <cellStyle name="Обычный 15 10 3 6 2" xfId="44021" xr:uid="{00000000-0005-0000-0000-00001B530000}"/>
    <cellStyle name="Обычный 15 10 3 7" xfId="27397" xr:uid="{00000000-0005-0000-0000-00001C530000}"/>
    <cellStyle name="Обычный 15 10 3 8" xfId="45157" xr:uid="{00000000-0005-0000-0000-00001D530000}"/>
    <cellStyle name="Обычный 15 10 3 9" xfId="46228" xr:uid="{00000000-0005-0000-0000-00001E530000}"/>
    <cellStyle name="Обычный 15 10 4" xfId="5958" xr:uid="{00000000-0005-0000-0000-00001F530000}"/>
    <cellStyle name="Обычный 15 10 4 2" xfId="13783" xr:uid="{00000000-0005-0000-0000-000020530000}"/>
    <cellStyle name="Обычный 15 10 4 2 2" xfId="23002" xr:uid="{00000000-0005-0000-0000-000021530000}"/>
    <cellStyle name="Обычный 15 10 4 2 2 2" xfId="41002" xr:uid="{00000000-0005-0000-0000-000022530000}"/>
    <cellStyle name="Обычный 15 10 4 2 3" xfId="32659" xr:uid="{00000000-0005-0000-0000-000023530000}"/>
    <cellStyle name="Обычный 15 10 4 3" xfId="16477" xr:uid="{00000000-0005-0000-0000-000024530000}"/>
    <cellStyle name="Обычный 15 10 4 3 2" xfId="25265" xr:uid="{00000000-0005-0000-0000-000025530000}"/>
    <cellStyle name="Обычный 15 10 4 3 2 2" xfId="43229" xr:uid="{00000000-0005-0000-0000-000026530000}"/>
    <cellStyle name="Обычный 15 10 4 3 3" xfId="34921" xr:uid="{00000000-0005-0000-0000-000027530000}"/>
    <cellStyle name="Обычный 15 10 4 4" xfId="17908" xr:uid="{00000000-0005-0000-0000-000028530000}"/>
    <cellStyle name="Обычный 15 10 4 4 2" xfId="36218" xr:uid="{00000000-0005-0000-0000-000029530000}"/>
    <cellStyle name="Обычный 15 10 4 5" xfId="26688" xr:uid="{00000000-0005-0000-0000-00002A530000}"/>
    <cellStyle name="Обычный 15 10 4 5 2" xfId="44603" xr:uid="{00000000-0005-0000-0000-00002B530000}"/>
    <cellStyle name="Обычный 15 10 4 6" xfId="28001" xr:uid="{00000000-0005-0000-0000-00002C530000}"/>
    <cellStyle name="Обычный 15 10 4 7" xfId="45650" xr:uid="{00000000-0005-0000-0000-00002D530000}"/>
    <cellStyle name="Обычный 15 10 4 8" xfId="46816" xr:uid="{00000000-0005-0000-0000-00002E530000}"/>
    <cellStyle name="Обычный 15 10 5" xfId="12804" xr:uid="{00000000-0005-0000-0000-00002F530000}"/>
    <cellStyle name="Обычный 15 10 5 2" xfId="22227" xr:uid="{00000000-0005-0000-0000-000030530000}"/>
    <cellStyle name="Обычный 15 10 5 2 2" xfId="40262" xr:uid="{00000000-0005-0000-0000-000031530000}"/>
    <cellStyle name="Обычный 15 10 5 3" xfId="31924" xr:uid="{00000000-0005-0000-0000-000032530000}"/>
    <cellStyle name="Обычный 15 10 6" xfId="15855" xr:uid="{00000000-0005-0000-0000-000033530000}"/>
    <cellStyle name="Обычный 15 10 6 2" xfId="24831" xr:uid="{00000000-0005-0000-0000-000034530000}"/>
    <cellStyle name="Обычный 15 10 6 2 2" xfId="42828" xr:uid="{00000000-0005-0000-0000-000035530000}"/>
    <cellStyle name="Обычный 15 10 6 3" xfId="34476" xr:uid="{00000000-0005-0000-0000-000036530000}"/>
    <cellStyle name="Обычный 15 10 7" xfId="17166" xr:uid="{00000000-0005-0000-0000-000037530000}"/>
    <cellStyle name="Обычный 15 10 7 2" xfId="35522" xr:uid="{00000000-0005-0000-0000-000038530000}"/>
    <cellStyle name="Обычный 15 10 8" xfId="26084" xr:uid="{00000000-0005-0000-0000-000039530000}"/>
    <cellStyle name="Обычный 15 10 8 2" xfId="44019" xr:uid="{00000000-0005-0000-0000-00003A530000}"/>
    <cellStyle name="Обычный 15 10 9" xfId="27395" xr:uid="{00000000-0005-0000-0000-00003B530000}"/>
    <cellStyle name="Обычный 15 11" xfId="2873" xr:uid="{00000000-0005-0000-0000-00003C530000}"/>
    <cellStyle name="Обычный 15 11 10" xfId="45158" xr:uid="{00000000-0005-0000-0000-00003D530000}"/>
    <cellStyle name="Обычный 15 11 11" xfId="46229" xr:uid="{00000000-0005-0000-0000-00003E530000}"/>
    <cellStyle name="Обычный 15 11 2" xfId="2874" xr:uid="{00000000-0005-0000-0000-00003F530000}"/>
    <cellStyle name="Обычный 15 11 2 2" xfId="5962" xr:uid="{00000000-0005-0000-0000-000040530000}"/>
    <cellStyle name="Обычный 15 11 2 2 2" xfId="13787" xr:uid="{00000000-0005-0000-0000-000041530000}"/>
    <cellStyle name="Обычный 15 11 2 2 2 2" xfId="23006" xr:uid="{00000000-0005-0000-0000-000042530000}"/>
    <cellStyle name="Обычный 15 11 2 2 2 2 2" xfId="41006" xr:uid="{00000000-0005-0000-0000-000043530000}"/>
    <cellStyle name="Обычный 15 11 2 2 2 3" xfId="32663" xr:uid="{00000000-0005-0000-0000-000044530000}"/>
    <cellStyle name="Обычный 15 11 2 2 3" xfId="16481" xr:uid="{00000000-0005-0000-0000-000045530000}"/>
    <cellStyle name="Обычный 15 11 2 2 3 2" xfId="25269" xr:uid="{00000000-0005-0000-0000-000046530000}"/>
    <cellStyle name="Обычный 15 11 2 2 3 2 2" xfId="43233" xr:uid="{00000000-0005-0000-0000-000047530000}"/>
    <cellStyle name="Обычный 15 11 2 2 3 3" xfId="34925" xr:uid="{00000000-0005-0000-0000-000048530000}"/>
    <cellStyle name="Обычный 15 11 2 2 4" xfId="17912" xr:uid="{00000000-0005-0000-0000-000049530000}"/>
    <cellStyle name="Обычный 15 11 2 2 4 2" xfId="36222" xr:uid="{00000000-0005-0000-0000-00004A530000}"/>
    <cellStyle name="Обычный 15 11 2 2 5" xfId="26692" xr:uid="{00000000-0005-0000-0000-00004B530000}"/>
    <cellStyle name="Обычный 15 11 2 2 5 2" xfId="44607" xr:uid="{00000000-0005-0000-0000-00004C530000}"/>
    <cellStyle name="Обычный 15 11 2 2 6" xfId="28005" xr:uid="{00000000-0005-0000-0000-00004D530000}"/>
    <cellStyle name="Обычный 15 11 2 2 7" xfId="45654" xr:uid="{00000000-0005-0000-0000-00004E530000}"/>
    <cellStyle name="Обычный 15 11 2 2 8" xfId="46820" xr:uid="{00000000-0005-0000-0000-00004F530000}"/>
    <cellStyle name="Обычный 15 11 2 3" xfId="12808" xr:uid="{00000000-0005-0000-0000-000050530000}"/>
    <cellStyle name="Обычный 15 11 2 3 2" xfId="22231" xr:uid="{00000000-0005-0000-0000-000051530000}"/>
    <cellStyle name="Обычный 15 11 2 3 2 2" xfId="40266" xr:uid="{00000000-0005-0000-0000-000052530000}"/>
    <cellStyle name="Обычный 15 11 2 3 3" xfId="31928" xr:uid="{00000000-0005-0000-0000-000053530000}"/>
    <cellStyle name="Обычный 15 11 2 4" xfId="15859" xr:uid="{00000000-0005-0000-0000-000054530000}"/>
    <cellStyle name="Обычный 15 11 2 4 2" xfId="24835" xr:uid="{00000000-0005-0000-0000-000055530000}"/>
    <cellStyle name="Обычный 15 11 2 4 2 2" xfId="42832" xr:uid="{00000000-0005-0000-0000-000056530000}"/>
    <cellStyle name="Обычный 15 11 2 4 3" xfId="34480" xr:uid="{00000000-0005-0000-0000-000057530000}"/>
    <cellStyle name="Обычный 15 11 2 5" xfId="17170" xr:uid="{00000000-0005-0000-0000-000058530000}"/>
    <cellStyle name="Обычный 15 11 2 5 2" xfId="35526" xr:uid="{00000000-0005-0000-0000-000059530000}"/>
    <cellStyle name="Обычный 15 11 2 6" xfId="26088" xr:uid="{00000000-0005-0000-0000-00005A530000}"/>
    <cellStyle name="Обычный 15 11 2 6 2" xfId="44023" xr:uid="{00000000-0005-0000-0000-00005B530000}"/>
    <cellStyle name="Обычный 15 11 2 7" xfId="27399" xr:uid="{00000000-0005-0000-0000-00005C530000}"/>
    <cellStyle name="Обычный 15 11 2 8" xfId="45159" xr:uid="{00000000-0005-0000-0000-00005D530000}"/>
    <cellStyle name="Обычный 15 11 2 9" xfId="46230" xr:uid="{00000000-0005-0000-0000-00005E530000}"/>
    <cellStyle name="Обычный 15 11 3" xfId="2875" xr:uid="{00000000-0005-0000-0000-00005F530000}"/>
    <cellStyle name="Обычный 15 11 3 2" xfId="5963" xr:uid="{00000000-0005-0000-0000-000060530000}"/>
    <cellStyle name="Обычный 15 11 3 2 2" xfId="13788" xr:uid="{00000000-0005-0000-0000-000061530000}"/>
    <cellStyle name="Обычный 15 11 3 2 2 2" xfId="23007" xr:uid="{00000000-0005-0000-0000-000062530000}"/>
    <cellStyle name="Обычный 15 11 3 2 2 2 2" xfId="41007" xr:uid="{00000000-0005-0000-0000-000063530000}"/>
    <cellStyle name="Обычный 15 11 3 2 2 3" xfId="32664" xr:uid="{00000000-0005-0000-0000-000064530000}"/>
    <cellStyle name="Обычный 15 11 3 2 3" xfId="16482" xr:uid="{00000000-0005-0000-0000-000065530000}"/>
    <cellStyle name="Обычный 15 11 3 2 3 2" xfId="25270" xr:uid="{00000000-0005-0000-0000-000066530000}"/>
    <cellStyle name="Обычный 15 11 3 2 3 2 2" xfId="43234" xr:uid="{00000000-0005-0000-0000-000067530000}"/>
    <cellStyle name="Обычный 15 11 3 2 3 3" xfId="34926" xr:uid="{00000000-0005-0000-0000-000068530000}"/>
    <cellStyle name="Обычный 15 11 3 2 4" xfId="17913" xr:uid="{00000000-0005-0000-0000-000069530000}"/>
    <cellStyle name="Обычный 15 11 3 2 4 2" xfId="36223" xr:uid="{00000000-0005-0000-0000-00006A530000}"/>
    <cellStyle name="Обычный 15 11 3 2 5" xfId="26693" xr:uid="{00000000-0005-0000-0000-00006B530000}"/>
    <cellStyle name="Обычный 15 11 3 2 5 2" xfId="44608" xr:uid="{00000000-0005-0000-0000-00006C530000}"/>
    <cellStyle name="Обычный 15 11 3 2 6" xfId="28006" xr:uid="{00000000-0005-0000-0000-00006D530000}"/>
    <cellStyle name="Обычный 15 11 3 2 7" xfId="45655" xr:uid="{00000000-0005-0000-0000-00006E530000}"/>
    <cellStyle name="Обычный 15 11 3 2 8" xfId="46821" xr:uid="{00000000-0005-0000-0000-00006F530000}"/>
    <cellStyle name="Обычный 15 11 3 3" xfId="12809" xr:uid="{00000000-0005-0000-0000-000070530000}"/>
    <cellStyle name="Обычный 15 11 3 3 2" xfId="22232" xr:uid="{00000000-0005-0000-0000-000071530000}"/>
    <cellStyle name="Обычный 15 11 3 3 2 2" xfId="40267" xr:uid="{00000000-0005-0000-0000-000072530000}"/>
    <cellStyle name="Обычный 15 11 3 3 3" xfId="31929" xr:uid="{00000000-0005-0000-0000-000073530000}"/>
    <cellStyle name="Обычный 15 11 3 4" xfId="15860" xr:uid="{00000000-0005-0000-0000-000074530000}"/>
    <cellStyle name="Обычный 15 11 3 4 2" xfId="24836" xr:uid="{00000000-0005-0000-0000-000075530000}"/>
    <cellStyle name="Обычный 15 11 3 4 2 2" xfId="42833" xr:uid="{00000000-0005-0000-0000-000076530000}"/>
    <cellStyle name="Обычный 15 11 3 4 3" xfId="34481" xr:uid="{00000000-0005-0000-0000-000077530000}"/>
    <cellStyle name="Обычный 15 11 3 5" xfId="17171" xr:uid="{00000000-0005-0000-0000-000078530000}"/>
    <cellStyle name="Обычный 15 11 3 5 2" xfId="35527" xr:uid="{00000000-0005-0000-0000-000079530000}"/>
    <cellStyle name="Обычный 15 11 3 6" xfId="26089" xr:uid="{00000000-0005-0000-0000-00007A530000}"/>
    <cellStyle name="Обычный 15 11 3 6 2" xfId="44024" xr:uid="{00000000-0005-0000-0000-00007B530000}"/>
    <cellStyle name="Обычный 15 11 3 7" xfId="27400" xr:uid="{00000000-0005-0000-0000-00007C530000}"/>
    <cellStyle name="Обычный 15 11 3 8" xfId="45160" xr:uid="{00000000-0005-0000-0000-00007D530000}"/>
    <cellStyle name="Обычный 15 11 3 9" xfId="46231" xr:uid="{00000000-0005-0000-0000-00007E530000}"/>
    <cellStyle name="Обычный 15 11 4" xfId="5961" xr:uid="{00000000-0005-0000-0000-00007F530000}"/>
    <cellStyle name="Обычный 15 11 4 2" xfId="13786" xr:uid="{00000000-0005-0000-0000-000080530000}"/>
    <cellStyle name="Обычный 15 11 4 2 2" xfId="23005" xr:uid="{00000000-0005-0000-0000-000081530000}"/>
    <cellStyle name="Обычный 15 11 4 2 2 2" xfId="41005" xr:uid="{00000000-0005-0000-0000-000082530000}"/>
    <cellStyle name="Обычный 15 11 4 2 3" xfId="32662" xr:uid="{00000000-0005-0000-0000-000083530000}"/>
    <cellStyle name="Обычный 15 11 4 3" xfId="16480" xr:uid="{00000000-0005-0000-0000-000084530000}"/>
    <cellStyle name="Обычный 15 11 4 3 2" xfId="25268" xr:uid="{00000000-0005-0000-0000-000085530000}"/>
    <cellStyle name="Обычный 15 11 4 3 2 2" xfId="43232" xr:uid="{00000000-0005-0000-0000-000086530000}"/>
    <cellStyle name="Обычный 15 11 4 3 3" xfId="34924" xr:uid="{00000000-0005-0000-0000-000087530000}"/>
    <cellStyle name="Обычный 15 11 4 4" xfId="17911" xr:uid="{00000000-0005-0000-0000-000088530000}"/>
    <cellStyle name="Обычный 15 11 4 4 2" xfId="36221" xr:uid="{00000000-0005-0000-0000-000089530000}"/>
    <cellStyle name="Обычный 15 11 4 5" xfId="26691" xr:uid="{00000000-0005-0000-0000-00008A530000}"/>
    <cellStyle name="Обычный 15 11 4 5 2" xfId="44606" xr:uid="{00000000-0005-0000-0000-00008B530000}"/>
    <cellStyle name="Обычный 15 11 4 6" xfId="28004" xr:uid="{00000000-0005-0000-0000-00008C530000}"/>
    <cellStyle name="Обычный 15 11 4 7" xfId="45653" xr:uid="{00000000-0005-0000-0000-00008D530000}"/>
    <cellStyle name="Обычный 15 11 4 8" xfId="46819" xr:uid="{00000000-0005-0000-0000-00008E530000}"/>
    <cellStyle name="Обычный 15 11 5" xfId="12807" xr:uid="{00000000-0005-0000-0000-00008F530000}"/>
    <cellStyle name="Обычный 15 11 5 2" xfId="22230" xr:uid="{00000000-0005-0000-0000-000090530000}"/>
    <cellStyle name="Обычный 15 11 5 2 2" xfId="40265" xr:uid="{00000000-0005-0000-0000-000091530000}"/>
    <cellStyle name="Обычный 15 11 5 3" xfId="31927" xr:uid="{00000000-0005-0000-0000-000092530000}"/>
    <cellStyle name="Обычный 15 11 6" xfId="15858" xr:uid="{00000000-0005-0000-0000-000093530000}"/>
    <cellStyle name="Обычный 15 11 6 2" xfId="24834" xr:uid="{00000000-0005-0000-0000-000094530000}"/>
    <cellStyle name="Обычный 15 11 6 2 2" xfId="42831" xr:uid="{00000000-0005-0000-0000-000095530000}"/>
    <cellStyle name="Обычный 15 11 6 3" xfId="34479" xr:uid="{00000000-0005-0000-0000-000096530000}"/>
    <cellStyle name="Обычный 15 11 7" xfId="17169" xr:uid="{00000000-0005-0000-0000-000097530000}"/>
    <cellStyle name="Обычный 15 11 7 2" xfId="35525" xr:uid="{00000000-0005-0000-0000-000098530000}"/>
    <cellStyle name="Обычный 15 11 8" xfId="26087" xr:uid="{00000000-0005-0000-0000-000099530000}"/>
    <cellStyle name="Обычный 15 11 8 2" xfId="44022" xr:uid="{00000000-0005-0000-0000-00009A530000}"/>
    <cellStyle name="Обычный 15 11 9" xfId="27398" xr:uid="{00000000-0005-0000-0000-00009B530000}"/>
    <cellStyle name="Обычный 15 12" xfId="2876" xr:uid="{00000000-0005-0000-0000-00009C530000}"/>
    <cellStyle name="Обычный 15 12 10" xfId="45161" xr:uid="{00000000-0005-0000-0000-00009D530000}"/>
    <cellStyle name="Обычный 15 12 11" xfId="46232" xr:uid="{00000000-0005-0000-0000-00009E530000}"/>
    <cellStyle name="Обычный 15 12 2" xfId="2877" xr:uid="{00000000-0005-0000-0000-00009F530000}"/>
    <cellStyle name="Обычный 15 12 2 2" xfId="5965" xr:uid="{00000000-0005-0000-0000-0000A0530000}"/>
    <cellStyle name="Обычный 15 12 2 2 2" xfId="13790" xr:uid="{00000000-0005-0000-0000-0000A1530000}"/>
    <cellStyle name="Обычный 15 12 2 2 2 2" xfId="23009" xr:uid="{00000000-0005-0000-0000-0000A2530000}"/>
    <cellStyle name="Обычный 15 12 2 2 2 2 2" xfId="41009" xr:uid="{00000000-0005-0000-0000-0000A3530000}"/>
    <cellStyle name="Обычный 15 12 2 2 2 3" xfId="32666" xr:uid="{00000000-0005-0000-0000-0000A4530000}"/>
    <cellStyle name="Обычный 15 12 2 2 3" xfId="16484" xr:uid="{00000000-0005-0000-0000-0000A5530000}"/>
    <cellStyle name="Обычный 15 12 2 2 3 2" xfId="25272" xr:uid="{00000000-0005-0000-0000-0000A6530000}"/>
    <cellStyle name="Обычный 15 12 2 2 3 2 2" xfId="43236" xr:uid="{00000000-0005-0000-0000-0000A7530000}"/>
    <cellStyle name="Обычный 15 12 2 2 3 3" xfId="34928" xr:uid="{00000000-0005-0000-0000-0000A8530000}"/>
    <cellStyle name="Обычный 15 12 2 2 4" xfId="17915" xr:uid="{00000000-0005-0000-0000-0000A9530000}"/>
    <cellStyle name="Обычный 15 12 2 2 4 2" xfId="36225" xr:uid="{00000000-0005-0000-0000-0000AA530000}"/>
    <cellStyle name="Обычный 15 12 2 2 5" xfId="26695" xr:uid="{00000000-0005-0000-0000-0000AB530000}"/>
    <cellStyle name="Обычный 15 12 2 2 5 2" xfId="44610" xr:uid="{00000000-0005-0000-0000-0000AC530000}"/>
    <cellStyle name="Обычный 15 12 2 2 6" xfId="28008" xr:uid="{00000000-0005-0000-0000-0000AD530000}"/>
    <cellStyle name="Обычный 15 12 2 2 7" xfId="45657" xr:uid="{00000000-0005-0000-0000-0000AE530000}"/>
    <cellStyle name="Обычный 15 12 2 2 8" xfId="46823" xr:uid="{00000000-0005-0000-0000-0000AF530000}"/>
    <cellStyle name="Обычный 15 12 2 3" xfId="12811" xr:uid="{00000000-0005-0000-0000-0000B0530000}"/>
    <cellStyle name="Обычный 15 12 2 3 2" xfId="22234" xr:uid="{00000000-0005-0000-0000-0000B1530000}"/>
    <cellStyle name="Обычный 15 12 2 3 2 2" xfId="40269" xr:uid="{00000000-0005-0000-0000-0000B2530000}"/>
    <cellStyle name="Обычный 15 12 2 3 3" xfId="31931" xr:uid="{00000000-0005-0000-0000-0000B3530000}"/>
    <cellStyle name="Обычный 15 12 2 4" xfId="15862" xr:uid="{00000000-0005-0000-0000-0000B4530000}"/>
    <cellStyle name="Обычный 15 12 2 4 2" xfId="24838" xr:uid="{00000000-0005-0000-0000-0000B5530000}"/>
    <cellStyle name="Обычный 15 12 2 4 2 2" xfId="42835" xr:uid="{00000000-0005-0000-0000-0000B6530000}"/>
    <cellStyle name="Обычный 15 12 2 4 3" xfId="34483" xr:uid="{00000000-0005-0000-0000-0000B7530000}"/>
    <cellStyle name="Обычный 15 12 2 5" xfId="17173" xr:uid="{00000000-0005-0000-0000-0000B8530000}"/>
    <cellStyle name="Обычный 15 12 2 5 2" xfId="35529" xr:uid="{00000000-0005-0000-0000-0000B9530000}"/>
    <cellStyle name="Обычный 15 12 2 6" xfId="26091" xr:uid="{00000000-0005-0000-0000-0000BA530000}"/>
    <cellStyle name="Обычный 15 12 2 6 2" xfId="44026" xr:uid="{00000000-0005-0000-0000-0000BB530000}"/>
    <cellStyle name="Обычный 15 12 2 7" xfId="27402" xr:uid="{00000000-0005-0000-0000-0000BC530000}"/>
    <cellStyle name="Обычный 15 12 2 8" xfId="45162" xr:uid="{00000000-0005-0000-0000-0000BD530000}"/>
    <cellStyle name="Обычный 15 12 2 9" xfId="46233" xr:uid="{00000000-0005-0000-0000-0000BE530000}"/>
    <cellStyle name="Обычный 15 12 3" xfId="2878" xr:uid="{00000000-0005-0000-0000-0000BF530000}"/>
    <cellStyle name="Обычный 15 12 3 2" xfId="5966" xr:uid="{00000000-0005-0000-0000-0000C0530000}"/>
    <cellStyle name="Обычный 15 12 3 2 2" xfId="13791" xr:uid="{00000000-0005-0000-0000-0000C1530000}"/>
    <cellStyle name="Обычный 15 12 3 2 2 2" xfId="23010" xr:uid="{00000000-0005-0000-0000-0000C2530000}"/>
    <cellStyle name="Обычный 15 12 3 2 2 2 2" xfId="41010" xr:uid="{00000000-0005-0000-0000-0000C3530000}"/>
    <cellStyle name="Обычный 15 12 3 2 2 3" xfId="32667" xr:uid="{00000000-0005-0000-0000-0000C4530000}"/>
    <cellStyle name="Обычный 15 12 3 2 3" xfId="16485" xr:uid="{00000000-0005-0000-0000-0000C5530000}"/>
    <cellStyle name="Обычный 15 12 3 2 3 2" xfId="25273" xr:uid="{00000000-0005-0000-0000-0000C6530000}"/>
    <cellStyle name="Обычный 15 12 3 2 3 2 2" xfId="43237" xr:uid="{00000000-0005-0000-0000-0000C7530000}"/>
    <cellStyle name="Обычный 15 12 3 2 3 3" xfId="34929" xr:uid="{00000000-0005-0000-0000-0000C8530000}"/>
    <cellStyle name="Обычный 15 12 3 2 4" xfId="17916" xr:uid="{00000000-0005-0000-0000-0000C9530000}"/>
    <cellStyle name="Обычный 15 12 3 2 4 2" xfId="36226" xr:uid="{00000000-0005-0000-0000-0000CA530000}"/>
    <cellStyle name="Обычный 15 12 3 2 5" xfId="26696" xr:uid="{00000000-0005-0000-0000-0000CB530000}"/>
    <cellStyle name="Обычный 15 12 3 2 5 2" xfId="44611" xr:uid="{00000000-0005-0000-0000-0000CC530000}"/>
    <cellStyle name="Обычный 15 12 3 2 6" xfId="28009" xr:uid="{00000000-0005-0000-0000-0000CD530000}"/>
    <cellStyle name="Обычный 15 12 3 2 7" xfId="45658" xr:uid="{00000000-0005-0000-0000-0000CE530000}"/>
    <cellStyle name="Обычный 15 12 3 2 8" xfId="46824" xr:uid="{00000000-0005-0000-0000-0000CF530000}"/>
    <cellStyle name="Обычный 15 12 3 3" xfId="12812" xr:uid="{00000000-0005-0000-0000-0000D0530000}"/>
    <cellStyle name="Обычный 15 12 3 3 2" xfId="22235" xr:uid="{00000000-0005-0000-0000-0000D1530000}"/>
    <cellStyle name="Обычный 15 12 3 3 2 2" xfId="40270" xr:uid="{00000000-0005-0000-0000-0000D2530000}"/>
    <cellStyle name="Обычный 15 12 3 3 3" xfId="31932" xr:uid="{00000000-0005-0000-0000-0000D3530000}"/>
    <cellStyle name="Обычный 15 12 3 4" xfId="15863" xr:uid="{00000000-0005-0000-0000-0000D4530000}"/>
    <cellStyle name="Обычный 15 12 3 4 2" xfId="24839" xr:uid="{00000000-0005-0000-0000-0000D5530000}"/>
    <cellStyle name="Обычный 15 12 3 4 2 2" xfId="42836" xr:uid="{00000000-0005-0000-0000-0000D6530000}"/>
    <cellStyle name="Обычный 15 12 3 4 3" xfId="34484" xr:uid="{00000000-0005-0000-0000-0000D7530000}"/>
    <cellStyle name="Обычный 15 12 3 5" xfId="17174" xr:uid="{00000000-0005-0000-0000-0000D8530000}"/>
    <cellStyle name="Обычный 15 12 3 5 2" xfId="35530" xr:uid="{00000000-0005-0000-0000-0000D9530000}"/>
    <cellStyle name="Обычный 15 12 3 6" xfId="26092" xr:uid="{00000000-0005-0000-0000-0000DA530000}"/>
    <cellStyle name="Обычный 15 12 3 6 2" xfId="44027" xr:uid="{00000000-0005-0000-0000-0000DB530000}"/>
    <cellStyle name="Обычный 15 12 3 7" xfId="27403" xr:uid="{00000000-0005-0000-0000-0000DC530000}"/>
    <cellStyle name="Обычный 15 12 3 8" xfId="45163" xr:uid="{00000000-0005-0000-0000-0000DD530000}"/>
    <cellStyle name="Обычный 15 12 3 9" xfId="46234" xr:uid="{00000000-0005-0000-0000-0000DE530000}"/>
    <cellStyle name="Обычный 15 12 4" xfId="5964" xr:uid="{00000000-0005-0000-0000-0000DF530000}"/>
    <cellStyle name="Обычный 15 12 4 2" xfId="13789" xr:uid="{00000000-0005-0000-0000-0000E0530000}"/>
    <cellStyle name="Обычный 15 12 4 2 2" xfId="23008" xr:uid="{00000000-0005-0000-0000-0000E1530000}"/>
    <cellStyle name="Обычный 15 12 4 2 2 2" xfId="41008" xr:uid="{00000000-0005-0000-0000-0000E2530000}"/>
    <cellStyle name="Обычный 15 12 4 2 3" xfId="32665" xr:uid="{00000000-0005-0000-0000-0000E3530000}"/>
    <cellStyle name="Обычный 15 12 4 3" xfId="16483" xr:uid="{00000000-0005-0000-0000-0000E4530000}"/>
    <cellStyle name="Обычный 15 12 4 3 2" xfId="25271" xr:uid="{00000000-0005-0000-0000-0000E5530000}"/>
    <cellStyle name="Обычный 15 12 4 3 2 2" xfId="43235" xr:uid="{00000000-0005-0000-0000-0000E6530000}"/>
    <cellStyle name="Обычный 15 12 4 3 3" xfId="34927" xr:uid="{00000000-0005-0000-0000-0000E7530000}"/>
    <cellStyle name="Обычный 15 12 4 4" xfId="17914" xr:uid="{00000000-0005-0000-0000-0000E8530000}"/>
    <cellStyle name="Обычный 15 12 4 4 2" xfId="36224" xr:uid="{00000000-0005-0000-0000-0000E9530000}"/>
    <cellStyle name="Обычный 15 12 4 5" xfId="26694" xr:uid="{00000000-0005-0000-0000-0000EA530000}"/>
    <cellStyle name="Обычный 15 12 4 5 2" xfId="44609" xr:uid="{00000000-0005-0000-0000-0000EB530000}"/>
    <cellStyle name="Обычный 15 12 4 6" xfId="28007" xr:uid="{00000000-0005-0000-0000-0000EC530000}"/>
    <cellStyle name="Обычный 15 12 4 7" xfId="45656" xr:uid="{00000000-0005-0000-0000-0000ED530000}"/>
    <cellStyle name="Обычный 15 12 4 8" xfId="46822" xr:uid="{00000000-0005-0000-0000-0000EE530000}"/>
    <cellStyle name="Обычный 15 12 5" xfId="12810" xr:uid="{00000000-0005-0000-0000-0000EF530000}"/>
    <cellStyle name="Обычный 15 12 5 2" xfId="22233" xr:uid="{00000000-0005-0000-0000-0000F0530000}"/>
    <cellStyle name="Обычный 15 12 5 2 2" xfId="40268" xr:uid="{00000000-0005-0000-0000-0000F1530000}"/>
    <cellStyle name="Обычный 15 12 5 3" xfId="31930" xr:uid="{00000000-0005-0000-0000-0000F2530000}"/>
    <cellStyle name="Обычный 15 12 6" xfId="15861" xr:uid="{00000000-0005-0000-0000-0000F3530000}"/>
    <cellStyle name="Обычный 15 12 6 2" xfId="24837" xr:uid="{00000000-0005-0000-0000-0000F4530000}"/>
    <cellStyle name="Обычный 15 12 6 2 2" xfId="42834" xr:uid="{00000000-0005-0000-0000-0000F5530000}"/>
    <cellStyle name="Обычный 15 12 6 3" xfId="34482" xr:uid="{00000000-0005-0000-0000-0000F6530000}"/>
    <cellStyle name="Обычный 15 12 7" xfId="17172" xr:uid="{00000000-0005-0000-0000-0000F7530000}"/>
    <cellStyle name="Обычный 15 12 7 2" xfId="35528" xr:uid="{00000000-0005-0000-0000-0000F8530000}"/>
    <cellStyle name="Обычный 15 12 8" xfId="26090" xr:uid="{00000000-0005-0000-0000-0000F9530000}"/>
    <cellStyle name="Обычный 15 12 8 2" xfId="44025" xr:uid="{00000000-0005-0000-0000-0000FA530000}"/>
    <cellStyle name="Обычный 15 12 9" xfId="27401" xr:uid="{00000000-0005-0000-0000-0000FB530000}"/>
    <cellStyle name="Обычный 15 13" xfId="2879" xr:uid="{00000000-0005-0000-0000-0000FC530000}"/>
    <cellStyle name="Обычный 15 13 10" xfId="45164" xr:uid="{00000000-0005-0000-0000-0000FD530000}"/>
    <cellStyle name="Обычный 15 13 11" xfId="46235" xr:uid="{00000000-0005-0000-0000-0000FE530000}"/>
    <cellStyle name="Обычный 15 13 2" xfId="2880" xr:uid="{00000000-0005-0000-0000-0000FF530000}"/>
    <cellStyle name="Обычный 15 13 2 2" xfId="5968" xr:uid="{00000000-0005-0000-0000-000000540000}"/>
    <cellStyle name="Обычный 15 13 2 2 2" xfId="13793" xr:uid="{00000000-0005-0000-0000-000001540000}"/>
    <cellStyle name="Обычный 15 13 2 2 2 2" xfId="23012" xr:uid="{00000000-0005-0000-0000-000002540000}"/>
    <cellStyle name="Обычный 15 13 2 2 2 2 2" xfId="41012" xr:uid="{00000000-0005-0000-0000-000003540000}"/>
    <cellStyle name="Обычный 15 13 2 2 2 3" xfId="32669" xr:uid="{00000000-0005-0000-0000-000004540000}"/>
    <cellStyle name="Обычный 15 13 2 2 3" xfId="16487" xr:uid="{00000000-0005-0000-0000-000005540000}"/>
    <cellStyle name="Обычный 15 13 2 2 3 2" xfId="25275" xr:uid="{00000000-0005-0000-0000-000006540000}"/>
    <cellStyle name="Обычный 15 13 2 2 3 2 2" xfId="43239" xr:uid="{00000000-0005-0000-0000-000007540000}"/>
    <cellStyle name="Обычный 15 13 2 2 3 3" xfId="34931" xr:uid="{00000000-0005-0000-0000-000008540000}"/>
    <cellStyle name="Обычный 15 13 2 2 4" xfId="17918" xr:uid="{00000000-0005-0000-0000-000009540000}"/>
    <cellStyle name="Обычный 15 13 2 2 4 2" xfId="36228" xr:uid="{00000000-0005-0000-0000-00000A540000}"/>
    <cellStyle name="Обычный 15 13 2 2 5" xfId="26698" xr:uid="{00000000-0005-0000-0000-00000B540000}"/>
    <cellStyle name="Обычный 15 13 2 2 5 2" xfId="44613" xr:uid="{00000000-0005-0000-0000-00000C540000}"/>
    <cellStyle name="Обычный 15 13 2 2 6" xfId="28011" xr:uid="{00000000-0005-0000-0000-00000D540000}"/>
    <cellStyle name="Обычный 15 13 2 2 7" xfId="45660" xr:uid="{00000000-0005-0000-0000-00000E540000}"/>
    <cellStyle name="Обычный 15 13 2 2 8" xfId="46826" xr:uid="{00000000-0005-0000-0000-00000F540000}"/>
    <cellStyle name="Обычный 15 13 2 3" xfId="12814" xr:uid="{00000000-0005-0000-0000-000010540000}"/>
    <cellStyle name="Обычный 15 13 2 3 2" xfId="22237" xr:uid="{00000000-0005-0000-0000-000011540000}"/>
    <cellStyle name="Обычный 15 13 2 3 2 2" xfId="40272" xr:uid="{00000000-0005-0000-0000-000012540000}"/>
    <cellStyle name="Обычный 15 13 2 3 3" xfId="31934" xr:uid="{00000000-0005-0000-0000-000013540000}"/>
    <cellStyle name="Обычный 15 13 2 4" xfId="15865" xr:uid="{00000000-0005-0000-0000-000014540000}"/>
    <cellStyle name="Обычный 15 13 2 4 2" xfId="24841" xr:uid="{00000000-0005-0000-0000-000015540000}"/>
    <cellStyle name="Обычный 15 13 2 4 2 2" xfId="42838" xr:uid="{00000000-0005-0000-0000-000016540000}"/>
    <cellStyle name="Обычный 15 13 2 4 3" xfId="34486" xr:uid="{00000000-0005-0000-0000-000017540000}"/>
    <cellStyle name="Обычный 15 13 2 5" xfId="17176" xr:uid="{00000000-0005-0000-0000-000018540000}"/>
    <cellStyle name="Обычный 15 13 2 5 2" xfId="35532" xr:uid="{00000000-0005-0000-0000-000019540000}"/>
    <cellStyle name="Обычный 15 13 2 6" xfId="26094" xr:uid="{00000000-0005-0000-0000-00001A540000}"/>
    <cellStyle name="Обычный 15 13 2 6 2" xfId="44029" xr:uid="{00000000-0005-0000-0000-00001B540000}"/>
    <cellStyle name="Обычный 15 13 2 7" xfId="27405" xr:uid="{00000000-0005-0000-0000-00001C540000}"/>
    <cellStyle name="Обычный 15 13 2 8" xfId="45165" xr:uid="{00000000-0005-0000-0000-00001D540000}"/>
    <cellStyle name="Обычный 15 13 2 9" xfId="46236" xr:uid="{00000000-0005-0000-0000-00001E540000}"/>
    <cellStyle name="Обычный 15 13 3" xfId="2881" xr:uid="{00000000-0005-0000-0000-00001F540000}"/>
    <cellStyle name="Обычный 15 13 3 2" xfId="5969" xr:uid="{00000000-0005-0000-0000-000020540000}"/>
    <cellStyle name="Обычный 15 13 3 2 2" xfId="13794" xr:uid="{00000000-0005-0000-0000-000021540000}"/>
    <cellStyle name="Обычный 15 13 3 2 2 2" xfId="23013" xr:uid="{00000000-0005-0000-0000-000022540000}"/>
    <cellStyle name="Обычный 15 13 3 2 2 2 2" xfId="41013" xr:uid="{00000000-0005-0000-0000-000023540000}"/>
    <cellStyle name="Обычный 15 13 3 2 2 3" xfId="32670" xr:uid="{00000000-0005-0000-0000-000024540000}"/>
    <cellStyle name="Обычный 15 13 3 2 3" xfId="16488" xr:uid="{00000000-0005-0000-0000-000025540000}"/>
    <cellStyle name="Обычный 15 13 3 2 3 2" xfId="25276" xr:uid="{00000000-0005-0000-0000-000026540000}"/>
    <cellStyle name="Обычный 15 13 3 2 3 2 2" xfId="43240" xr:uid="{00000000-0005-0000-0000-000027540000}"/>
    <cellStyle name="Обычный 15 13 3 2 3 3" xfId="34932" xr:uid="{00000000-0005-0000-0000-000028540000}"/>
    <cellStyle name="Обычный 15 13 3 2 4" xfId="17919" xr:uid="{00000000-0005-0000-0000-000029540000}"/>
    <cellStyle name="Обычный 15 13 3 2 4 2" xfId="36229" xr:uid="{00000000-0005-0000-0000-00002A540000}"/>
    <cellStyle name="Обычный 15 13 3 2 5" xfId="26699" xr:uid="{00000000-0005-0000-0000-00002B540000}"/>
    <cellStyle name="Обычный 15 13 3 2 5 2" xfId="44614" xr:uid="{00000000-0005-0000-0000-00002C540000}"/>
    <cellStyle name="Обычный 15 13 3 2 6" xfId="28012" xr:uid="{00000000-0005-0000-0000-00002D540000}"/>
    <cellStyle name="Обычный 15 13 3 2 7" xfId="45661" xr:uid="{00000000-0005-0000-0000-00002E540000}"/>
    <cellStyle name="Обычный 15 13 3 2 8" xfId="46827" xr:uid="{00000000-0005-0000-0000-00002F540000}"/>
    <cellStyle name="Обычный 15 13 3 3" xfId="12815" xr:uid="{00000000-0005-0000-0000-000030540000}"/>
    <cellStyle name="Обычный 15 13 3 3 2" xfId="22238" xr:uid="{00000000-0005-0000-0000-000031540000}"/>
    <cellStyle name="Обычный 15 13 3 3 2 2" xfId="40273" xr:uid="{00000000-0005-0000-0000-000032540000}"/>
    <cellStyle name="Обычный 15 13 3 3 3" xfId="31935" xr:uid="{00000000-0005-0000-0000-000033540000}"/>
    <cellStyle name="Обычный 15 13 3 4" xfId="15866" xr:uid="{00000000-0005-0000-0000-000034540000}"/>
    <cellStyle name="Обычный 15 13 3 4 2" xfId="24842" xr:uid="{00000000-0005-0000-0000-000035540000}"/>
    <cellStyle name="Обычный 15 13 3 4 2 2" xfId="42839" xr:uid="{00000000-0005-0000-0000-000036540000}"/>
    <cellStyle name="Обычный 15 13 3 4 3" xfId="34487" xr:uid="{00000000-0005-0000-0000-000037540000}"/>
    <cellStyle name="Обычный 15 13 3 5" xfId="17177" xr:uid="{00000000-0005-0000-0000-000038540000}"/>
    <cellStyle name="Обычный 15 13 3 5 2" xfId="35533" xr:uid="{00000000-0005-0000-0000-000039540000}"/>
    <cellStyle name="Обычный 15 13 3 6" xfId="26095" xr:uid="{00000000-0005-0000-0000-00003A540000}"/>
    <cellStyle name="Обычный 15 13 3 6 2" xfId="44030" xr:uid="{00000000-0005-0000-0000-00003B540000}"/>
    <cellStyle name="Обычный 15 13 3 7" xfId="27406" xr:uid="{00000000-0005-0000-0000-00003C540000}"/>
    <cellStyle name="Обычный 15 13 3 8" xfId="45166" xr:uid="{00000000-0005-0000-0000-00003D540000}"/>
    <cellStyle name="Обычный 15 13 3 9" xfId="46237" xr:uid="{00000000-0005-0000-0000-00003E540000}"/>
    <cellStyle name="Обычный 15 13 4" xfId="5967" xr:uid="{00000000-0005-0000-0000-00003F540000}"/>
    <cellStyle name="Обычный 15 13 4 2" xfId="13792" xr:uid="{00000000-0005-0000-0000-000040540000}"/>
    <cellStyle name="Обычный 15 13 4 2 2" xfId="23011" xr:uid="{00000000-0005-0000-0000-000041540000}"/>
    <cellStyle name="Обычный 15 13 4 2 2 2" xfId="41011" xr:uid="{00000000-0005-0000-0000-000042540000}"/>
    <cellStyle name="Обычный 15 13 4 2 3" xfId="32668" xr:uid="{00000000-0005-0000-0000-000043540000}"/>
    <cellStyle name="Обычный 15 13 4 3" xfId="16486" xr:uid="{00000000-0005-0000-0000-000044540000}"/>
    <cellStyle name="Обычный 15 13 4 3 2" xfId="25274" xr:uid="{00000000-0005-0000-0000-000045540000}"/>
    <cellStyle name="Обычный 15 13 4 3 2 2" xfId="43238" xr:uid="{00000000-0005-0000-0000-000046540000}"/>
    <cellStyle name="Обычный 15 13 4 3 3" xfId="34930" xr:uid="{00000000-0005-0000-0000-000047540000}"/>
    <cellStyle name="Обычный 15 13 4 4" xfId="17917" xr:uid="{00000000-0005-0000-0000-000048540000}"/>
    <cellStyle name="Обычный 15 13 4 4 2" xfId="36227" xr:uid="{00000000-0005-0000-0000-000049540000}"/>
    <cellStyle name="Обычный 15 13 4 5" xfId="26697" xr:uid="{00000000-0005-0000-0000-00004A540000}"/>
    <cellStyle name="Обычный 15 13 4 5 2" xfId="44612" xr:uid="{00000000-0005-0000-0000-00004B540000}"/>
    <cellStyle name="Обычный 15 13 4 6" xfId="28010" xr:uid="{00000000-0005-0000-0000-00004C540000}"/>
    <cellStyle name="Обычный 15 13 4 7" xfId="45659" xr:uid="{00000000-0005-0000-0000-00004D540000}"/>
    <cellStyle name="Обычный 15 13 4 8" xfId="46825" xr:uid="{00000000-0005-0000-0000-00004E540000}"/>
    <cellStyle name="Обычный 15 13 5" xfId="12813" xr:uid="{00000000-0005-0000-0000-00004F540000}"/>
    <cellStyle name="Обычный 15 13 5 2" xfId="22236" xr:uid="{00000000-0005-0000-0000-000050540000}"/>
    <cellStyle name="Обычный 15 13 5 2 2" xfId="40271" xr:uid="{00000000-0005-0000-0000-000051540000}"/>
    <cellStyle name="Обычный 15 13 5 3" xfId="31933" xr:uid="{00000000-0005-0000-0000-000052540000}"/>
    <cellStyle name="Обычный 15 13 6" xfId="15864" xr:uid="{00000000-0005-0000-0000-000053540000}"/>
    <cellStyle name="Обычный 15 13 6 2" xfId="24840" xr:uid="{00000000-0005-0000-0000-000054540000}"/>
    <cellStyle name="Обычный 15 13 6 2 2" xfId="42837" xr:uid="{00000000-0005-0000-0000-000055540000}"/>
    <cellStyle name="Обычный 15 13 6 3" xfId="34485" xr:uid="{00000000-0005-0000-0000-000056540000}"/>
    <cellStyle name="Обычный 15 13 7" xfId="17175" xr:uid="{00000000-0005-0000-0000-000057540000}"/>
    <cellStyle name="Обычный 15 13 7 2" xfId="35531" xr:uid="{00000000-0005-0000-0000-000058540000}"/>
    <cellStyle name="Обычный 15 13 8" xfId="26093" xr:uid="{00000000-0005-0000-0000-000059540000}"/>
    <cellStyle name="Обычный 15 13 8 2" xfId="44028" xr:uid="{00000000-0005-0000-0000-00005A540000}"/>
    <cellStyle name="Обычный 15 13 9" xfId="27404" xr:uid="{00000000-0005-0000-0000-00005B540000}"/>
    <cellStyle name="Обычный 15 14" xfId="2882" xr:uid="{00000000-0005-0000-0000-00005C540000}"/>
    <cellStyle name="Обычный 15 14 10" xfId="45167" xr:uid="{00000000-0005-0000-0000-00005D540000}"/>
    <cellStyle name="Обычный 15 14 11" xfId="46238" xr:uid="{00000000-0005-0000-0000-00005E540000}"/>
    <cellStyle name="Обычный 15 14 2" xfId="2883" xr:uid="{00000000-0005-0000-0000-00005F540000}"/>
    <cellStyle name="Обычный 15 14 2 2" xfId="5971" xr:uid="{00000000-0005-0000-0000-000060540000}"/>
    <cellStyle name="Обычный 15 14 2 2 2" xfId="13796" xr:uid="{00000000-0005-0000-0000-000061540000}"/>
    <cellStyle name="Обычный 15 14 2 2 2 2" xfId="23015" xr:uid="{00000000-0005-0000-0000-000062540000}"/>
    <cellStyle name="Обычный 15 14 2 2 2 2 2" xfId="41015" xr:uid="{00000000-0005-0000-0000-000063540000}"/>
    <cellStyle name="Обычный 15 14 2 2 2 3" xfId="32672" xr:uid="{00000000-0005-0000-0000-000064540000}"/>
    <cellStyle name="Обычный 15 14 2 2 3" xfId="16490" xr:uid="{00000000-0005-0000-0000-000065540000}"/>
    <cellStyle name="Обычный 15 14 2 2 3 2" xfId="25278" xr:uid="{00000000-0005-0000-0000-000066540000}"/>
    <cellStyle name="Обычный 15 14 2 2 3 2 2" xfId="43242" xr:uid="{00000000-0005-0000-0000-000067540000}"/>
    <cellStyle name="Обычный 15 14 2 2 3 3" xfId="34934" xr:uid="{00000000-0005-0000-0000-000068540000}"/>
    <cellStyle name="Обычный 15 14 2 2 4" xfId="17921" xr:uid="{00000000-0005-0000-0000-000069540000}"/>
    <cellStyle name="Обычный 15 14 2 2 4 2" xfId="36231" xr:uid="{00000000-0005-0000-0000-00006A540000}"/>
    <cellStyle name="Обычный 15 14 2 2 5" xfId="26701" xr:uid="{00000000-0005-0000-0000-00006B540000}"/>
    <cellStyle name="Обычный 15 14 2 2 5 2" xfId="44616" xr:uid="{00000000-0005-0000-0000-00006C540000}"/>
    <cellStyle name="Обычный 15 14 2 2 6" xfId="28014" xr:uid="{00000000-0005-0000-0000-00006D540000}"/>
    <cellStyle name="Обычный 15 14 2 2 7" xfId="45663" xr:uid="{00000000-0005-0000-0000-00006E540000}"/>
    <cellStyle name="Обычный 15 14 2 2 8" xfId="46829" xr:uid="{00000000-0005-0000-0000-00006F540000}"/>
    <cellStyle name="Обычный 15 14 2 3" xfId="12817" xr:uid="{00000000-0005-0000-0000-000070540000}"/>
    <cellStyle name="Обычный 15 14 2 3 2" xfId="22240" xr:uid="{00000000-0005-0000-0000-000071540000}"/>
    <cellStyle name="Обычный 15 14 2 3 2 2" xfId="40275" xr:uid="{00000000-0005-0000-0000-000072540000}"/>
    <cellStyle name="Обычный 15 14 2 3 3" xfId="31937" xr:uid="{00000000-0005-0000-0000-000073540000}"/>
    <cellStyle name="Обычный 15 14 2 4" xfId="15868" xr:uid="{00000000-0005-0000-0000-000074540000}"/>
    <cellStyle name="Обычный 15 14 2 4 2" xfId="24844" xr:uid="{00000000-0005-0000-0000-000075540000}"/>
    <cellStyle name="Обычный 15 14 2 4 2 2" xfId="42841" xr:uid="{00000000-0005-0000-0000-000076540000}"/>
    <cellStyle name="Обычный 15 14 2 4 3" xfId="34489" xr:uid="{00000000-0005-0000-0000-000077540000}"/>
    <cellStyle name="Обычный 15 14 2 5" xfId="17179" xr:uid="{00000000-0005-0000-0000-000078540000}"/>
    <cellStyle name="Обычный 15 14 2 5 2" xfId="35535" xr:uid="{00000000-0005-0000-0000-000079540000}"/>
    <cellStyle name="Обычный 15 14 2 6" xfId="26097" xr:uid="{00000000-0005-0000-0000-00007A540000}"/>
    <cellStyle name="Обычный 15 14 2 6 2" xfId="44032" xr:uid="{00000000-0005-0000-0000-00007B540000}"/>
    <cellStyle name="Обычный 15 14 2 7" xfId="27408" xr:uid="{00000000-0005-0000-0000-00007C540000}"/>
    <cellStyle name="Обычный 15 14 2 8" xfId="45168" xr:uid="{00000000-0005-0000-0000-00007D540000}"/>
    <cellStyle name="Обычный 15 14 2 9" xfId="46239" xr:uid="{00000000-0005-0000-0000-00007E540000}"/>
    <cellStyle name="Обычный 15 14 3" xfId="2884" xr:uid="{00000000-0005-0000-0000-00007F540000}"/>
    <cellStyle name="Обычный 15 14 3 2" xfId="5972" xr:uid="{00000000-0005-0000-0000-000080540000}"/>
    <cellStyle name="Обычный 15 14 3 2 2" xfId="13797" xr:uid="{00000000-0005-0000-0000-000081540000}"/>
    <cellStyle name="Обычный 15 14 3 2 2 2" xfId="23016" xr:uid="{00000000-0005-0000-0000-000082540000}"/>
    <cellStyle name="Обычный 15 14 3 2 2 2 2" xfId="41016" xr:uid="{00000000-0005-0000-0000-000083540000}"/>
    <cellStyle name="Обычный 15 14 3 2 2 3" xfId="32673" xr:uid="{00000000-0005-0000-0000-000084540000}"/>
    <cellStyle name="Обычный 15 14 3 2 3" xfId="16491" xr:uid="{00000000-0005-0000-0000-000085540000}"/>
    <cellStyle name="Обычный 15 14 3 2 3 2" xfId="25279" xr:uid="{00000000-0005-0000-0000-000086540000}"/>
    <cellStyle name="Обычный 15 14 3 2 3 2 2" xfId="43243" xr:uid="{00000000-0005-0000-0000-000087540000}"/>
    <cellStyle name="Обычный 15 14 3 2 3 3" xfId="34935" xr:uid="{00000000-0005-0000-0000-000088540000}"/>
    <cellStyle name="Обычный 15 14 3 2 4" xfId="17922" xr:uid="{00000000-0005-0000-0000-000089540000}"/>
    <cellStyle name="Обычный 15 14 3 2 4 2" xfId="36232" xr:uid="{00000000-0005-0000-0000-00008A540000}"/>
    <cellStyle name="Обычный 15 14 3 2 5" xfId="26702" xr:uid="{00000000-0005-0000-0000-00008B540000}"/>
    <cellStyle name="Обычный 15 14 3 2 5 2" xfId="44617" xr:uid="{00000000-0005-0000-0000-00008C540000}"/>
    <cellStyle name="Обычный 15 14 3 2 6" xfId="28015" xr:uid="{00000000-0005-0000-0000-00008D540000}"/>
    <cellStyle name="Обычный 15 14 3 2 7" xfId="45664" xr:uid="{00000000-0005-0000-0000-00008E540000}"/>
    <cellStyle name="Обычный 15 14 3 2 8" xfId="46830" xr:uid="{00000000-0005-0000-0000-00008F540000}"/>
    <cellStyle name="Обычный 15 14 3 3" xfId="12818" xr:uid="{00000000-0005-0000-0000-000090540000}"/>
    <cellStyle name="Обычный 15 14 3 3 2" xfId="22241" xr:uid="{00000000-0005-0000-0000-000091540000}"/>
    <cellStyle name="Обычный 15 14 3 3 2 2" xfId="40276" xr:uid="{00000000-0005-0000-0000-000092540000}"/>
    <cellStyle name="Обычный 15 14 3 3 3" xfId="31938" xr:uid="{00000000-0005-0000-0000-000093540000}"/>
    <cellStyle name="Обычный 15 14 3 4" xfId="15869" xr:uid="{00000000-0005-0000-0000-000094540000}"/>
    <cellStyle name="Обычный 15 14 3 4 2" xfId="24845" xr:uid="{00000000-0005-0000-0000-000095540000}"/>
    <cellStyle name="Обычный 15 14 3 4 2 2" xfId="42842" xr:uid="{00000000-0005-0000-0000-000096540000}"/>
    <cellStyle name="Обычный 15 14 3 4 3" xfId="34490" xr:uid="{00000000-0005-0000-0000-000097540000}"/>
    <cellStyle name="Обычный 15 14 3 5" xfId="17180" xr:uid="{00000000-0005-0000-0000-000098540000}"/>
    <cellStyle name="Обычный 15 14 3 5 2" xfId="35536" xr:uid="{00000000-0005-0000-0000-000099540000}"/>
    <cellStyle name="Обычный 15 14 3 6" xfId="26098" xr:uid="{00000000-0005-0000-0000-00009A540000}"/>
    <cellStyle name="Обычный 15 14 3 6 2" xfId="44033" xr:uid="{00000000-0005-0000-0000-00009B540000}"/>
    <cellStyle name="Обычный 15 14 3 7" xfId="27409" xr:uid="{00000000-0005-0000-0000-00009C540000}"/>
    <cellStyle name="Обычный 15 14 3 8" xfId="45169" xr:uid="{00000000-0005-0000-0000-00009D540000}"/>
    <cellStyle name="Обычный 15 14 3 9" xfId="46240" xr:uid="{00000000-0005-0000-0000-00009E540000}"/>
    <cellStyle name="Обычный 15 14 4" xfId="5970" xr:uid="{00000000-0005-0000-0000-00009F540000}"/>
    <cellStyle name="Обычный 15 14 4 2" xfId="13795" xr:uid="{00000000-0005-0000-0000-0000A0540000}"/>
    <cellStyle name="Обычный 15 14 4 2 2" xfId="23014" xr:uid="{00000000-0005-0000-0000-0000A1540000}"/>
    <cellStyle name="Обычный 15 14 4 2 2 2" xfId="41014" xr:uid="{00000000-0005-0000-0000-0000A2540000}"/>
    <cellStyle name="Обычный 15 14 4 2 3" xfId="32671" xr:uid="{00000000-0005-0000-0000-0000A3540000}"/>
    <cellStyle name="Обычный 15 14 4 3" xfId="16489" xr:uid="{00000000-0005-0000-0000-0000A4540000}"/>
    <cellStyle name="Обычный 15 14 4 3 2" xfId="25277" xr:uid="{00000000-0005-0000-0000-0000A5540000}"/>
    <cellStyle name="Обычный 15 14 4 3 2 2" xfId="43241" xr:uid="{00000000-0005-0000-0000-0000A6540000}"/>
    <cellStyle name="Обычный 15 14 4 3 3" xfId="34933" xr:uid="{00000000-0005-0000-0000-0000A7540000}"/>
    <cellStyle name="Обычный 15 14 4 4" xfId="17920" xr:uid="{00000000-0005-0000-0000-0000A8540000}"/>
    <cellStyle name="Обычный 15 14 4 4 2" xfId="36230" xr:uid="{00000000-0005-0000-0000-0000A9540000}"/>
    <cellStyle name="Обычный 15 14 4 5" xfId="26700" xr:uid="{00000000-0005-0000-0000-0000AA540000}"/>
    <cellStyle name="Обычный 15 14 4 5 2" xfId="44615" xr:uid="{00000000-0005-0000-0000-0000AB540000}"/>
    <cellStyle name="Обычный 15 14 4 6" xfId="28013" xr:uid="{00000000-0005-0000-0000-0000AC540000}"/>
    <cellStyle name="Обычный 15 14 4 7" xfId="45662" xr:uid="{00000000-0005-0000-0000-0000AD540000}"/>
    <cellStyle name="Обычный 15 14 4 8" xfId="46828" xr:uid="{00000000-0005-0000-0000-0000AE540000}"/>
    <cellStyle name="Обычный 15 14 5" xfId="12816" xr:uid="{00000000-0005-0000-0000-0000AF540000}"/>
    <cellStyle name="Обычный 15 14 5 2" xfId="22239" xr:uid="{00000000-0005-0000-0000-0000B0540000}"/>
    <cellStyle name="Обычный 15 14 5 2 2" xfId="40274" xr:uid="{00000000-0005-0000-0000-0000B1540000}"/>
    <cellStyle name="Обычный 15 14 5 3" xfId="31936" xr:uid="{00000000-0005-0000-0000-0000B2540000}"/>
    <cellStyle name="Обычный 15 14 6" xfId="15867" xr:uid="{00000000-0005-0000-0000-0000B3540000}"/>
    <cellStyle name="Обычный 15 14 6 2" xfId="24843" xr:uid="{00000000-0005-0000-0000-0000B4540000}"/>
    <cellStyle name="Обычный 15 14 6 2 2" xfId="42840" xr:uid="{00000000-0005-0000-0000-0000B5540000}"/>
    <cellStyle name="Обычный 15 14 6 3" xfId="34488" xr:uid="{00000000-0005-0000-0000-0000B6540000}"/>
    <cellStyle name="Обычный 15 14 7" xfId="17178" xr:uid="{00000000-0005-0000-0000-0000B7540000}"/>
    <cellStyle name="Обычный 15 14 7 2" xfId="35534" xr:uid="{00000000-0005-0000-0000-0000B8540000}"/>
    <cellStyle name="Обычный 15 14 8" xfId="26096" xr:uid="{00000000-0005-0000-0000-0000B9540000}"/>
    <cellStyle name="Обычный 15 14 8 2" xfId="44031" xr:uid="{00000000-0005-0000-0000-0000BA540000}"/>
    <cellStyle name="Обычный 15 14 9" xfId="27407" xr:uid="{00000000-0005-0000-0000-0000BB540000}"/>
    <cellStyle name="Обычный 15 15" xfId="2885" xr:uid="{00000000-0005-0000-0000-0000BC540000}"/>
    <cellStyle name="Обычный 15 15 10" xfId="45170" xr:uid="{00000000-0005-0000-0000-0000BD540000}"/>
    <cellStyle name="Обычный 15 15 11" xfId="46241" xr:uid="{00000000-0005-0000-0000-0000BE540000}"/>
    <cellStyle name="Обычный 15 15 2" xfId="2886" xr:uid="{00000000-0005-0000-0000-0000BF540000}"/>
    <cellStyle name="Обычный 15 15 2 2" xfId="5974" xr:uid="{00000000-0005-0000-0000-0000C0540000}"/>
    <cellStyle name="Обычный 15 15 2 2 2" xfId="13799" xr:uid="{00000000-0005-0000-0000-0000C1540000}"/>
    <cellStyle name="Обычный 15 15 2 2 2 2" xfId="23018" xr:uid="{00000000-0005-0000-0000-0000C2540000}"/>
    <cellStyle name="Обычный 15 15 2 2 2 2 2" xfId="41018" xr:uid="{00000000-0005-0000-0000-0000C3540000}"/>
    <cellStyle name="Обычный 15 15 2 2 2 3" xfId="32675" xr:uid="{00000000-0005-0000-0000-0000C4540000}"/>
    <cellStyle name="Обычный 15 15 2 2 3" xfId="16493" xr:uid="{00000000-0005-0000-0000-0000C5540000}"/>
    <cellStyle name="Обычный 15 15 2 2 3 2" xfId="25281" xr:uid="{00000000-0005-0000-0000-0000C6540000}"/>
    <cellStyle name="Обычный 15 15 2 2 3 2 2" xfId="43245" xr:uid="{00000000-0005-0000-0000-0000C7540000}"/>
    <cellStyle name="Обычный 15 15 2 2 3 3" xfId="34937" xr:uid="{00000000-0005-0000-0000-0000C8540000}"/>
    <cellStyle name="Обычный 15 15 2 2 4" xfId="17924" xr:uid="{00000000-0005-0000-0000-0000C9540000}"/>
    <cellStyle name="Обычный 15 15 2 2 4 2" xfId="36234" xr:uid="{00000000-0005-0000-0000-0000CA540000}"/>
    <cellStyle name="Обычный 15 15 2 2 5" xfId="26704" xr:uid="{00000000-0005-0000-0000-0000CB540000}"/>
    <cellStyle name="Обычный 15 15 2 2 5 2" xfId="44619" xr:uid="{00000000-0005-0000-0000-0000CC540000}"/>
    <cellStyle name="Обычный 15 15 2 2 6" xfId="28017" xr:uid="{00000000-0005-0000-0000-0000CD540000}"/>
    <cellStyle name="Обычный 15 15 2 2 7" xfId="45666" xr:uid="{00000000-0005-0000-0000-0000CE540000}"/>
    <cellStyle name="Обычный 15 15 2 2 8" xfId="46832" xr:uid="{00000000-0005-0000-0000-0000CF540000}"/>
    <cellStyle name="Обычный 15 15 2 3" xfId="12820" xr:uid="{00000000-0005-0000-0000-0000D0540000}"/>
    <cellStyle name="Обычный 15 15 2 3 2" xfId="22243" xr:uid="{00000000-0005-0000-0000-0000D1540000}"/>
    <cellStyle name="Обычный 15 15 2 3 2 2" xfId="40278" xr:uid="{00000000-0005-0000-0000-0000D2540000}"/>
    <cellStyle name="Обычный 15 15 2 3 3" xfId="31940" xr:uid="{00000000-0005-0000-0000-0000D3540000}"/>
    <cellStyle name="Обычный 15 15 2 4" xfId="15871" xr:uid="{00000000-0005-0000-0000-0000D4540000}"/>
    <cellStyle name="Обычный 15 15 2 4 2" xfId="24847" xr:uid="{00000000-0005-0000-0000-0000D5540000}"/>
    <cellStyle name="Обычный 15 15 2 4 2 2" xfId="42844" xr:uid="{00000000-0005-0000-0000-0000D6540000}"/>
    <cellStyle name="Обычный 15 15 2 4 3" xfId="34492" xr:uid="{00000000-0005-0000-0000-0000D7540000}"/>
    <cellStyle name="Обычный 15 15 2 5" xfId="17182" xr:uid="{00000000-0005-0000-0000-0000D8540000}"/>
    <cellStyle name="Обычный 15 15 2 5 2" xfId="35538" xr:uid="{00000000-0005-0000-0000-0000D9540000}"/>
    <cellStyle name="Обычный 15 15 2 6" xfId="26100" xr:uid="{00000000-0005-0000-0000-0000DA540000}"/>
    <cellStyle name="Обычный 15 15 2 6 2" xfId="44035" xr:uid="{00000000-0005-0000-0000-0000DB540000}"/>
    <cellStyle name="Обычный 15 15 2 7" xfId="27411" xr:uid="{00000000-0005-0000-0000-0000DC540000}"/>
    <cellStyle name="Обычный 15 15 2 8" xfId="45171" xr:uid="{00000000-0005-0000-0000-0000DD540000}"/>
    <cellStyle name="Обычный 15 15 2 9" xfId="46242" xr:uid="{00000000-0005-0000-0000-0000DE540000}"/>
    <cellStyle name="Обычный 15 15 3" xfId="2887" xr:uid="{00000000-0005-0000-0000-0000DF540000}"/>
    <cellStyle name="Обычный 15 15 3 2" xfId="5975" xr:uid="{00000000-0005-0000-0000-0000E0540000}"/>
    <cellStyle name="Обычный 15 15 3 2 2" xfId="13800" xr:uid="{00000000-0005-0000-0000-0000E1540000}"/>
    <cellStyle name="Обычный 15 15 3 2 2 2" xfId="23019" xr:uid="{00000000-0005-0000-0000-0000E2540000}"/>
    <cellStyle name="Обычный 15 15 3 2 2 2 2" xfId="41019" xr:uid="{00000000-0005-0000-0000-0000E3540000}"/>
    <cellStyle name="Обычный 15 15 3 2 2 3" xfId="32676" xr:uid="{00000000-0005-0000-0000-0000E4540000}"/>
    <cellStyle name="Обычный 15 15 3 2 3" xfId="16494" xr:uid="{00000000-0005-0000-0000-0000E5540000}"/>
    <cellStyle name="Обычный 15 15 3 2 3 2" xfId="25282" xr:uid="{00000000-0005-0000-0000-0000E6540000}"/>
    <cellStyle name="Обычный 15 15 3 2 3 2 2" xfId="43246" xr:uid="{00000000-0005-0000-0000-0000E7540000}"/>
    <cellStyle name="Обычный 15 15 3 2 3 3" xfId="34938" xr:uid="{00000000-0005-0000-0000-0000E8540000}"/>
    <cellStyle name="Обычный 15 15 3 2 4" xfId="17925" xr:uid="{00000000-0005-0000-0000-0000E9540000}"/>
    <cellStyle name="Обычный 15 15 3 2 4 2" xfId="36235" xr:uid="{00000000-0005-0000-0000-0000EA540000}"/>
    <cellStyle name="Обычный 15 15 3 2 5" xfId="26705" xr:uid="{00000000-0005-0000-0000-0000EB540000}"/>
    <cellStyle name="Обычный 15 15 3 2 5 2" xfId="44620" xr:uid="{00000000-0005-0000-0000-0000EC540000}"/>
    <cellStyle name="Обычный 15 15 3 2 6" xfId="28018" xr:uid="{00000000-0005-0000-0000-0000ED540000}"/>
    <cellStyle name="Обычный 15 15 3 2 7" xfId="45667" xr:uid="{00000000-0005-0000-0000-0000EE540000}"/>
    <cellStyle name="Обычный 15 15 3 2 8" xfId="46833" xr:uid="{00000000-0005-0000-0000-0000EF540000}"/>
    <cellStyle name="Обычный 15 15 3 3" xfId="12821" xr:uid="{00000000-0005-0000-0000-0000F0540000}"/>
    <cellStyle name="Обычный 15 15 3 3 2" xfId="22244" xr:uid="{00000000-0005-0000-0000-0000F1540000}"/>
    <cellStyle name="Обычный 15 15 3 3 2 2" xfId="40279" xr:uid="{00000000-0005-0000-0000-0000F2540000}"/>
    <cellStyle name="Обычный 15 15 3 3 3" xfId="31941" xr:uid="{00000000-0005-0000-0000-0000F3540000}"/>
    <cellStyle name="Обычный 15 15 3 4" xfId="15872" xr:uid="{00000000-0005-0000-0000-0000F4540000}"/>
    <cellStyle name="Обычный 15 15 3 4 2" xfId="24848" xr:uid="{00000000-0005-0000-0000-0000F5540000}"/>
    <cellStyle name="Обычный 15 15 3 4 2 2" xfId="42845" xr:uid="{00000000-0005-0000-0000-0000F6540000}"/>
    <cellStyle name="Обычный 15 15 3 4 3" xfId="34493" xr:uid="{00000000-0005-0000-0000-0000F7540000}"/>
    <cellStyle name="Обычный 15 15 3 5" xfId="17183" xr:uid="{00000000-0005-0000-0000-0000F8540000}"/>
    <cellStyle name="Обычный 15 15 3 5 2" xfId="35539" xr:uid="{00000000-0005-0000-0000-0000F9540000}"/>
    <cellStyle name="Обычный 15 15 3 6" xfId="26101" xr:uid="{00000000-0005-0000-0000-0000FA540000}"/>
    <cellStyle name="Обычный 15 15 3 6 2" xfId="44036" xr:uid="{00000000-0005-0000-0000-0000FB540000}"/>
    <cellStyle name="Обычный 15 15 3 7" xfId="27412" xr:uid="{00000000-0005-0000-0000-0000FC540000}"/>
    <cellStyle name="Обычный 15 15 3 8" xfId="45172" xr:uid="{00000000-0005-0000-0000-0000FD540000}"/>
    <cellStyle name="Обычный 15 15 3 9" xfId="46243" xr:uid="{00000000-0005-0000-0000-0000FE540000}"/>
    <cellStyle name="Обычный 15 15 4" xfId="5973" xr:uid="{00000000-0005-0000-0000-0000FF540000}"/>
    <cellStyle name="Обычный 15 15 4 2" xfId="13798" xr:uid="{00000000-0005-0000-0000-000000550000}"/>
    <cellStyle name="Обычный 15 15 4 2 2" xfId="23017" xr:uid="{00000000-0005-0000-0000-000001550000}"/>
    <cellStyle name="Обычный 15 15 4 2 2 2" xfId="41017" xr:uid="{00000000-0005-0000-0000-000002550000}"/>
    <cellStyle name="Обычный 15 15 4 2 3" xfId="32674" xr:uid="{00000000-0005-0000-0000-000003550000}"/>
    <cellStyle name="Обычный 15 15 4 3" xfId="16492" xr:uid="{00000000-0005-0000-0000-000004550000}"/>
    <cellStyle name="Обычный 15 15 4 3 2" xfId="25280" xr:uid="{00000000-0005-0000-0000-000005550000}"/>
    <cellStyle name="Обычный 15 15 4 3 2 2" xfId="43244" xr:uid="{00000000-0005-0000-0000-000006550000}"/>
    <cellStyle name="Обычный 15 15 4 3 3" xfId="34936" xr:uid="{00000000-0005-0000-0000-000007550000}"/>
    <cellStyle name="Обычный 15 15 4 4" xfId="17923" xr:uid="{00000000-0005-0000-0000-000008550000}"/>
    <cellStyle name="Обычный 15 15 4 4 2" xfId="36233" xr:uid="{00000000-0005-0000-0000-000009550000}"/>
    <cellStyle name="Обычный 15 15 4 5" xfId="26703" xr:uid="{00000000-0005-0000-0000-00000A550000}"/>
    <cellStyle name="Обычный 15 15 4 5 2" xfId="44618" xr:uid="{00000000-0005-0000-0000-00000B550000}"/>
    <cellStyle name="Обычный 15 15 4 6" xfId="28016" xr:uid="{00000000-0005-0000-0000-00000C550000}"/>
    <cellStyle name="Обычный 15 15 4 7" xfId="45665" xr:uid="{00000000-0005-0000-0000-00000D550000}"/>
    <cellStyle name="Обычный 15 15 4 8" xfId="46831" xr:uid="{00000000-0005-0000-0000-00000E550000}"/>
    <cellStyle name="Обычный 15 15 5" xfId="12819" xr:uid="{00000000-0005-0000-0000-00000F550000}"/>
    <cellStyle name="Обычный 15 15 5 2" xfId="22242" xr:uid="{00000000-0005-0000-0000-000010550000}"/>
    <cellStyle name="Обычный 15 15 5 2 2" xfId="40277" xr:uid="{00000000-0005-0000-0000-000011550000}"/>
    <cellStyle name="Обычный 15 15 5 3" xfId="31939" xr:uid="{00000000-0005-0000-0000-000012550000}"/>
    <cellStyle name="Обычный 15 15 6" xfId="15870" xr:uid="{00000000-0005-0000-0000-000013550000}"/>
    <cellStyle name="Обычный 15 15 6 2" xfId="24846" xr:uid="{00000000-0005-0000-0000-000014550000}"/>
    <cellStyle name="Обычный 15 15 6 2 2" xfId="42843" xr:uid="{00000000-0005-0000-0000-000015550000}"/>
    <cellStyle name="Обычный 15 15 6 3" xfId="34491" xr:uid="{00000000-0005-0000-0000-000016550000}"/>
    <cellStyle name="Обычный 15 15 7" xfId="17181" xr:uid="{00000000-0005-0000-0000-000017550000}"/>
    <cellStyle name="Обычный 15 15 7 2" xfId="35537" xr:uid="{00000000-0005-0000-0000-000018550000}"/>
    <cellStyle name="Обычный 15 15 8" xfId="26099" xr:uid="{00000000-0005-0000-0000-000019550000}"/>
    <cellStyle name="Обычный 15 15 8 2" xfId="44034" xr:uid="{00000000-0005-0000-0000-00001A550000}"/>
    <cellStyle name="Обычный 15 15 9" xfId="27410" xr:uid="{00000000-0005-0000-0000-00001B550000}"/>
    <cellStyle name="Обычный 15 16" xfId="2888" xr:uid="{00000000-0005-0000-0000-00001C550000}"/>
    <cellStyle name="Обычный 15 16 10" xfId="45173" xr:uid="{00000000-0005-0000-0000-00001D550000}"/>
    <cellStyle name="Обычный 15 16 11" xfId="46244" xr:uid="{00000000-0005-0000-0000-00001E550000}"/>
    <cellStyle name="Обычный 15 16 2" xfId="2889" xr:uid="{00000000-0005-0000-0000-00001F550000}"/>
    <cellStyle name="Обычный 15 16 2 2" xfId="5977" xr:uid="{00000000-0005-0000-0000-000020550000}"/>
    <cellStyle name="Обычный 15 16 2 2 2" xfId="13802" xr:uid="{00000000-0005-0000-0000-000021550000}"/>
    <cellStyle name="Обычный 15 16 2 2 2 2" xfId="23021" xr:uid="{00000000-0005-0000-0000-000022550000}"/>
    <cellStyle name="Обычный 15 16 2 2 2 2 2" xfId="41021" xr:uid="{00000000-0005-0000-0000-000023550000}"/>
    <cellStyle name="Обычный 15 16 2 2 2 3" xfId="32678" xr:uid="{00000000-0005-0000-0000-000024550000}"/>
    <cellStyle name="Обычный 15 16 2 2 3" xfId="16496" xr:uid="{00000000-0005-0000-0000-000025550000}"/>
    <cellStyle name="Обычный 15 16 2 2 3 2" xfId="25284" xr:uid="{00000000-0005-0000-0000-000026550000}"/>
    <cellStyle name="Обычный 15 16 2 2 3 2 2" xfId="43248" xr:uid="{00000000-0005-0000-0000-000027550000}"/>
    <cellStyle name="Обычный 15 16 2 2 3 3" xfId="34940" xr:uid="{00000000-0005-0000-0000-000028550000}"/>
    <cellStyle name="Обычный 15 16 2 2 4" xfId="17927" xr:uid="{00000000-0005-0000-0000-000029550000}"/>
    <cellStyle name="Обычный 15 16 2 2 4 2" xfId="36237" xr:uid="{00000000-0005-0000-0000-00002A550000}"/>
    <cellStyle name="Обычный 15 16 2 2 5" xfId="26707" xr:uid="{00000000-0005-0000-0000-00002B550000}"/>
    <cellStyle name="Обычный 15 16 2 2 5 2" xfId="44622" xr:uid="{00000000-0005-0000-0000-00002C550000}"/>
    <cellStyle name="Обычный 15 16 2 2 6" xfId="28020" xr:uid="{00000000-0005-0000-0000-00002D550000}"/>
    <cellStyle name="Обычный 15 16 2 2 7" xfId="45669" xr:uid="{00000000-0005-0000-0000-00002E550000}"/>
    <cellStyle name="Обычный 15 16 2 2 8" xfId="46835" xr:uid="{00000000-0005-0000-0000-00002F550000}"/>
    <cellStyle name="Обычный 15 16 2 3" xfId="12823" xr:uid="{00000000-0005-0000-0000-000030550000}"/>
    <cellStyle name="Обычный 15 16 2 3 2" xfId="22246" xr:uid="{00000000-0005-0000-0000-000031550000}"/>
    <cellStyle name="Обычный 15 16 2 3 2 2" xfId="40281" xr:uid="{00000000-0005-0000-0000-000032550000}"/>
    <cellStyle name="Обычный 15 16 2 3 3" xfId="31943" xr:uid="{00000000-0005-0000-0000-000033550000}"/>
    <cellStyle name="Обычный 15 16 2 4" xfId="15874" xr:uid="{00000000-0005-0000-0000-000034550000}"/>
    <cellStyle name="Обычный 15 16 2 4 2" xfId="24850" xr:uid="{00000000-0005-0000-0000-000035550000}"/>
    <cellStyle name="Обычный 15 16 2 4 2 2" xfId="42847" xr:uid="{00000000-0005-0000-0000-000036550000}"/>
    <cellStyle name="Обычный 15 16 2 4 3" xfId="34495" xr:uid="{00000000-0005-0000-0000-000037550000}"/>
    <cellStyle name="Обычный 15 16 2 5" xfId="17185" xr:uid="{00000000-0005-0000-0000-000038550000}"/>
    <cellStyle name="Обычный 15 16 2 5 2" xfId="35541" xr:uid="{00000000-0005-0000-0000-000039550000}"/>
    <cellStyle name="Обычный 15 16 2 6" xfId="26103" xr:uid="{00000000-0005-0000-0000-00003A550000}"/>
    <cellStyle name="Обычный 15 16 2 6 2" xfId="44038" xr:uid="{00000000-0005-0000-0000-00003B550000}"/>
    <cellStyle name="Обычный 15 16 2 7" xfId="27414" xr:uid="{00000000-0005-0000-0000-00003C550000}"/>
    <cellStyle name="Обычный 15 16 2 8" xfId="45174" xr:uid="{00000000-0005-0000-0000-00003D550000}"/>
    <cellStyle name="Обычный 15 16 2 9" xfId="46245" xr:uid="{00000000-0005-0000-0000-00003E550000}"/>
    <cellStyle name="Обычный 15 16 3" xfId="2890" xr:uid="{00000000-0005-0000-0000-00003F550000}"/>
    <cellStyle name="Обычный 15 16 3 2" xfId="5978" xr:uid="{00000000-0005-0000-0000-000040550000}"/>
    <cellStyle name="Обычный 15 16 3 2 2" xfId="13803" xr:uid="{00000000-0005-0000-0000-000041550000}"/>
    <cellStyle name="Обычный 15 16 3 2 2 2" xfId="23022" xr:uid="{00000000-0005-0000-0000-000042550000}"/>
    <cellStyle name="Обычный 15 16 3 2 2 2 2" xfId="41022" xr:uid="{00000000-0005-0000-0000-000043550000}"/>
    <cellStyle name="Обычный 15 16 3 2 2 3" xfId="32679" xr:uid="{00000000-0005-0000-0000-000044550000}"/>
    <cellStyle name="Обычный 15 16 3 2 3" xfId="16497" xr:uid="{00000000-0005-0000-0000-000045550000}"/>
    <cellStyle name="Обычный 15 16 3 2 3 2" xfId="25285" xr:uid="{00000000-0005-0000-0000-000046550000}"/>
    <cellStyle name="Обычный 15 16 3 2 3 2 2" xfId="43249" xr:uid="{00000000-0005-0000-0000-000047550000}"/>
    <cellStyle name="Обычный 15 16 3 2 3 3" xfId="34941" xr:uid="{00000000-0005-0000-0000-000048550000}"/>
    <cellStyle name="Обычный 15 16 3 2 4" xfId="17928" xr:uid="{00000000-0005-0000-0000-000049550000}"/>
    <cellStyle name="Обычный 15 16 3 2 4 2" xfId="36238" xr:uid="{00000000-0005-0000-0000-00004A550000}"/>
    <cellStyle name="Обычный 15 16 3 2 5" xfId="26708" xr:uid="{00000000-0005-0000-0000-00004B550000}"/>
    <cellStyle name="Обычный 15 16 3 2 5 2" xfId="44623" xr:uid="{00000000-0005-0000-0000-00004C550000}"/>
    <cellStyle name="Обычный 15 16 3 2 6" xfId="28021" xr:uid="{00000000-0005-0000-0000-00004D550000}"/>
    <cellStyle name="Обычный 15 16 3 2 7" xfId="45670" xr:uid="{00000000-0005-0000-0000-00004E550000}"/>
    <cellStyle name="Обычный 15 16 3 2 8" xfId="46836" xr:uid="{00000000-0005-0000-0000-00004F550000}"/>
    <cellStyle name="Обычный 15 16 3 3" xfId="12824" xr:uid="{00000000-0005-0000-0000-000050550000}"/>
    <cellStyle name="Обычный 15 16 3 3 2" xfId="22247" xr:uid="{00000000-0005-0000-0000-000051550000}"/>
    <cellStyle name="Обычный 15 16 3 3 2 2" xfId="40282" xr:uid="{00000000-0005-0000-0000-000052550000}"/>
    <cellStyle name="Обычный 15 16 3 3 3" xfId="31944" xr:uid="{00000000-0005-0000-0000-000053550000}"/>
    <cellStyle name="Обычный 15 16 3 4" xfId="15875" xr:uid="{00000000-0005-0000-0000-000054550000}"/>
    <cellStyle name="Обычный 15 16 3 4 2" xfId="24851" xr:uid="{00000000-0005-0000-0000-000055550000}"/>
    <cellStyle name="Обычный 15 16 3 4 2 2" xfId="42848" xr:uid="{00000000-0005-0000-0000-000056550000}"/>
    <cellStyle name="Обычный 15 16 3 4 3" xfId="34496" xr:uid="{00000000-0005-0000-0000-000057550000}"/>
    <cellStyle name="Обычный 15 16 3 5" xfId="17186" xr:uid="{00000000-0005-0000-0000-000058550000}"/>
    <cellStyle name="Обычный 15 16 3 5 2" xfId="35542" xr:uid="{00000000-0005-0000-0000-000059550000}"/>
    <cellStyle name="Обычный 15 16 3 6" xfId="26104" xr:uid="{00000000-0005-0000-0000-00005A550000}"/>
    <cellStyle name="Обычный 15 16 3 6 2" xfId="44039" xr:uid="{00000000-0005-0000-0000-00005B550000}"/>
    <cellStyle name="Обычный 15 16 3 7" xfId="27415" xr:uid="{00000000-0005-0000-0000-00005C550000}"/>
    <cellStyle name="Обычный 15 16 3 8" xfId="45175" xr:uid="{00000000-0005-0000-0000-00005D550000}"/>
    <cellStyle name="Обычный 15 16 3 9" xfId="46246" xr:uid="{00000000-0005-0000-0000-00005E550000}"/>
    <cellStyle name="Обычный 15 16 4" xfId="5976" xr:uid="{00000000-0005-0000-0000-00005F550000}"/>
    <cellStyle name="Обычный 15 16 4 2" xfId="13801" xr:uid="{00000000-0005-0000-0000-000060550000}"/>
    <cellStyle name="Обычный 15 16 4 2 2" xfId="23020" xr:uid="{00000000-0005-0000-0000-000061550000}"/>
    <cellStyle name="Обычный 15 16 4 2 2 2" xfId="41020" xr:uid="{00000000-0005-0000-0000-000062550000}"/>
    <cellStyle name="Обычный 15 16 4 2 3" xfId="32677" xr:uid="{00000000-0005-0000-0000-000063550000}"/>
    <cellStyle name="Обычный 15 16 4 3" xfId="16495" xr:uid="{00000000-0005-0000-0000-000064550000}"/>
    <cellStyle name="Обычный 15 16 4 3 2" xfId="25283" xr:uid="{00000000-0005-0000-0000-000065550000}"/>
    <cellStyle name="Обычный 15 16 4 3 2 2" xfId="43247" xr:uid="{00000000-0005-0000-0000-000066550000}"/>
    <cellStyle name="Обычный 15 16 4 3 3" xfId="34939" xr:uid="{00000000-0005-0000-0000-000067550000}"/>
    <cellStyle name="Обычный 15 16 4 4" xfId="17926" xr:uid="{00000000-0005-0000-0000-000068550000}"/>
    <cellStyle name="Обычный 15 16 4 4 2" xfId="36236" xr:uid="{00000000-0005-0000-0000-000069550000}"/>
    <cellStyle name="Обычный 15 16 4 5" xfId="26706" xr:uid="{00000000-0005-0000-0000-00006A550000}"/>
    <cellStyle name="Обычный 15 16 4 5 2" xfId="44621" xr:uid="{00000000-0005-0000-0000-00006B550000}"/>
    <cellStyle name="Обычный 15 16 4 6" xfId="28019" xr:uid="{00000000-0005-0000-0000-00006C550000}"/>
    <cellStyle name="Обычный 15 16 4 7" xfId="45668" xr:uid="{00000000-0005-0000-0000-00006D550000}"/>
    <cellStyle name="Обычный 15 16 4 8" xfId="46834" xr:uid="{00000000-0005-0000-0000-00006E550000}"/>
    <cellStyle name="Обычный 15 16 5" xfId="12822" xr:uid="{00000000-0005-0000-0000-00006F550000}"/>
    <cellStyle name="Обычный 15 16 5 2" xfId="22245" xr:uid="{00000000-0005-0000-0000-000070550000}"/>
    <cellStyle name="Обычный 15 16 5 2 2" xfId="40280" xr:uid="{00000000-0005-0000-0000-000071550000}"/>
    <cellStyle name="Обычный 15 16 5 3" xfId="31942" xr:uid="{00000000-0005-0000-0000-000072550000}"/>
    <cellStyle name="Обычный 15 16 6" xfId="15873" xr:uid="{00000000-0005-0000-0000-000073550000}"/>
    <cellStyle name="Обычный 15 16 6 2" xfId="24849" xr:uid="{00000000-0005-0000-0000-000074550000}"/>
    <cellStyle name="Обычный 15 16 6 2 2" xfId="42846" xr:uid="{00000000-0005-0000-0000-000075550000}"/>
    <cellStyle name="Обычный 15 16 6 3" xfId="34494" xr:uid="{00000000-0005-0000-0000-000076550000}"/>
    <cellStyle name="Обычный 15 16 7" xfId="17184" xr:uid="{00000000-0005-0000-0000-000077550000}"/>
    <cellStyle name="Обычный 15 16 7 2" xfId="35540" xr:uid="{00000000-0005-0000-0000-000078550000}"/>
    <cellStyle name="Обычный 15 16 8" xfId="26102" xr:uid="{00000000-0005-0000-0000-000079550000}"/>
    <cellStyle name="Обычный 15 16 8 2" xfId="44037" xr:uid="{00000000-0005-0000-0000-00007A550000}"/>
    <cellStyle name="Обычный 15 16 9" xfId="27413" xr:uid="{00000000-0005-0000-0000-00007B550000}"/>
    <cellStyle name="Обычный 15 17" xfId="2891" xr:uid="{00000000-0005-0000-0000-00007C550000}"/>
    <cellStyle name="Обычный 15 17 10" xfId="45176" xr:uid="{00000000-0005-0000-0000-00007D550000}"/>
    <cellStyle name="Обычный 15 17 11" xfId="46247" xr:uid="{00000000-0005-0000-0000-00007E550000}"/>
    <cellStyle name="Обычный 15 17 2" xfId="2892" xr:uid="{00000000-0005-0000-0000-00007F550000}"/>
    <cellStyle name="Обычный 15 17 2 2" xfId="5980" xr:uid="{00000000-0005-0000-0000-000080550000}"/>
    <cellStyle name="Обычный 15 17 2 2 2" xfId="13805" xr:uid="{00000000-0005-0000-0000-000081550000}"/>
    <cellStyle name="Обычный 15 17 2 2 2 2" xfId="23024" xr:uid="{00000000-0005-0000-0000-000082550000}"/>
    <cellStyle name="Обычный 15 17 2 2 2 2 2" xfId="41024" xr:uid="{00000000-0005-0000-0000-000083550000}"/>
    <cellStyle name="Обычный 15 17 2 2 2 3" xfId="32681" xr:uid="{00000000-0005-0000-0000-000084550000}"/>
    <cellStyle name="Обычный 15 17 2 2 3" xfId="16499" xr:uid="{00000000-0005-0000-0000-000085550000}"/>
    <cellStyle name="Обычный 15 17 2 2 3 2" xfId="25287" xr:uid="{00000000-0005-0000-0000-000086550000}"/>
    <cellStyle name="Обычный 15 17 2 2 3 2 2" xfId="43251" xr:uid="{00000000-0005-0000-0000-000087550000}"/>
    <cellStyle name="Обычный 15 17 2 2 3 3" xfId="34943" xr:uid="{00000000-0005-0000-0000-000088550000}"/>
    <cellStyle name="Обычный 15 17 2 2 4" xfId="17930" xr:uid="{00000000-0005-0000-0000-000089550000}"/>
    <cellStyle name="Обычный 15 17 2 2 4 2" xfId="36240" xr:uid="{00000000-0005-0000-0000-00008A550000}"/>
    <cellStyle name="Обычный 15 17 2 2 5" xfId="26710" xr:uid="{00000000-0005-0000-0000-00008B550000}"/>
    <cellStyle name="Обычный 15 17 2 2 5 2" xfId="44625" xr:uid="{00000000-0005-0000-0000-00008C550000}"/>
    <cellStyle name="Обычный 15 17 2 2 6" xfId="28023" xr:uid="{00000000-0005-0000-0000-00008D550000}"/>
    <cellStyle name="Обычный 15 17 2 2 7" xfId="45672" xr:uid="{00000000-0005-0000-0000-00008E550000}"/>
    <cellStyle name="Обычный 15 17 2 2 8" xfId="46838" xr:uid="{00000000-0005-0000-0000-00008F550000}"/>
    <cellStyle name="Обычный 15 17 2 3" xfId="12826" xr:uid="{00000000-0005-0000-0000-000090550000}"/>
    <cellStyle name="Обычный 15 17 2 3 2" xfId="22249" xr:uid="{00000000-0005-0000-0000-000091550000}"/>
    <cellStyle name="Обычный 15 17 2 3 2 2" xfId="40284" xr:uid="{00000000-0005-0000-0000-000092550000}"/>
    <cellStyle name="Обычный 15 17 2 3 3" xfId="31946" xr:uid="{00000000-0005-0000-0000-000093550000}"/>
    <cellStyle name="Обычный 15 17 2 4" xfId="15877" xr:uid="{00000000-0005-0000-0000-000094550000}"/>
    <cellStyle name="Обычный 15 17 2 4 2" xfId="24853" xr:uid="{00000000-0005-0000-0000-000095550000}"/>
    <cellStyle name="Обычный 15 17 2 4 2 2" xfId="42850" xr:uid="{00000000-0005-0000-0000-000096550000}"/>
    <cellStyle name="Обычный 15 17 2 4 3" xfId="34498" xr:uid="{00000000-0005-0000-0000-000097550000}"/>
    <cellStyle name="Обычный 15 17 2 5" xfId="17188" xr:uid="{00000000-0005-0000-0000-000098550000}"/>
    <cellStyle name="Обычный 15 17 2 5 2" xfId="35544" xr:uid="{00000000-0005-0000-0000-000099550000}"/>
    <cellStyle name="Обычный 15 17 2 6" xfId="26106" xr:uid="{00000000-0005-0000-0000-00009A550000}"/>
    <cellStyle name="Обычный 15 17 2 6 2" xfId="44041" xr:uid="{00000000-0005-0000-0000-00009B550000}"/>
    <cellStyle name="Обычный 15 17 2 7" xfId="27417" xr:uid="{00000000-0005-0000-0000-00009C550000}"/>
    <cellStyle name="Обычный 15 17 2 8" xfId="45177" xr:uid="{00000000-0005-0000-0000-00009D550000}"/>
    <cellStyle name="Обычный 15 17 2 9" xfId="46248" xr:uid="{00000000-0005-0000-0000-00009E550000}"/>
    <cellStyle name="Обычный 15 17 3" xfId="2893" xr:uid="{00000000-0005-0000-0000-00009F550000}"/>
    <cellStyle name="Обычный 15 17 3 2" xfId="5981" xr:uid="{00000000-0005-0000-0000-0000A0550000}"/>
    <cellStyle name="Обычный 15 17 3 2 2" xfId="13806" xr:uid="{00000000-0005-0000-0000-0000A1550000}"/>
    <cellStyle name="Обычный 15 17 3 2 2 2" xfId="23025" xr:uid="{00000000-0005-0000-0000-0000A2550000}"/>
    <cellStyle name="Обычный 15 17 3 2 2 2 2" xfId="41025" xr:uid="{00000000-0005-0000-0000-0000A3550000}"/>
    <cellStyle name="Обычный 15 17 3 2 2 3" xfId="32682" xr:uid="{00000000-0005-0000-0000-0000A4550000}"/>
    <cellStyle name="Обычный 15 17 3 2 3" xfId="16500" xr:uid="{00000000-0005-0000-0000-0000A5550000}"/>
    <cellStyle name="Обычный 15 17 3 2 3 2" xfId="25288" xr:uid="{00000000-0005-0000-0000-0000A6550000}"/>
    <cellStyle name="Обычный 15 17 3 2 3 2 2" xfId="43252" xr:uid="{00000000-0005-0000-0000-0000A7550000}"/>
    <cellStyle name="Обычный 15 17 3 2 3 3" xfId="34944" xr:uid="{00000000-0005-0000-0000-0000A8550000}"/>
    <cellStyle name="Обычный 15 17 3 2 4" xfId="17931" xr:uid="{00000000-0005-0000-0000-0000A9550000}"/>
    <cellStyle name="Обычный 15 17 3 2 4 2" xfId="36241" xr:uid="{00000000-0005-0000-0000-0000AA550000}"/>
    <cellStyle name="Обычный 15 17 3 2 5" xfId="26711" xr:uid="{00000000-0005-0000-0000-0000AB550000}"/>
    <cellStyle name="Обычный 15 17 3 2 5 2" xfId="44626" xr:uid="{00000000-0005-0000-0000-0000AC550000}"/>
    <cellStyle name="Обычный 15 17 3 2 6" xfId="28024" xr:uid="{00000000-0005-0000-0000-0000AD550000}"/>
    <cellStyle name="Обычный 15 17 3 2 7" xfId="45673" xr:uid="{00000000-0005-0000-0000-0000AE550000}"/>
    <cellStyle name="Обычный 15 17 3 2 8" xfId="46839" xr:uid="{00000000-0005-0000-0000-0000AF550000}"/>
    <cellStyle name="Обычный 15 17 3 3" xfId="12827" xr:uid="{00000000-0005-0000-0000-0000B0550000}"/>
    <cellStyle name="Обычный 15 17 3 3 2" xfId="22250" xr:uid="{00000000-0005-0000-0000-0000B1550000}"/>
    <cellStyle name="Обычный 15 17 3 3 2 2" xfId="40285" xr:uid="{00000000-0005-0000-0000-0000B2550000}"/>
    <cellStyle name="Обычный 15 17 3 3 3" xfId="31947" xr:uid="{00000000-0005-0000-0000-0000B3550000}"/>
    <cellStyle name="Обычный 15 17 3 4" xfId="15878" xr:uid="{00000000-0005-0000-0000-0000B4550000}"/>
    <cellStyle name="Обычный 15 17 3 4 2" xfId="24854" xr:uid="{00000000-0005-0000-0000-0000B5550000}"/>
    <cellStyle name="Обычный 15 17 3 4 2 2" xfId="42851" xr:uid="{00000000-0005-0000-0000-0000B6550000}"/>
    <cellStyle name="Обычный 15 17 3 4 3" xfId="34499" xr:uid="{00000000-0005-0000-0000-0000B7550000}"/>
    <cellStyle name="Обычный 15 17 3 5" xfId="17189" xr:uid="{00000000-0005-0000-0000-0000B8550000}"/>
    <cellStyle name="Обычный 15 17 3 5 2" xfId="35545" xr:uid="{00000000-0005-0000-0000-0000B9550000}"/>
    <cellStyle name="Обычный 15 17 3 6" xfId="26107" xr:uid="{00000000-0005-0000-0000-0000BA550000}"/>
    <cellStyle name="Обычный 15 17 3 6 2" xfId="44042" xr:uid="{00000000-0005-0000-0000-0000BB550000}"/>
    <cellStyle name="Обычный 15 17 3 7" xfId="27418" xr:uid="{00000000-0005-0000-0000-0000BC550000}"/>
    <cellStyle name="Обычный 15 17 3 8" xfId="45178" xr:uid="{00000000-0005-0000-0000-0000BD550000}"/>
    <cellStyle name="Обычный 15 17 3 9" xfId="46249" xr:uid="{00000000-0005-0000-0000-0000BE550000}"/>
    <cellStyle name="Обычный 15 17 4" xfId="5979" xr:uid="{00000000-0005-0000-0000-0000BF550000}"/>
    <cellStyle name="Обычный 15 17 4 2" xfId="13804" xr:uid="{00000000-0005-0000-0000-0000C0550000}"/>
    <cellStyle name="Обычный 15 17 4 2 2" xfId="23023" xr:uid="{00000000-0005-0000-0000-0000C1550000}"/>
    <cellStyle name="Обычный 15 17 4 2 2 2" xfId="41023" xr:uid="{00000000-0005-0000-0000-0000C2550000}"/>
    <cellStyle name="Обычный 15 17 4 2 3" xfId="32680" xr:uid="{00000000-0005-0000-0000-0000C3550000}"/>
    <cellStyle name="Обычный 15 17 4 3" xfId="16498" xr:uid="{00000000-0005-0000-0000-0000C4550000}"/>
    <cellStyle name="Обычный 15 17 4 3 2" xfId="25286" xr:uid="{00000000-0005-0000-0000-0000C5550000}"/>
    <cellStyle name="Обычный 15 17 4 3 2 2" xfId="43250" xr:uid="{00000000-0005-0000-0000-0000C6550000}"/>
    <cellStyle name="Обычный 15 17 4 3 3" xfId="34942" xr:uid="{00000000-0005-0000-0000-0000C7550000}"/>
    <cellStyle name="Обычный 15 17 4 4" xfId="17929" xr:uid="{00000000-0005-0000-0000-0000C8550000}"/>
    <cellStyle name="Обычный 15 17 4 4 2" xfId="36239" xr:uid="{00000000-0005-0000-0000-0000C9550000}"/>
    <cellStyle name="Обычный 15 17 4 5" xfId="26709" xr:uid="{00000000-0005-0000-0000-0000CA550000}"/>
    <cellStyle name="Обычный 15 17 4 5 2" xfId="44624" xr:uid="{00000000-0005-0000-0000-0000CB550000}"/>
    <cellStyle name="Обычный 15 17 4 6" xfId="28022" xr:uid="{00000000-0005-0000-0000-0000CC550000}"/>
    <cellStyle name="Обычный 15 17 4 7" xfId="45671" xr:uid="{00000000-0005-0000-0000-0000CD550000}"/>
    <cellStyle name="Обычный 15 17 4 8" xfId="46837" xr:uid="{00000000-0005-0000-0000-0000CE550000}"/>
    <cellStyle name="Обычный 15 17 5" xfId="12825" xr:uid="{00000000-0005-0000-0000-0000CF550000}"/>
    <cellStyle name="Обычный 15 17 5 2" xfId="22248" xr:uid="{00000000-0005-0000-0000-0000D0550000}"/>
    <cellStyle name="Обычный 15 17 5 2 2" xfId="40283" xr:uid="{00000000-0005-0000-0000-0000D1550000}"/>
    <cellStyle name="Обычный 15 17 5 3" xfId="31945" xr:uid="{00000000-0005-0000-0000-0000D2550000}"/>
    <cellStyle name="Обычный 15 17 6" xfId="15876" xr:uid="{00000000-0005-0000-0000-0000D3550000}"/>
    <cellStyle name="Обычный 15 17 6 2" xfId="24852" xr:uid="{00000000-0005-0000-0000-0000D4550000}"/>
    <cellStyle name="Обычный 15 17 6 2 2" xfId="42849" xr:uid="{00000000-0005-0000-0000-0000D5550000}"/>
    <cellStyle name="Обычный 15 17 6 3" xfId="34497" xr:uid="{00000000-0005-0000-0000-0000D6550000}"/>
    <cellStyle name="Обычный 15 17 7" xfId="17187" xr:uid="{00000000-0005-0000-0000-0000D7550000}"/>
    <cellStyle name="Обычный 15 17 7 2" xfId="35543" xr:uid="{00000000-0005-0000-0000-0000D8550000}"/>
    <cellStyle name="Обычный 15 17 8" xfId="26105" xr:uid="{00000000-0005-0000-0000-0000D9550000}"/>
    <cellStyle name="Обычный 15 17 8 2" xfId="44040" xr:uid="{00000000-0005-0000-0000-0000DA550000}"/>
    <cellStyle name="Обычный 15 17 9" xfId="27416" xr:uid="{00000000-0005-0000-0000-0000DB550000}"/>
    <cellStyle name="Обычный 15 18" xfId="2894" xr:uid="{00000000-0005-0000-0000-0000DC550000}"/>
    <cellStyle name="Обычный 15 18 10" xfId="45179" xr:uid="{00000000-0005-0000-0000-0000DD550000}"/>
    <cellStyle name="Обычный 15 18 11" xfId="46250" xr:uid="{00000000-0005-0000-0000-0000DE550000}"/>
    <cellStyle name="Обычный 15 18 2" xfId="2895" xr:uid="{00000000-0005-0000-0000-0000DF550000}"/>
    <cellStyle name="Обычный 15 18 2 2" xfId="5983" xr:uid="{00000000-0005-0000-0000-0000E0550000}"/>
    <cellStyle name="Обычный 15 18 2 2 2" xfId="13808" xr:uid="{00000000-0005-0000-0000-0000E1550000}"/>
    <cellStyle name="Обычный 15 18 2 2 2 2" xfId="23027" xr:uid="{00000000-0005-0000-0000-0000E2550000}"/>
    <cellStyle name="Обычный 15 18 2 2 2 2 2" xfId="41027" xr:uid="{00000000-0005-0000-0000-0000E3550000}"/>
    <cellStyle name="Обычный 15 18 2 2 2 3" xfId="32684" xr:uid="{00000000-0005-0000-0000-0000E4550000}"/>
    <cellStyle name="Обычный 15 18 2 2 3" xfId="16502" xr:uid="{00000000-0005-0000-0000-0000E5550000}"/>
    <cellStyle name="Обычный 15 18 2 2 3 2" xfId="25290" xr:uid="{00000000-0005-0000-0000-0000E6550000}"/>
    <cellStyle name="Обычный 15 18 2 2 3 2 2" xfId="43254" xr:uid="{00000000-0005-0000-0000-0000E7550000}"/>
    <cellStyle name="Обычный 15 18 2 2 3 3" xfId="34946" xr:uid="{00000000-0005-0000-0000-0000E8550000}"/>
    <cellStyle name="Обычный 15 18 2 2 4" xfId="17933" xr:uid="{00000000-0005-0000-0000-0000E9550000}"/>
    <cellStyle name="Обычный 15 18 2 2 4 2" xfId="36243" xr:uid="{00000000-0005-0000-0000-0000EA550000}"/>
    <cellStyle name="Обычный 15 18 2 2 5" xfId="26713" xr:uid="{00000000-0005-0000-0000-0000EB550000}"/>
    <cellStyle name="Обычный 15 18 2 2 5 2" xfId="44628" xr:uid="{00000000-0005-0000-0000-0000EC550000}"/>
    <cellStyle name="Обычный 15 18 2 2 6" xfId="28026" xr:uid="{00000000-0005-0000-0000-0000ED550000}"/>
    <cellStyle name="Обычный 15 18 2 2 7" xfId="45675" xr:uid="{00000000-0005-0000-0000-0000EE550000}"/>
    <cellStyle name="Обычный 15 18 2 2 8" xfId="46841" xr:uid="{00000000-0005-0000-0000-0000EF550000}"/>
    <cellStyle name="Обычный 15 18 2 3" xfId="12829" xr:uid="{00000000-0005-0000-0000-0000F0550000}"/>
    <cellStyle name="Обычный 15 18 2 3 2" xfId="22252" xr:uid="{00000000-0005-0000-0000-0000F1550000}"/>
    <cellStyle name="Обычный 15 18 2 3 2 2" xfId="40287" xr:uid="{00000000-0005-0000-0000-0000F2550000}"/>
    <cellStyle name="Обычный 15 18 2 3 3" xfId="31949" xr:uid="{00000000-0005-0000-0000-0000F3550000}"/>
    <cellStyle name="Обычный 15 18 2 4" xfId="15880" xr:uid="{00000000-0005-0000-0000-0000F4550000}"/>
    <cellStyle name="Обычный 15 18 2 4 2" xfId="24856" xr:uid="{00000000-0005-0000-0000-0000F5550000}"/>
    <cellStyle name="Обычный 15 18 2 4 2 2" xfId="42853" xr:uid="{00000000-0005-0000-0000-0000F6550000}"/>
    <cellStyle name="Обычный 15 18 2 4 3" xfId="34501" xr:uid="{00000000-0005-0000-0000-0000F7550000}"/>
    <cellStyle name="Обычный 15 18 2 5" xfId="17191" xr:uid="{00000000-0005-0000-0000-0000F8550000}"/>
    <cellStyle name="Обычный 15 18 2 5 2" xfId="35547" xr:uid="{00000000-0005-0000-0000-0000F9550000}"/>
    <cellStyle name="Обычный 15 18 2 6" xfId="26109" xr:uid="{00000000-0005-0000-0000-0000FA550000}"/>
    <cellStyle name="Обычный 15 18 2 6 2" xfId="44044" xr:uid="{00000000-0005-0000-0000-0000FB550000}"/>
    <cellStyle name="Обычный 15 18 2 7" xfId="27420" xr:uid="{00000000-0005-0000-0000-0000FC550000}"/>
    <cellStyle name="Обычный 15 18 2 8" xfId="45180" xr:uid="{00000000-0005-0000-0000-0000FD550000}"/>
    <cellStyle name="Обычный 15 18 2 9" xfId="46251" xr:uid="{00000000-0005-0000-0000-0000FE550000}"/>
    <cellStyle name="Обычный 15 18 3" xfId="2896" xr:uid="{00000000-0005-0000-0000-0000FF550000}"/>
    <cellStyle name="Обычный 15 18 3 2" xfId="5984" xr:uid="{00000000-0005-0000-0000-000000560000}"/>
    <cellStyle name="Обычный 15 18 3 2 2" xfId="13809" xr:uid="{00000000-0005-0000-0000-000001560000}"/>
    <cellStyle name="Обычный 15 18 3 2 2 2" xfId="23028" xr:uid="{00000000-0005-0000-0000-000002560000}"/>
    <cellStyle name="Обычный 15 18 3 2 2 2 2" xfId="41028" xr:uid="{00000000-0005-0000-0000-000003560000}"/>
    <cellStyle name="Обычный 15 18 3 2 2 3" xfId="32685" xr:uid="{00000000-0005-0000-0000-000004560000}"/>
    <cellStyle name="Обычный 15 18 3 2 3" xfId="16503" xr:uid="{00000000-0005-0000-0000-000005560000}"/>
    <cellStyle name="Обычный 15 18 3 2 3 2" xfId="25291" xr:uid="{00000000-0005-0000-0000-000006560000}"/>
    <cellStyle name="Обычный 15 18 3 2 3 2 2" xfId="43255" xr:uid="{00000000-0005-0000-0000-000007560000}"/>
    <cellStyle name="Обычный 15 18 3 2 3 3" xfId="34947" xr:uid="{00000000-0005-0000-0000-000008560000}"/>
    <cellStyle name="Обычный 15 18 3 2 4" xfId="17934" xr:uid="{00000000-0005-0000-0000-000009560000}"/>
    <cellStyle name="Обычный 15 18 3 2 4 2" xfId="36244" xr:uid="{00000000-0005-0000-0000-00000A560000}"/>
    <cellStyle name="Обычный 15 18 3 2 5" xfId="26714" xr:uid="{00000000-0005-0000-0000-00000B560000}"/>
    <cellStyle name="Обычный 15 18 3 2 5 2" xfId="44629" xr:uid="{00000000-0005-0000-0000-00000C560000}"/>
    <cellStyle name="Обычный 15 18 3 2 6" xfId="28027" xr:uid="{00000000-0005-0000-0000-00000D560000}"/>
    <cellStyle name="Обычный 15 18 3 2 7" xfId="45676" xr:uid="{00000000-0005-0000-0000-00000E560000}"/>
    <cellStyle name="Обычный 15 18 3 2 8" xfId="46842" xr:uid="{00000000-0005-0000-0000-00000F560000}"/>
    <cellStyle name="Обычный 15 18 3 3" xfId="12830" xr:uid="{00000000-0005-0000-0000-000010560000}"/>
    <cellStyle name="Обычный 15 18 3 3 2" xfId="22253" xr:uid="{00000000-0005-0000-0000-000011560000}"/>
    <cellStyle name="Обычный 15 18 3 3 2 2" xfId="40288" xr:uid="{00000000-0005-0000-0000-000012560000}"/>
    <cellStyle name="Обычный 15 18 3 3 3" xfId="31950" xr:uid="{00000000-0005-0000-0000-000013560000}"/>
    <cellStyle name="Обычный 15 18 3 4" xfId="15881" xr:uid="{00000000-0005-0000-0000-000014560000}"/>
    <cellStyle name="Обычный 15 18 3 4 2" xfId="24857" xr:uid="{00000000-0005-0000-0000-000015560000}"/>
    <cellStyle name="Обычный 15 18 3 4 2 2" xfId="42854" xr:uid="{00000000-0005-0000-0000-000016560000}"/>
    <cellStyle name="Обычный 15 18 3 4 3" xfId="34502" xr:uid="{00000000-0005-0000-0000-000017560000}"/>
    <cellStyle name="Обычный 15 18 3 5" xfId="17192" xr:uid="{00000000-0005-0000-0000-000018560000}"/>
    <cellStyle name="Обычный 15 18 3 5 2" xfId="35548" xr:uid="{00000000-0005-0000-0000-000019560000}"/>
    <cellStyle name="Обычный 15 18 3 6" xfId="26110" xr:uid="{00000000-0005-0000-0000-00001A560000}"/>
    <cellStyle name="Обычный 15 18 3 6 2" xfId="44045" xr:uid="{00000000-0005-0000-0000-00001B560000}"/>
    <cellStyle name="Обычный 15 18 3 7" xfId="27421" xr:uid="{00000000-0005-0000-0000-00001C560000}"/>
    <cellStyle name="Обычный 15 18 3 8" xfId="45181" xr:uid="{00000000-0005-0000-0000-00001D560000}"/>
    <cellStyle name="Обычный 15 18 3 9" xfId="46252" xr:uid="{00000000-0005-0000-0000-00001E560000}"/>
    <cellStyle name="Обычный 15 18 4" xfId="5982" xr:uid="{00000000-0005-0000-0000-00001F560000}"/>
    <cellStyle name="Обычный 15 18 4 2" xfId="13807" xr:uid="{00000000-0005-0000-0000-000020560000}"/>
    <cellStyle name="Обычный 15 18 4 2 2" xfId="23026" xr:uid="{00000000-0005-0000-0000-000021560000}"/>
    <cellStyle name="Обычный 15 18 4 2 2 2" xfId="41026" xr:uid="{00000000-0005-0000-0000-000022560000}"/>
    <cellStyle name="Обычный 15 18 4 2 3" xfId="32683" xr:uid="{00000000-0005-0000-0000-000023560000}"/>
    <cellStyle name="Обычный 15 18 4 3" xfId="16501" xr:uid="{00000000-0005-0000-0000-000024560000}"/>
    <cellStyle name="Обычный 15 18 4 3 2" xfId="25289" xr:uid="{00000000-0005-0000-0000-000025560000}"/>
    <cellStyle name="Обычный 15 18 4 3 2 2" xfId="43253" xr:uid="{00000000-0005-0000-0000-000026560000}"/>
    <cellStyle name="Обычный 15 18 4 3 3" xfId="34945" xr:uid="{00000000-0005-0000-0000-000027560000}"/>
    <cellStyle name="Обычный 15 18 4 4" xfId="17932" xr:uid="{00000000-0005-0000-0000-000028560000}"/>
    <cellStyle name="Обычный 15 18 4 4 2" xfId="36242" xr:uid="{00000000-0005-0000-0000-000029560000}"/>
    <cellStyle name="Обычный 15 18 4 5" xfId="26712" xr:uid="{00000000-0005-0000-0000-00002A560000}"/>
    <cellStyle name="Обычный 15 18 4 5 2" xfId="44627" xr:uid="{00000000-0005-0000-0000-00002B560000}"/>
    <cellStyle name="Обычный 15 18 4 6" xfId="28025" xr:uid="{00000000-0005-0000-0000-00002C560000}"/>
    <cellStyle name="Обычный 15 18 4 7" xfId="45674" xr:uid="{00000000-0005-0000-0000-00002D560000}"/>
    <cellStyle name="Обычный 15 18 4 8" xfId="46840" xr:uid="{00000000-0005-0000-0000-00002E560000}"/>
    <cellStyle name="Обычный 15 18 5" xfId="12828" xr:uid="{00000000-0005-0000-0000-00002F560000}"/>
    <cellStyle name="Обычный 15 18 5 2" xfId="22251" xr:uid="{00000000-0005-0000-0000-000030560000}"/>
    <cellStyle name="Обычный 15 18 5 2 2" xfId="40286" xr:uid="{00000000-0005-0000-0000-000031560000}"/>
    <cellStyle name="Обычный 15 18 5 3" xfId="31948" xr:uid="{00000000-0005-0000-0000-000032560000}"/>
    <cellStyle name="Обычный 15 18 6" xfId="15879" xr:uid="{00000000-0005-0000-0000-000033560000}"/>
    <cellStyle name="Обычный 15 18 6 2" xfId="24855" xr:uid="{00000000-0005-0000-0000-000034560000}"/>
    <cellStyle name="Обычный 15 18 6 2 2" xfId="42852" xr:uid="{00000000-0005-0000-0000-000035560000}"/>
    <cellStyle name="Обычный 15 18 6 3" xfId="34500" xr:uid="{00000000-0005-0000-0000-000036560000}"/>
    <cellStyle name="Обычный 15 18 7" xfId="17190" xr:uid="{00000000-0005-0000-0000-000037560000}"/>
    <cellStyle name="Обычный 15 18 7 2" xfId="35546" xr:uid="{00000000-0005-0000-0000-000038560000}"/>
    <cellStyle name="Обычный 15 18 8" xfId="26108" xr:uid="{00000000-0005-0000-0000-000039560000}"/>
    <cellStyle name="Обычный 15 18 8 2" xfId="44043" xr:uid="{00000000-0005-0000-0000-00003A560000}"/>
    <cellStyle name="Обычный 15 18 9" xfId="27419" xr:uid="{00000000-0005-0000-0000-00003B560000}"/>
    <cellStyle name="Обычный 15 19" xfId="2897" xr:uid="{00000000-0005-0000-0000-00003C560000}"/>
    <cellStyle name="Обычный 15 19 10" xfId="45182" xr:uid="{00000000-0005-0000-0000-00003D560000}"/>
    <cellStyle name="Обычный 15 19 11" xfId="46253" xr:uid="{00000000-0005-0000-0000-00003E560000}"/>
    <cellStyle name="Обычный 15 19 2" xfId="2898" xr:uid="{00000000-0005-0000-0000-00003F560000}"/>
    <cellStyle name="Обычный 15 19 2 2" xfId="5986" xr:uid="{00000000-0005-0000-0000-000040560000}"/>
    <cellStyle name="Обычный 15 19 2 2 2" xfId="13811" xr:uid="{00000000-0005-0000-0000-000041560000}"/>
    <cellStyle name="Обычный 15 19 2 2 2 2" xfId="23030" xr:uid="{00000000-0005-0000-0000-000042560000}"/>
    <cellStyle name="Обычный 15 19 2 2 2 2 2" xfId="41030" xr:uid="{00000000-0005-0000-0000-000043560000}"/>
    <cellStyle name="Обычный 15 19 2 2 2 3" xfId="32687" xr:uid="{00000000-0005-0000-0000-000044560000}"/>
    <cellStyle name="Обычный 15 19 2 2 3" xfId="16505" xr:uid="{00000000-0005-0000-0000-000045560000}"/>
    <cellStyle name="Обычный 15 19 2 2 3 2" xfId="25293" xr:uid="{00000000-0005-0000-0000-000046560000}"/>
    <cellStyle name="Обычный 15 19 2 2 3 2 2" xfId="43257" xr:uid="{00000000-0005-0000-0000-000047560000}"/>
    <cellStyle name="Обычный 15 19 2 2 3 3" xfId="34949" xr:uid="{00000000-0005-0000-0000-000048560000}"/>
    <cellStyle name="Обычный 15 19 2 2 4" xfId="17936" xr:uid="{00000000-0005-0000-0000-000049560000}"/>
    <cellStyle name="Обычный 15 19 2 2 4 2" xfId="36246" xr:uid="{00000000-0005-0000-0000-00004A560000}"/>
    <cellStyle name="Обычный 15 19 2 2 5" xfId="26716" xr:uid="{00000000-0005-0000-0000-00004B560000}"/>
    <cellStyle name="Обычный 15 19 2 2 5 2" xfId="44631" xr:uid="{00000000-0005-0000-0000-00004C560000}"/>
    <cellStyle name="Обычный 15 19 2 2 6" xfId="28029" xr:uid="{00000000-0005-0000-0000-00004D560000}"/>
    <cellStyle name="Обычный 15 19 2 2 7" xfId="45678" xr:uid="{00000000-0005-0000-0000-00004E560000}"/>
    <cellStyle name="Обычный 15 19 2 2 8" xfId="46844" xr:uid="{00000000-0005-0000-0000-00004F560000}"/>
    <cellStyle name="Обычный 15 19 2 3" xfId="12832" xr:uid="{00000000-0005-0000-0000-000050560000}"/>
    <cellStyle name="Обычный 15 19 2 3 2" xfId="22255" xr:uid="{00000000-0005-0000-0000-000051560000}"/>
    <cellStyle name="Обычный 15 19 2 3 2 2" xfId="40290" xr:uid="{00000000-0005-0000-0000-000052560000}"/>
    <cellStyle name="Обычный 15 19 2 3 3" xfId="31952" xr:uid="{00000000-0005-0000-0000-000053560000}"/>
    <cellStyle name="Обычный 15 19 2 4" xfId="15883" xr:uid="{00000000-0005-0000-0000-000054560000}"/>
    <cellStyle name="Обычный 15 19 2 4 2" xfId="24859" xr:uid="{00000000-0005-0000-0000-000055560000}"/>
    <cellStyle name="Обычный 15 19 2 4 2 2" xfId="42856" xr:uid="{00000000-0005-0000-0000-000056560000}"/>
    <cellStyle name="Обычный 15 19 2 4 3" xfId="34504" xr:uid="{00000000-0005-0000-0000-000057560000}"/>
    <cellStyle name="Обычный 15 19 2 5" xfId="17194" xr:uid="{00000000-0005-0000-0000-000058560000}"/>
    <cellStyle name="Обычный 15 19 2 5 2" xfId="35550" xr:uid="{00000000-0005-0000-0000-000059560000}"/>
    <cellStyle name="Обычный 15 19 2 6" xfId="26112" xr:uid="{00000000-0005-0000-0000-00005A560000}"/>
    <cellStyle name="Обычный 15 19 2 6 2" xfId="44047" xr:uid="{00000000-0005-0000-0000-00005B560000}"/>
    <cellStyle name="Обычный 15 19 2 7" xfId="27423" xr:uid="{00000000-0005-0000-0000-00005C560000}"/>
    <cellStyle name="Обычный 15 19 2 8" xfId="45183" xr:uid="{00000000-0005-0000-0000-00005D560000}"/>
    <cellStyle name="Обычный 15 19 2 9" xfId="46254" xr:uid="{00000000-0005-0000-0000-00005E560000}"/>
    <cellStyle name="Обычный 15 19 3" xfId="2899" xr:uid="{00000000-0005-0000-0000-00005F560000}"/>
    <cellStyle name="Обычный 15 19 3 2" xfId="5987" xr:uid="{00000000-0005-0000-0000-000060560000}"/>
    <cellStyle name="Обычный 15 19 3 2 2" xfId="13812" xr:uid="{00000000-0005-0000-0000-000061560000}"/>
    <cellStyle name="Обычный 15 19 3 2 2 2" xfId="23031" xr:uid="{00000000-0005-0000-0000-000062560000}"/>
    <cellStyle name="Обычный 15 19 3 2 2 2 2" xfId="41031" xr:uid="{00000000-0005-0000-0000-000063560000}"/>
    <cellStyle name="Обычный 15 19 3 2 2 3" xfId="32688" xr:uid="{00000000-0005-0000-0000-000064560000}"/>
    <cellStyle name="Обычный 15 19 3 2 3" xfId="16506" xr:uid="{00000000-0005-0000-0000-000065560000}"/>
    <cellStyle name="Обычный 15 19 3 2 3 2" xfId="25294" xr:uid="{00000000-0005-0000-0000-000066560000}"/>
    <cellStyle name="Обычный 15 19 3 2 3 2 2" xfId="43258" xr:uid="{00000000-0005-0000-0000-000067560000}"/>
    <cellStyle name="Обычный 15 19 3 2 3 3" xfId="34950" xr:uid="{00000000-0005-0000-0000-000068560000}"/>
    <cellStyle name="Обычный 15 19 3 2 4" xfId="17937" xr:uid="{00000000-0005-0000-0000-000069560000}"/>
    <cellStyle name="Обычный 15 19 3 2 4 2" xfId="36247" xr:uid="{00000000-0005-0000-0000-00006A560000}"/>
    <cellStyle name="Обычный 15 19 3 2 5" xfId="26717" xr:uid="{00000000-0005-0000-0000-00006B560000}"/>
    <cellStyle name="Обычный 15 19 3 2 5 2" xfId="44632" xr:uid="{00000000-0005-0000-0000-00006C560000}"/>
    <cellStyle name="Обычный 15 19 3 2 6" xfId="28030" xr:uid="{00000000-0005-0000-0000-00006D560000}"/>
    <cellStyle name="Обычный 15 19 3 2 7" xfId="45679" xr:uid="{00000000-0005-0000-0000-00006E560000}"/>
    <cellStyle name="Обычный 15 19 3 2 8" xfId="46845" xr:uid="{00000000-0005-0000-0000-00006F560000}"/>
    <cellStyle name="Обычный 15 19 3 3" xfId="12833" xr:uid="{00000000-0005-0000-0000-000070560000}"/>
    <cellStyle name="Обычный 15 19 3 3 2" xfId="22256" xr:uid="{00000000-0005-0000-0000-000071560000}"/>
    <cellStyle name="Обычный 15 19 3 3 2 2" xfId="40291" xr:uid="{00000000-0005-0000-0000-000072560000}"/>
    <cellStyle name="Обычный 15 19 3 3 3" xfId="31953" xr:uid="{00000000-0005-0000-0000-000073560000}"/>
    <cellStyle name="Обычный 15 19 3 4" xfId="15884" xr:uid="{00000000-0005-0000-0000-000074560000}"/>
    <cellStyle name="Обычный 15 19 3 4 2" xfId="24860" xr:uid="{00000000-0005-0000-0000-000075560000}"/>
    <cellStyle name="Обычный 15 19 3 4 2 2" xfId="42857" xr:uid="{00000000-0005-0000-0000-000076560000}"/>
    <cellStyle name="Обычный 15 19 3 4 3" xfId="34505" xr:uid="{00000000-0005-0000-0000-000077560000}"/>
    <cellStyle name="Обычный 15 19 3 5" xfId="17195" xr:uid="{00000000-0005-0000-0000-000078560000}"/>
    <cellStyle name="Обычный 15 19 3 5 2" xfId="35551" xr:uid="{00000000-0005-0000-0000-000079560000}"/>
    <cellStyle name="Обычный 15 19 3 6" xfId="26113" xr:uid="{00000000-0005-0000-0000-00007A560000}"/>
    <cellStyle name="Обычный 15 19 3 6 2" xfId="44048" xr:uid="{00000000-0005-0000-0000-00007B560000}"/>
    <cellStyle name="Обычный 15 19 3 7" xfId="27424" xr:uid="{00000000-0005-0000-0000-00007C560000}"/>
    <cellStyle name="Обычный 15 19 3 8" xfId="45184" xr:uid="{00000000-0005-0000-0000-00007D560000}"/>
    <cellStyle name="Обычный 15 19 3 9" xfId="46255" xr:uid="{00000000-0005-0000-0000-00007E560000}"/>
    <cellStyle name="Обычный 15 19 4" xfId="5985" xr:uid="{00000000-0005-0000-0000-00007F560000}"/>
    <cellStyle name="Обычный 15 19 4 2" xfId="13810" xr:uid="{00000000-0005-0000-0000-000080560000}"/>
    <cellStyle name="Обычный 15 19 4 2 2" xfId="23029" xr:uid="{00000000-0005-0000-0000-000081560000}"/>
    <cellStyle name="Обычный 15 19 4 2 2 2" xfId="41029" xr:uid="{00000000-0005-0000-0000-000082560000}"/>
    <cellStyle name="Обычный 15 19 4 2 3" xfId="32686" xr:uid="{00000000-0005-0000-0000-000083560000}"/>
    <cellStyle name="Обычный 15 19 4 3" xfId="16504" xr:uid="{00000000-0005-0000-0000-000084560000}"/>
    <cellStyle name="Обычный 15 19 4 3 2" xfId="25292" xr:uid="{00000000-0005-0000-0000-000085560000}"/>
    <cellStyle name="Обычный 15 19 4 3 2 2" xfId="43256" xr:uid="{00000000-0005-0000-0000-000086560000}"/>
    <cellStyle name="Обычный 15 19 4 3 3" xfId="34948" xr:uid="{00000000-0005-0000-0000-000087560000}"/>
    <cellStyle name="Обычный 15 19 4 4" xfId="17935" xr:uid="{00000000-0005-0000-0000-000088560000}"/>
    <cellStyle name="Обычный 15 19 4 4 2" xfId="36245" xr:uid="{00000000-0005-0000-0000-000089560000}"/>
    <cellStyle name="Обычный 15 19 4 5" xfId="26715" xr:uid="{00000000-0005-0000-0000-00008A560000}"/>
    <cellStyle name="Обычный 15 19 4 5 2" xfId="44630" xr:uid="{00000000-0005-0000-0000-00008B560000}"/>
    <cellStyle name="Обычный 15 19 4 6" xfId="28028" xr:uid="{00000000-0005-0000-0000-00008C560000}"/>
    <cellStyle name="Обычный 15 19 4 7" xfId="45677" xr:uid="{00000000-0005-0000-0000-00008D560000}"/>
    <cellStyle name="Обычный 15 19 4 8" xfId="46843" xr:uid="{00000000-0005-0000-0000-00008E560000}"/>
    <cellStyle name="Обычный 15 19 5" xfId="12831" xr:uid="{00000000-0005-0000-0000-00008F560000}"/>
    <cellStyle name="Обычный 15 19 5 2" xfId="22254" xr:uid="{00000000-0005-0000-0000-000090560000}"/>
    <cellStyle name="Обычный 15 19 5 2 2" xfId="40289" xr:uid="{00000000-0005-0000-0000-000091560000}"/>
    <cellStyle name="Обычный 15 19 5 3" xfId="31951" xr:uid="{00000000-0005-0000-0000-000092560000}"/>
    <cellStyle name="Обычный 15 19 6" xfId="15882" xr:uid="{00000000-0005-0000-0000-000093560000}"/>
    <cellStyle name="Обычный 15 19 6 2" xfId="24858" xr:uid="{00000000-0005-0000-0000-000094560000}"/>
    <cellStyle name="Обычный 15 19 6 2 2" xfId="42855" xr:uid="{00000000-0005-0000-0000-000095560000}"/>
    <cellStyle name="Обычный 15 19 6 3" xfId="34503" xr:uid="{00000000-0005-0000-0000-000096560000}"/>
    <cellStyle name="Обычный 15 19 7" xfId="17193" xr:uid="{00000000-0005-0000-0000-000097560000}"/>
    <cellStyle name="Обычный 15 19 7 2" xfId="35549" xr:uid="{00000000-0005-0000-0000-000098560000}"/>
    <cellStyle name="Обычный 15 19 8" xfId="26111" xr:uid="{00000000-0005-0000-0000-000099560000}"/>
    <cellStyle name="Обычный 15 19 8 2" xfId="44046" xr:uid="{00000000-0005-0000-0000-00009A560000}"/>
    <cellStyle name="Обычный 15 19 9" xfId="27422" xr:uid="{00000000-0005-0000-0000-00009B560000}"/>
    <cellStyle name="Обычный 15 2" xfId="2900" xr:uid="{00000000-0005-0000-0000-00009C560000}"/>
    <cellStyle name="Обычный 15 2 2" xfId="2901" xr:uid="{00000000-0005-0000-0000-00009D560000}"/>
    <cellStyle name="Обычный 15 2 2 10" xfId="46256" xr:uid="{00000000-0005-0000-0000-00009E560000}"/>
    <cellStyle name="Обычный 15 2 2 2" xfId="5988" xr:uid="{00000000-0005-0000-0000-00009F560000}"/>
    <cellStyle name="Обычный 15 2 2 2 2" xfId="13813" xr:uid="{00000000-0005-0000-0000-0000A0560000}"/>
    <cellStyle name="Обычный 15 2 2 2 2 2" xfId="23032" xr:uid="{00000000-0005-0000-0000-0000A1560000}"/>
    <cellStyle name="Обычный 15 2 2 2 2 2 2" xfId="41032" xr:uid="{00000000-0005-0000-0000-0000A2560000}"/>
    <cellStyle name="Обычный 15 2 2 2 2 3" xfId="32689" xr:uid="{00000000-0005-0000-0000-0000A3560000}"/>
    <cellStyle name="Обычный 15 2 2 2 3" xfId="16507" xr:uid="{00000000-0005-0000-0000-0000A4560000}"/>
    <cellStyle name="Обычный 15 2 2 2 3 2" xfId="25295" xr:uid="{00000000-0005-0000-0000-0000A5560000}"/>
    <cellStyle name="Обычный 15 2 2 2 3 2 2" xfId="43259" xr:uid="{00000000-0005-0000-0000-0000A6560000}"/>
    <cellStyle name="Обычный 15 2 2 2 3 3" xfId="34951" xr:uid="{00000000-0005-0000-0000-0000A7560000}"/>
    <cellStyle name="Обычный 15 2 2 2 4" xfId="17938" xr:uid="{00000000-0005-0000-0000-0000A8560000}"/>
    <cellStyle name="Обычный 15 2 2 2 4 2" xfId="36248" xr:uid="{00000000-0005-0000-0000-0000A9560000}"/>
    <cellStyle name="Обычный 15 2 2 2 5" xfId="26718" xr:uid="{00000000-0005-0000-0000-0000AA560000}"/>
    <cellStyle name="Обычный 15 2 2 2 5 2" xfId="44633" xr:uid="{00000000-0005-0000-0000-0000AB560000}"/>
    <cellStyle name="Обычный 15 2 2 2 6" xfId="28031" xr:uid="{00000000-0005-0000-0000-0000AC560000}"/>
    <cellStyle name="Обычный 15 2 2 2 7" xfId="45680" xr:uid="{00000000-0005-0000-0000-0000AD560000}"/>
    <cellStyle name="Обычный 15 2 2 2 8" xfId="46846" xr:uid="{00000000-0005-0000-0000-0000AE560000}"/>
    <cellStyle name="Обычный 15 2 2 3" xfId="8367" xr:uid="{00000000-0005-0000-0000-0000AF560000}"/>
    <cellStyle name="Обычный 15 2 2 4" xfId="12834" xr:uid="{00000000-0005-0000-0000-0000B0560000}"/>
    <cellStyle name="Обычный 15 2 2 4 2" xfId="22257" xr:uid="{00000000-0005-0000-0000-0000B1560000}"/>
    <cellStyle name="Обычный 15 2 2 4 2 2" xfId="40292" xr:uid="{00000000-0005-0000-0000-0000B2560000}"/>
    <cellStyle name="Обычный 15 2 2 4 3" xfId="31954" xr:uid="{00000000-0005-0000-0000-0000B3560000}"/>
    <cellStyle name="Обычный 15 2 2 5" xfId="15885" xr:uid="{00000000-0005-0000-0000-0000B4560000}"/>
    <cellStyle name="Обычный 15 2 2 5 2" xfId="24861" xr:uid="{00000000-0005-0000-0000-0000B5560000}"/>
    <cellStyle name="Обычный 15 2 2 5 2 2" xfId="42858" xr:uid="{00000000-0005-0000-0000-0000B6560000}"/>
    <cellStyle name="Обычный 15 2 2 5 3" xfId="34506" xr:uid="{00000000-0005-0000-0000-0000B7560000}"/>
    <cellStyle name="Обычный 15 2 2 6" xfId="17196" xr:uid="{00000000-0005-0000-0000-0000B8560000}"/>
    <cellStyle name="Обычный 15 2 2 6 2" xfId="35552" xr:uid="{00000000-0005-0000-0000-0000B9560000}"/>
    <cellStyle name="Обычный 15 2 2 7" xfId="26114" xr:uid="{00000000-0005-0000-0000-0000BA560000}"/>
    <cellStyle name="Обычный 15 2 2 7 2" xfId="44049" xr:uid="{00000000-0005-0000-0000-0000BB560000}"/>
    <cellStyle name="Обычный 15 2 2 8" xfId="27425" xr:uid="{00000000-0005-0000-0000-0000BC560000}"/>
    <cellStyle name="Обычный 15 2 2 9" xfId="45185" xr:uid="{00000000-0005-0000-0000-0000BD560000}"/>
    <cellStyle name="Обычный 15 2 3" xfId="2902" xr:uid="{00000000-0005-0000-0000-0000BE560000}"/>
    <cellStyle name="Обычный 15 2 3 2" xfId="2903" xr:uid="{00000000-0005-0000-0000-0000BF560000}"/>
    <cellStyle name="Обычный 15 2 3 2 2" xfId="5989" xr:uid="{00000000-0005-0000-0000-0000C0560000}"/>
    <cellStyle name="Обычный 15 2 3 2 2 2" xfId="13814" xr:uid="{00000000-0005-0000-0000-0000C1560000}"/>
    <cellStyle name="Обычный 15 2 3 2 2 2 2" xfId="23033" xr:uid="{00000000-0005-0000-0000-0000C2560000}"/>
    <cellStyle name="Обычный 15 2 3 2 2 2 2 2" xfId="41033" xr:uid="{00000000-0005-0000-0000-0000C3560000}"/>
    <cellStyle name="Обычный 15 2 3 2 2 2 3" xfId="32690" xr:uid="{00000000-0005-0000-0000-0000C4560000}"/>
    <cellStyle name="Обычный 15 2 3 2 2 3" xfId="16508" xr:uid="{00000000-0005-0000-0000-0000C5560000}"/>
    <cellStyle name="Обычный 15 2 3 2 2 3 2" xfId="25296" xr:uid="{00000000-0005-0000-0000-0000C6560000}"/>
    <cellStyle name="Обычный 15 2 3 2 2 3 2 2" xfId="43260" xr:uid="{00000000-0005-0000-0000-0000C7560000}"/>
    <cellStyle name="Обычный 15 2 3 2 2 3 3" xfId="34952" xr:uid="{00000000-0005-0000-0000-0000C8560000}"/>
    <cellStyle name="Обычный 15 2 3 2 2 4" xfId="17939" xr:uid="{00000000-0005-0000-0000-0000C9560000}"/>
    <cellStyle name="Обычный 15 2 3 2 2 4 2" xfId="36249" xr:uid="{00000000-0005-0000-0000-0000CA560000}"/>
    <cellStyle name="Обычный 15 2 3 2 2 5" xfId="26719" xr:uid="{00000000-0005-0000-0000-0000CB560000}"/>
    <cellStyle name="Обычный 15 2 3 2 2 5 2" xfId="44634" xr:uid="{00000000-0005-0000-0000-0000CC560000}"/>
    <cellStyle name="Обычный 15 2 3 2 2 6" xfId="28032" xr:uid="{00000000-0005-0000-0000-0000CD560000}"/>
    <cellStyle name="Обычный 15 2 3 2 2 7" xfId="45681" xr:uid="{00000000-0005-0000-0000-0000CE560000}"/>
    <cellStyle name="Обычный 15 2 3 2 2 8" xfId="46847" xr:uid="{00000000-0005-0000-0000-0000CF560000}"/>
    <cellStyle name="Обычный 15 2 3 2 3" xfId="12835" xr:uid="{00000000-0005-0000-0000-0000D0560000}"/>
    <cellStyle name="Обычный 15 2 3 2 3 2" xfId="22258" xr:uid="{00000000-0005-0000-0000-0000D1560000}"/>
    <cellStyle name="Обычный 15 2 3 2 3 2 2" xfId="40293" xr:uid="{00000000-0005-0000-0000-0000D2560000}"/>
    <cellStyle name="Обычный 15 2 3 2 3 3" xfId="31955" xr:uid="{00000000-0005-0000-0000-0000D3560000}"/>
    <cellStyle name="Обычный 15 2 3 2 4" xfId="15886" xr:uid="{00000000-0005-0000-0000-0000D4560000}"/>
    <cellStyle name="Обычный 15 2 3 2 4 2" xfId="24862" xr:uid="{00000000-0005-0000-0000-0000D5560000}"/>
    <cellStyle name="Обычный 15 2 3 2 4 2 2" xfId="42859" xr:uid="{00000000-0005-0000-0000-0000D6560000}"/>
    <cellStyle name="Обычный 15 2 3 2 4 3" xfId="34507" xr:uid="{00000000-0005-0000-0000-0000D7560000}"/>
    <cellStyle name="Обычный 15 2 3 2 5" xfId="17197" xr:uid="{00000000-0005-0000-0000-0000D8560000}"/>
    <cellStyle name="Обычный 15 2 3 2 5 2" xfId="35553" xr:uid="{00000000-0005-0000-0000-0000D9560000}"/>
    <cellStyle name="Обычный 15 2 3 2 6" xfId="26115" xr:uid="{00000000-0005-0000-0000-0000DA560000}"/>
    <cellStyle name="Обычный 15 2 3 2 6 2" xfId="44050" xr:uid="{00000000-0005-0000-0000-0000DB560000}"/>
    <cellStyle name="Обычный 15 2 3 2 7" xfId="27426" xr:uid="{00000000-0005-0000-0000-0000DC560000}"/>
    <cellStyle name="Обычный 15 2 3 2 8" xfId="45186" xr:uid="{00000000-0005-0000-0000-0000DD560000}"/>
    <cellStyle name="Обычный 15 2 3 2 9" xfId="46257" xr:uid="{00000000-0005-0000-0000-0000DE560000}"/>
    <cellStyle name="Обычный 15 2 4" xfId="2904" xr:uid="{00000000-0005-0000-0000-0000DF560000}"/>
    <cellStyle name="Обычный 15 20" xfId="2905" xr:uid="{00000000-0005-0000-0000-0000E0560000}"/>
    <cellStyle name="Обычный 15 20 10" xfId="45187" xr:uid="{00000000-0005-0000-0000-0000E1560000}"/>
    <cellStyle name="Обычный 15 20 11" xfId="46258" xr:uid="{00000000-0005-0000-0000-0000E2560000}"/>
    <cellStyle name="Обычный 15 20 2" xfId="2906" xr:uid="{00000000-0005-0000-0000-0000E3560000}"/>
    <cellStyle name="Обычный 15 20 2 2" xfId="5991" xr:uid="{00000000-0005-0000-0000-0000E4560000}"/>
    <cellStyle name="Обычный 15 20 2 2 2" xfId="13816" xr:uid="{00000000-0005-0000-0000-0000E5560000}"/>
    <cellStyle name="Обычный 15 20 2 2 2 2" xfId="23035" xr:uid="{00000000-0005-0000-0000-0000E6560000}"/>
    <cellStyle name="Обычный 15 20 2 2 2 2 2" xfId="41035" xr:uid="{00000000-0005-0000-0000-0000E7560000}"/>
    <cellStyle name="Обычный 15 20 2 2 2 3" xfId="32692" xr:uid="{00000000-0005-0000-0000-0000E8560000}"/>
    <cellStyle name="Обычный 15 20 2 2 3" xfId="16510" xr:uid="{00000000-0005-0000-0000-0000E9560000}"/>
    <cellStyle name="Обычный 15 20 2 2 3 2" xfId="25298" xr:uid="{00000000-0005-0000-0000-0000EA560000}"/>
    <cellStyle name="Обычный 15 20 2 2 3 2 2" xfId="43262" xr:uid="{00000000-0005-0000-0000-0000EB560000}"/>
    <cellStyle name="Обычный 15 20 2 2 3 3" xfId="34954" xr:uid="{00000000-0005-0000-0000-0000EC560000}"/>
    <cellStyle name="Обычный 15 20 2 2 4" xfId="17941" xr:uid="{00000000-0005-0000-0000-0000ED560000}"/>
    <cellStyle name="Обычный 15 20 2 2 4 2" xfId="36251" xr:uid="{00000000-0005-0000-0000-0000EE560000}"/>
    <cellStyle name="Обычный 15 20 2 2 5" xfId="26721" xr:uid="{00000000-0005-0000-0000-0000EF560000}"/>
    <cellStyle name="Обычный 15 20 2 2 5 2" xfId="44636" xr:uid="{00000000-0005-0000-0000-0000F0560000}"/>
    <cellStyle name="Обычный 15 20 2 2 6" xfId="28034" xr:uid="{00000000-0005-0000-0000-0000F1560000}"/>
    <cellStyle name="Обычный 15 20 2 2 7" xfId="45683" xr:uid="{00000000-0005-0000-0000-0000F2560000}"/>
    <cellStyle name="Обычный 15 20 2 2 8" xfId="46849" xr:uid="{00000000-0005-0000-0000-0000F3560000}"/>
    <cellStyle name="Обычный 15 20 2 3" xfId="12837" xr:uid="{00000000-0005-0000-0000-0000F4560000}"/>
    <cellStyle name="Обычный 15 20 2 3 2" xfId="22260" xr:uid="{00000000-0005-0000-0000-0000F5560000}"/>
    <cellStyle name="Обычный 15 20 2 3 2 2" xfId="40295" xr:uid="{00000000-0005-0000-0000-0000F6560000}"/>
    <cellStyle name="Обычный 15 20 2 3 3" xfId="31957" xr:uid="{00000000-0005-0000-0000-0000F7560000}"/>
    <cellStyle name="Обычный 15 20 2 4" xfId="15888" xr:uid="{00000000-0005-0000-0000-0000F8560000}"/>
    <cellStyle name="Обычный 15 20 2 4 2" xfId="24864" xr:uid="{00000000-0005-0000-0000-0000F9560000}"/>
    <cellStyle name="Обычный 15 20 2 4 2 2" xfId="42861" xr:uid="{00000000-0005-0000-0000-0000FA560000}"/>
    <cellStyle name="Обычный 15 20 2 4 3" xfId="34509" xr:uid="{00000000-0005-0000-0000-0000FB560000}"/>
    <cellStyle name="Обычный 15 20 2 5" xfId="17199" xr:uid="{00000000-0005-0000-0000-0000FC560000}"/>
    <cellStyle name="Обычный 15 20 2 5 2" xfId="35555" xr:uid="{00000000-0005-0000-0000-0000FD560000}"/>
    <cellStyle name="Обычный 15 20 2 6" xfId="26117" xr:uid="{00000000-0005-0000-0000-0000FE560000}"/>
    <cellStyle name="Обычный 15 20 2 6 2" xfId="44052" xr:uid="{00000000-0005-0000-0000-0000FF560000}"/>
    <cellStyle name="Обычный 15 20 2 7" xfId="27428" xr:uid="{00000000-0005-0000-0000-000000570000}"/>
    <cellStyle name="Обычный 15 20 2 8" xfId="45188" xr:uid="{00000000-0005-0000-0000-000001570000}"/>
    <cellStyle name="Обычный 15 20 2 9" xfId="46259" xr:uid="{00000000-0005-0000-0000-000002570000}"/>
    <cellStyle name="Обычный 15 20 3" xfId="2907" xr:uid="{00000000-0005-0000-0000-000003570000}"/>
    <cellStyle name="Обычный 15 20 3 2" xfId="5992" xr:uid="{00000000-0005-0000-0000-000004570000}"/>
    <cellStyle name="Обычный 15 20 3 2 2" xfId="13817" xr:uid="{00000000-0005-0000-0000-000005570000}"/>
    <cellStyle name="Обычный 15 20 3 2 2 2" xfId="23036" xr:uid="{00000000-0005-0000-0000-000006570000}"/>
    <cellStyle name="Обычный 15 20 3 2 2 2 2" xfId="41036" xr:uid="{00000000-0005-0000-0000-000007570000}"/>
    <cellStyle name="Обычный 15 20 3 2 2 3" xfId="32693" xr:uid="{00000000-0005-0000-0000-000008570000}"/>
    <cellStyle name="Обычный 15 20 3 2 3" xfId="16511" xr:uid="{00000000-0005-0000-0000-000009570000}"/>
    <cellStyle name="Обычный 15 20 3 2 3 2" xfId="25299" xr:uid="{00000000-0005-0000-0000-00000A570000}"/>
    <cellStyle name="Обычный 15 20 3 2 3 2 2" xfId="43263" xr:uid="{00000000-0005-0000-0000-00000B570000}"/>
    <cellStyle name="Обычный 15 20 3 2 3 3" xfId="34955" xr:uid="{00000000-0005-0000-0000-00000C570000}"/>
    <cellStyle name="Обычный 15 20 3 2 4" xfId="17942" xr:uid="{00000000-0005-0000-0000-00000D570000}"/>
    <cellStyle name="Обычный 15 20 3 2 4 2" xfId="36252" xr:uid="{00000000-0005-0000-0000-00000E570000}"/>
    <cellStyle name="Обычный 15 20 3 2 5" xfId="26722" xr:uid="{00000000-0005-0000-0000-00000F570000}"/>
    <cellStyle name="Обычный 15 20 3 2 5 2" xfId="44637" xr:uid="{00000000-0005-0000-0000-000010570000}"/>
    <cellStyle name="Обычный 15 20 3 2 6" xfId="28035" xr:uid="{00000000-0005-0000-0000-000011570000}"/>
    <cellStyle name="Обычный 15 20 3 2 7" xfId="45684" xr:uid="{00000000-0005-0000-0000-000012570000}"/>
    <cellStyle name="Обычный 15 20 3 2 8" xfId="46850" xr:uid="{00000000-0005-0000-0000-000013570000}"/>
    <cellStyle name="Обычный 15 20 3 3" xfId="12838" xr:uid="{00000000-0005-0000-0000-000014570000}"/>
    <cellStyle name="Обычный 15 20 3 3 2" xfId="22261" xr:uid="{00000000-0005-0000-0000-000015570000}"/>
    <cellStyle name="Обычный 15 20 3 3 2 2" xfId="40296" xr:uid="{00000000-0005-0000-0000-000016570000}"/>
    <cellStyle name="Обычный 15 20 3 3 3" xfId="31958" xr:uid="{00000000-0005-0000-0000-000017570000}"/>
    <cellStyle name="Обычный 15 20 3 4" xfId="15889" xr:uid="{00000000-0005-0000-0000-000018570000}"/>
    <cellStyle name="Обычный 15 20 3 4 2" xfId="24865" xr:uid="{00000000-0005-0000-0000-000019570000}"/>
    <cellStyle name="Обычный 15 20 3 4 2 2" xfId="42862" xr:uid="{00000000-0005-0000-0000-00001A570000}"/>
    <cellStyle name="Обычный 15 20 3 4 3" xfId="34510" xr:uid="{00000000-0005-0000-0000-00001B570000}"/>
    <cellStyle name="Обычный 15 20 3 5" xfId="17200" xr:uid="{00000000-0005-0000-0000-00001C570000}"/>
    <cellStyle name="Обычный 15 20 3 5 2" xfId="35556" xr:uid="{00000000-0005-0000-0000-00001D570000}"/>
    <cellStyle name="Обычный 15 20 3 6" xfId="26118" xr:uid="{00000000-0005-0000-0000-00001E570000}"/>
    <cellStyle name="Обычный 15 20 3 6 2" xfId="44053" xr:uid="{00000000-0005-0000-0000-00001F570000}"/>
    <cellStyle name="Обычный 15 20 3 7" xfId="27429" xr:uid="{00000000-0005-0000-0000-000020570000}"/>
    <cellStyle name="Обычный 15 20 3 8" xfId="45189" xr:uid="{00000000-0005-0000-0000-000021570000}"/>
    <cellStyle name="Обычный 15 20 3 9" xfId="46260" xr:uid="{00000000-0005-0000-0000-000022570000}"/>
    <cellStyle name="Обычный 15 20 4" xfId="5990" xr:uid="{00000000-0005-0000-0000-000023570000}"/>
    <cellStyle name="Обычный 15 20 4 2" xfId="13815" xr:uid="{00000000-0005-0000-0000-000024570000}"/>
    <cellStyle name="Обычный 15 20 4 2 2" xfId="23034" xr:uid="{00000000-0005-0000-0000-000025570000}"/>
    <cellStyle name="Обычный 15 20 4 2 2 2" xfId="41034" xr:uid="{00000000-0005-0000-0000-000026570000}"/>
    <cellStyle name="Обычный 15 20 4 2 3" xfId="32691" xr:uid="{00000000-0005-0000-0000-000027570000}"/>
    <cellStyle name="Обычный 15 20 4 3" xfId="16509" xr:uid="{00000000-0005-0000-0000-000028570000}"/>
    <cellStyle name="Обычный 15 20 4 3 2" xfId="25297" xr:uid="{00000000-0005-0000-0000-000029570000}"/>
    <cellStyle name="Обычный 15 20 4 3 2 2" xfId="43261" xr:uid="{00000000-0005-0000-0000-00002A570000}"/>
    <cellStyle name="Обычный 15 20 4 3 3" xfId="34953" xr:uid="{00000000-0005-0000-0000-00002B570000}"/>
    <cellStyle name="Обычный 15 20 4 4" xfId="17940" xr:uid="{00000000-0005-0000-0000-00002C570000}"/>
    <cellStyle name="Обычный 15 20 4 4 2" xfId="36250" xr:uid="{00000000-0005-0000-0000-00002D570000}"/>
    <cellStyle name="Обычный 15 20 4 5" xfId="26720" xr:uid="{00000000-0005-0000-0000-00002E570000}"/>
    <cellStyle name="Обычный 15 20 4 5 2" xfId="44635" xr:uid="{00000000-0005-0000-0000-00002F570000}"/>
    <cellStyle name="Обычный 15 20 4 6" xfId="28033" xr:uid="{00000000-0005-0000-0000-000030570000}"/>
    <cellStyle name="Обычный 15 20 4 7" xfId="45682" xr:uid="{00000000-0005-0000-0000-000031570000}"/>
    <cellStyle name="Обычный 15 20 4 8" xfId="46848" xr:uid="{00000000-0005-0000-0000-000032570000}"/>
    <cellStyle name="Обычный 15 20 5" xfId="12836" xr:uid="{00000000-0005-0000-0000-000033570000}"/>
    <cellStyle name="Обычный 15 20 5 2" xfId="22259" xr:uid="{00000000-0005-0000-0000-000034570000}"/>
    <cellStyle name="Обычный 15 20 5 2 2" xfId="40294" xr:uid="{00000000-0005-0000-0000-000035570000}"/>
    <cellStyle name="Обычный 15 20 5 3" xfId="31956" xr:uid="{00000000-0005-0000-0000-000036570000}"/>
    <cellStyle name="Обычный 15 20 6" xfId="15887" xr:uid="{00000000-0005-0000-0000-000037570000}"/>
    <cellStyle name="Обычный 15 20 6 2" xfId="24863" xr:uid="{00000000-0005-0000-0000-000038570000}"/>
    <cellStyle name="Обычный 15 20 6 2 2" xfId="42860" xr:uid="{00000000-0005-0000-0000-000039570000}"/>
    <cellStyle name="Обычный 15 20 6 3" xfId="34508" xr:uid="{00000000-0005-0000-0000-00003A570000}"/>
    <cellStyle name="Обычный 15 20 7" xfId="17198" xr:uid="{00000000-0005-0000-0000-00003B570000}"/>
    <cellStyle name="Обычный 15 20 7 2" xfId="35554" xr:uid="{00000000-0005-0000-0000-00003C570000}"/>
    <cellStyle name="Обычный 15 20 8" xfId="26116" xr:uid="{00000000-0005-0000-0000-00003D570000}"/>
    <cellStyle name="Обычный 15 20 8 2" xfId="44051" xr:uid="{00000000-0005-0000-0000-00003E570000}"/>
    <cellStyle name="Обычный 15 20 9" xfId="27427" xr:uid="{00000000-0005-0000-0000-00003F570000}"/>
    <cellStyle name="Обычный 15 21" xfId="2908" xr:uid="{00000000-0005-0000-0000-000040570000}"/>
    <cellStyle name="Обычный 15 21 10" xfId="45190" xr:uid="{00000000-0005-0000-0000-000041570000}"/>
    <cellStyle name="Обычный 15 21 11" xfId="46261" xr:uid="{00000000-0005-0000-0000-000042570000}"/>
    <cellStyle name="Обычный 15 21 2" xfId="2909" xr:uid="{00000000-0005-0000-0000-000043570000}"/>
    <cellStyle name="Обычный 15 21 2 2" xfId="5994" xr:uid="{00000000-0005-0000-0000-000044570000}"/>
    <cellStyle name="Обычный 15 21 2 2 2" xfId="13819" xr:uid="{00000000-0005-0000-0000-000045570000}"/>
    <cellStyle name="Обычный 15 21 2 2 2 2" xfId="23038" xr:uid="{00000000-0005-0000-0000-000046570000}"/>
    <cellStyle name="Обычный 15 21 2 2 2 2 2" xfId="41038" xr:uid="{00000000-0005-0000-0000-000047570000}"/>
    <cellStyle name="Обычный 15 21 2 2 2 3" xfId="32695" xr:uid="{00000000-0005-0000-0000-000048570000}"/>
    <cellStyle name="Обычный 15 21 2 2 3" xfId="16513" xr:uid="{00000000-0005-0000-0000-000049570000}"/>
    <cellStyle name="Обычный 15 21 2 2 3 2" xfId="25301" xr:uid="{00000000-0005-0000-0000-00004A570000}"/>
    <cellStyle name="Обычный 15 21 2 2 3 2 2" xfId="43265" xr:uid="{00000000-0005-0000-0000-00004B570000}"/>
    <cellStyle name="Обычный 15 21 2 2 3 3" xfId="34957" xr:uid="{00000000-0005-0000-0000-00004C570000}"/>
    <cellStyle name="Обычный 15 21 2 2 4" xfId="17944" xr:uid="{00000000-0005-0000-0000-00004D570000}"/>
    <cellStyle name="Обычный 15 21 2 2 4 2" xfId="36254" xr:uid="{00000000-0005-0000-0000-00004E570000}"/>
    <cellStyle name="Обычный 15 21 2 2 5" xfId="26724" xr:uid="{00000000-0005-0000-0000-00004F570000}"/>
    <cellStyle name="Обычный 15 21 2 2 5 2" xfId="44639" xr:uid="{00000000-0005-0000-0000-000050570000}"/>
    <cellStyle name="Обычный 15 21 2 2 6" xfId="28037" xr:uid="{00000000-0005-0000-0000-000051570000}"/>
    <cellStyle name="Обычный 15 21 2 2 7" xfId="45686" xr:uid="{00000000-0005-0000-0000-000052570000}"/>
    <cellStyle name="Обычный 15 21 2 2 8" xfId="46852" xr:uid="{00000000-0005-0000-0000-000053570000}"/>
    <cellStyle name="Обычный 15 21 2 3" xfId="12840" xr:uid="{00000000-0005-0000-0000-000054570000}"/>
    <cellStyle name="Обычный 15 21 2 3 2" xfId="22263" xr:uid="{00000000-0005-0000-0000-000055570000}"/>
    <cellStyle name="Обычный 15 21 2 3 2 2" xfId="40298" xr:uid="{00000000-0005-0000-0000-000056570000}"/>
    <cellStyle name="Обычный 15 21 2 3 3" xfId="31960" xr:uid="{00000000-0005-0000-0000-000057570000}"/>
    <cellStyle name="Обычный 15 21 2 4" xfId="15891" xr:uid="{00000000-0005-0000-0000-000058570000}"/>
    <cellStyle name="Обычный 15 21 2 4 2" xfId="24867" xr:uid="{00000000-0005-0000-0000-000059570000}"/>
    <cellStyle name="Обычный 15 21 2 4 2 2" xfId="42864" xr:uid="{00000000-0005-0000-0000-00005A570000}"/>
    <cellStyle name="Обычный 15 21 2 4 3" xfId="34512" xr:uid="{00000000-0005-0000-0000-00005B570000}"/>
    <cellStyle name="Обычный 15 21 2 5" xfId="17202" xr:uid="{00000000-0005-0000-0000-00005C570000}"/>
    <cellStyle name="Обычный 15 21 2 5 2" xfId="35558" xr:uid="{00000000-0005-0000-0000-00005D570000}"/>
    <cellStyle name="Обычный 15 21 2 6" xfId="26120" xr:uid="{00000000-0005-0000-0000-00005E570000}"/>
    <cellStyle name="Обычный 15 21 2 6 2" xfId="44055" xr:uid="{00000000-0005-0000-0000-00005F570000}"/>
    <cellStyle name="Обычный 15 21 2 7" xfId="27431" xr:uid="{00000000-0005-0000-0000-000060570000}"/>
    <cellStyle name="Обычный 15 21 2 8" xfId="45191" xr:uid="{00000000-0005-0000-0000-000061570000}"/>
    <cellStyle name="Обычный 15 21 2 9" xfId="46262" xr:uid="{00000000-0005-0000-0000-000062570000}"/>
    <cellStyle name="Обычный 15 21 3" xfId="2910" xr:uid="{00000000-0005-0000-0000-000063570000}"/>
    <cellStyle name="Обычный 15 21 3 2" xfId="5995" xr:uid="{00000000-0005-0000-0000-000064570000}"/>
    <cellStyle name="Обычный 15 21 3 2 2" xfId="13820" xr:uid="{00000000-0005-0000-0000-000065570000}"/>
    <cellStyle name="Обычный 15 21 3 2 2 2" xfId="23039" xr:uid="{00000000-0005-0000-0000-000066570000}"/>
    <cellStyle name="Обычный 15 21 3 2 2 2 2" xfId="41039" xr:uid="{00000000-0005-0000-0000-000067570000}"/>
    <cellStyle name="Обычный 15 21 3 2 2 3" xfId="32696" xr:uid="{00000000-0005-0000-0000-000068570000}"/>
    <cellStyle name="Обычный 15 21 3 2 3" xfId="16514" xr:uid="{00000000-0005-0000-0000-000069570000}"/>
    <cellStyle name="Обычный 15 21 3 2 3 2" xfId="25302" xr:uid="{00000000-0005-0000-0000-00006A570000}"/>
    <cellStyle name="Обычный 15 21 3 2 3 2 2" xfId="43266" xr:uid="{00000000-0005-0000-0000-00006B570000}"/>
    <cellStyle name="Обычный 15 21 3 2 3 3" xfId="34958" xr:uid="{00000000-0005-0000-0000-00006C570000}"/>
    <cellStyle name="Обычный 15 21 3 2 4" xfId="17945" xr:uid="{00000000-0005-0000-0000-00006D570000}"/>
    <cellStyle name="Обычный 15 21 3 2 4 2" xfId="36255" xr:uid="{00000000-0005-0000-0000-00006E570000}"/>
    <cellStyle name="Обычный 15 21 3 2 5" xfId="26725" xr:uid="{00000000-0005-0000-0000-00006F570000}"/>
    <cellStyle name="Обычный 15 21 3 2 5 2" xfId="44640" xr:uid="{00000000-0005-0000-0000-000070570000}"/>
    <cellStyle name="Обычный 15 21 3 2 6" xfId="28038" xr:uid="{00000000-0005-0000-0000-000071570000}"/>
    <cellStyle name="Обычный 15 21 3 2 7" xfId="45687" xr:uid="{00000000-0005-0000-0000-000072570000}"/>
    <cellStyle name="Обычный 15 21 3 2 8" xfId="46853" xr:uid="{00000000-0005-0000-0000-000073570000}"/>
    <cellStyle name="Обычный 15 21 3 3" xfId="12841" xr:uid="{00000000-0005-0000-0000-000074570000}"/>
    <cellStyle name="Обычный 15 21 3 3 2" xfId="22264" xr:uid="{00000000-0005-0000-0000-000075570000}"/>
    <cellStyle name="Обычный 15 21 3 3 2 2" xfId="40299" xr:uid="{00000000-0005-0000-0000-000076570000}"/>
    <cellStyle name="Обычный 15 21 3 3 3" xfId="31961" xr:uid="{00000000-0005-0000-0000-000077570000}"/>
    <cellStyle name="Обычный 15 21 3 4" xfId="15892" xr:uid="{00000000-0005-0000-0000-000078570000}"/>
    <cellStyle name="Обычный 15 21 3 4 2" xfId="24868" xr:uid="{00000000-0005-0000-0000-000079570000}"/>
    <cellStyle name="Обычный 15 21 3 4 2 2" xfId="42865" xr:uid="{00000000-0005-0000-0000-00007A570000}"/>
    <cellStyle name="Обычный 15 21 3 4 3" xfId="34513" xr:uid="{00000000-0005-0000-0000-00007B570000}"/>
    <cellStyle name="Обычный 15 21 3 5" xfId="17203" xr:uid="{00000000-0005-0000-0000-00007C570000}"/>
    <cellStyle name="Обычный 15 21 3 5 2" xfId="35559" xr:uid="{00000000-0005-0000-0000-00007D570000}"/>
    <cellStyle name="Обычный 15 21 3 6" xfId="26121" xr:uid="{00000000-0005-0000-0000-00007E570000}"/>
    <cellStyle name="Обычный 15 21 3 6 2" xfId="44056" xr:uid="{00000000-0005-0000-0000-00007F570000}"/>
    <cellStyle name="Обычный 15 21 3 7" xfId="27432" xr:uid="{00000000-0005-0000-0000-000080570000}"/>
    <cellStyle name="Обычный 15 21 3 8" xfId="45192" xr:uid="{00000000-0005-0000-0000-000081570000}"/>
    <cellStyle name="Обычный 15 21 3 9" xfId="46263" xr:uid="{00000000-0005-0000-0000-000082570000}"/>
    <cellStyle name="Обычный 15 21 4" xfId="5993" xr:uid="{00000000-0005-0000-0000-000083570000}"/>
    <cellStyle name="Обычный 15 21 4 2" xfId="13818" xr:uid="{00000000-0005-0000-0000-000084570000}"/>
    <cellStyle name="Обычный 15 21 4 2 2" xfId="23037" xr:uid="{00000000-0005-0000-0000-000085570000}"/>
    <cellStyle name="Обычный 15 21 4 2 2 2" xfId="41037" xr:uid="{00000000-0005-0000-0000-000086570000}"/>
    <cellStyle name="Обычный 15 21 4 2 3" xfId="32694" xr:uid="{00000000-0005-0000-0000-000087570000}"/>
    <cellStyle name="Обычный 15 21 4 3" xfId="16512" xr:uid="{00000000-0005-0000-0000-000088570000}"/>
    <cellStyle name="Обычный 15 21 4 3 2" xfId="25300" xr:uid="{00000000-0005-0000-0000-000089570000}"/>
    <cellStyle name="Обычный 15 21 4 3 2 2" xfId="43264" xr:uid="{00000000-0005-0000-0000-00008A570000}"/>
    <cellStyle name="Обычный 15 21 4 3 3" xfId="34956" xr:uid="{00000000-0005-0000-0000-00008B570000}"/>
    <cellStyle name="Обычный 15 21 4 4" xfId="17943" xr:uid="{00000000-0005-0000-0000-00008C570000}"/>
    <cellStyle name="Обычный 15 21 4 4 2" xfId="36253" xr:uid="{00000000-0005-0000-0000-00008D570000}"/>
    <cellStyle name="Обычный 15 21 4 5" xfId="26723" xr:uid="{00000000-0005-0000-0000-00008E570000}"/>
    <cellStyle name="Обычный 15 21 4 5 2" xfId="44638" xr:uid="{00000000-0005-0000-0000-00008F570000}"/>
    <cellStyle name="Обычный 15 21 4 6" xfId="28036" xr:uid="{00000000-0005-0000-0000-000090570000}"/>
    <cellStyle name="Обычный 15 21 4 7" xfId="45685" xr:uid="{00000000-0005-0000-0000-000091570000}"/>
    <cellStyle name="Обычный 15 21 4 8" xfId="46851" xr:uid="{00000000-0005-0000-0000-000092570000}"/>
    <cellStyle name="Обычный 15 21 5" xfId="12839" xr:uid="{00000000-0005-0000-0000-000093570000}"/>
    <cellStyle name="Обычный 15 21 5 2" xfId="22262" xr:uid="{00000000-0005-0000-0000-000094570000}"/>
    <cellStyle name="Обычный 15 21 5 2 2" xfId="40297" xr:uid="{00000000-0005-0000-0000-000095570000}"/>
    <cellStyle name="Обычный 15 21 5 3" xfId="31959" xr:uid="{00000000-0005-0000-0000-000096570000}"/>
    <cellStyle name="Обычный 15 21 6" xfId="15890" xr:uid="{00000000-0005-0000-0000-000097570000}"/>
    <cellStyle name="Обычный 15 21 6 2" xfId="24866" xr:uid="{00000000-0005-0000-0000-000098570000}"/>
    <cellStyle name="Обычный 15 21 6 2 2" xfId="42863" xr:uid="{00000000-0005-0000-0000-000099570000}"/>
    <cellStyle name="Обычный 15 21 6 3" xfId="34511" xr:uid="{00000000-0005-0000-0000-00009A570000}"/>
    <cellStyle name="Обычный 15 21 7" xfId="17201" xr:uid="{00000000-0005-0000-0000-00009B570000}"/>
    <cellStyle name="Обычный 15 21 7 2" xfId="35557" xr:uid="{00000000-0005-0000-0000-00009C570000}"/>
    <cellStyle name="Обычный 15 21 8" xfId="26119" xr:uid="{00000000-0005-0000-0000-00009D570000}"/>
    <cellStyle name="Обычный 15 21 8 2" xfId="44054" xr:uid="{00000000-0005-0000-0000-00009E570000}"/>
    <cellStyle name="Обычный 15 21 9" xfId="27430" xr:uid="{00000000-0005-0000-0000-00009F570000}"/>
    <cellStyle name="Обычный 15 22" xfId="2911" xr:uid="{00000000-0005-0000-0000-0000A0570000}"/>
    <cellStyle name="Обычный 15 22 2" xfId="5996" xr:uid="{00000000-0005-0000-0000-0000A1570000}"/>
    <cellStyle name="Обычный 15 22 2 2" xfId="13821" xr:uid="{00000000-0005-0000-0000-0000A2570000}"/>
    <cellStyle name="Обычный 15 22 2 2 2" xfId="23040" xr:uid="{00000000-0005-0000-0000-0000A3570000}"/>
    <cellStyle name="Обычный 15 22 2 2 2 2" xfId="41040" xr:uid="{00000000-0005-0000-0000-0000A4570000}"/>
    <cellStyle name="Обычный 15 22 2 2 3" xfId="32697" xr:uid="{00000000-0005-0000-0000-0000A5570000}"/>
    <cellStyle name="Обычный 15 22 2 3" xfId="16515" xr:uid="{00000000-0005-0000-0000-0000A6570000}"/>
    <cellStyle name="Обычный 15 22 2 3 2" xfId="25303" xr:uid="{00000000-0005-0000-0000-0000A7570000}"/>
    <cellStyle name="Обычный 15 22 2 3 2 2" xfId="43267" xr:uid="{00000000-0005-0000-0000-0000A8570000}"/>
    <cellStyle name="Обычный 15 22 2 3 3" xfId="34959" xr:uid="{00000000-0005-0000-0000-0000A9570000}"/>
    <cellStyle name="Обычный 15 22 2 4" xfId="17946" xr:uid="{00000000-0005-0000-0000-0000AA570000}"/>
    <cellStyle name="Обычный 15 22 2 4 2" xfId="36256" xr:uid="{00000000-0005-0000-0000-0000AB570000}"/>
    <cellStyle name="Обычный 15 22 2 5" xfId="26726" xr:uid="{00000000-0005-0000-0000-0000AC570000}"/>
    <cellStyle name="Обычный 15 22 2 5 2" xfId="44641" xr:uid="{00000000-0005-0000-0000-0000AD570000}"/>
    <cellStyle name="Обычный 15 22 2 6" xfId="28039" xr:uid="{00000000-0005-0000-0000-0000AE570000}"/>
    <cellStyle name="Обычный 15 22 2 7" xfId="45688" xr:uid="{00000000-0005-0000-0000-0000AF570000}"/>
    <cellStyle name="Обычный 15 22 2 8" xfId="46854" xr:uid="{00000000-0005-0000-0000-0000B0570000}"/>
    <cellStyle name="Обычный 15 22 3" xfId="12842" xr:uid="{00000000-0005-0000-0000-0000B1570000}"/>
    <cellStyle name="Обычный 15 22 3 2" xfId="22265" xr:uid="{00000000-0005-0000-0000-0000B2570000}"/>
    <cellStyle name="Обычный 15 22 3 2 2" xfId="40300" xr:uid="{00000000-0005-0000-0000-0000B3570000}"/>
    <cellStyle name="Обычный 15 22 3 3" xfId="31962" xr:uid="{00000000-0005-0000-0000-0000B4570000}"/>
    <cellStyle name="Обычный 15 22 4" xfId="15893" xr:uid="{00000000-0005-0000-0000-0000B5570000}"/>
    <cellStyle name="Обычный 15 22 4 2" xfId="24869" xr:uid="{00000000-0005-0000-0000-0000B6570000}"/>
    <cellStyle name="Обычный 15 22 4 2 2" xfId="42866" xr:uid="{00000000-0005-0000-0000-0000B7570000}"/>
    <cellStyle name="Обычный 15 22 4 3" xfId="34514" xr:uid="{00000000-0005-0000-0000-0000B8570000}"/>
    <cellStyle name="Обычный 15 22 5" xfId="17204" xr:uid="{00000000-0005-0000-0000-0000B9570000}"/>
    <cellStyle name="Обычный 15 22 5 2" xfId="35560" xr:uid="{00000000-0005-0000-0000-0000BA570000}"/>
    <cellStyle name="Обычный 15 22 6" xfId="26122" xr:uid="{00000000-0005-0000-0000-0000BB570000}"/>
    <cellStyle name="Обычный 15 22 6 2" xfId="44057" xr:uid="{00000000-0005-0000-0000-0000BC570000}"/>
    <cellStyle name="Обычный 15 22 7" xfId="27433" xr:uid="{00000000-0005-0000-0000-0000BD570000}"/>
    <cellStyle name="Обычный 15 22 8" xfId="45193" xr:uid="{00000000-0005-0000-0000-0000BE570000}"/>
    <cellStyle name="Обычный 15 22 9" xfId="46264" xr:uid="{00000000-0005-0000-0000-0000BF570000}"/>
    <cellStyle name="Обычный 15 3" xfId="2912" xr:uid="{00000000-0005-0000-0000-0000C0570000}"/>
    <cellStyle name="Обычный 15 3 10" xfId="45194" xr:uid="{00000000-0005-0000-0000-0000C1570000}"/>
    <cellStyle name="Обычный 15 3 11" xfId="46265" xr:uid="{00000000-0005-0000-0000-0000C2570000}"/>
    <cellStyle name="Обычный 15 3 2" xfId="2913" xr:uid="{00000000-0005-0000-0000-0000C3570000}"/>
    <cellStyle name="Обычный 15 3 2 2" xfId="2914" xr:uid="{00000000-0005-0000-0000-0000C4570000}"/>
    <cellStyle name="Обычный 15 3 2 2 2" xfId="5998" xr:uid="{00000000-0005-0000-0000-0000C5570000}"/>
    <cellStyle name="Обычный 15 3 2 2 2 2" xfId="13823" xr:uid="{00000000-0005-0000-0000-0000C6570000}"/>
    <cellStyle name="Обычный 15 3 2 2 2 2 2" xfId="23042" xr:uid="{00000000-0005-0000-0000-0000C7570000}"/>
    <cellStyle name="Обычный 15 3 2 2 2 2 2 2" xfId="41042" xr:uid="{00000000-0005-0000-0000-0000C8570000}"/>
    <cellStyle name="Обычный 15 3 2 2 2 2 3" xfId="32699" xr:uid="{00000000-0005-0000-0000-0000C9570000}"/>
    <cellStyle name="Обычный 15 3 2 2 2 3" xfId="16517" xr:uid="{00000000-0005-0000-0000-0000CA570000}"/>
    <cellStyle name="Обычный 15 3 2 2 2 3 2" xfId="25305" xr:uid="{00000000-0005-0000-0000-0000CB570000}"/>
    <cellStyle name="Обычный 15 3 2 2 2 3 2 2" xfId="43269" xr:uid="{00000000-0005-0000-0000-0000CC570000}"/>
    <cellStyle name="Обычный 15 3 2 2 2 3 3" xfId="34961" xr:uid="{00000000-0005-0000-0000-0000CD570000}"/>
    <cellStyle name="Обычный 15 3 2 2 2 4" xfId="17948" xr:uid="{00000000-0005-0000-0000-0000CE570000}"/>
    <cellStyle name="Обычный 15 3 2 2 2 4 2" xfId="36258" xr:uid="{00000000-0005-0000-0000-0000CF570000}"/>
    <cellStyle name="Обычный 15 3 2 2 2 5" xfId="26728" xr:uid="{00000000-0005-0000-0000-0000D0570000}"/>
    <cellStyle name="Обычный 15 3 2 2 2 5 2" xfId="44643" xr:uid="{00000000-0005-0000-0000-0000D1570000}"/>
    <cellStyle name="Обычный 15 3 2 2 2 6" xfId="28041" xr:uid="{00000000-0005-0000-0000-0000D2570000}"/>
    <cellStyle name="Обычный 15 3 2 2 2 7" xfId="45690" xr:uid="{00000000-0005-0000-0000-0000D3570000}"/>
    <cellStyle name="Обычный 15 3 2 2 2 8" xfId="46856" xr:uid="{00000000-0005-0000-0000-0000D4570000}"/>
    <cellStyle name="Обычный 15 3 2 2 3" xfId="12844" xr:uid="{00000000-0005-0000-0000-0000D5570000}"/>
    <cellStyle name="Обычный 15 3 2 2 3 2" xfId="22267" xr:uid="{00000000-0005-0000-0000-0000D6570000}"/>
    <cellStyle name="Обычный 15 3 2 2 3 2 2" xfId="40302" xr:uid="{00000000-0005-0000-0000-0000D7570000}"/>
    <cellStyle name="Обычный 15 3 2 2 3 3" xfId="31964" xr:uid="{00000000-0005-0000-0000-0000D8570000}"/>
    <cellStyle name="Обычный 15 3 2 2 4" xfId="15895" xr:uid="{00000000-0005-0000-0000-0000D9570000}"/>
    <cellStyle name="Обычный 15 3 2 2 4 2" xfId="24871" xr:uid="{00000000-0005-0000-0000-0000DA570000}"/>
    <cellStyle name="Обычный 15 3 2 2 4 2 2" xfId="42868" xr:uid="{00000000-0005-0000-0000-0000DB570000}"/>
    <cellStyle name="Обычный 15 3 2 2 4 3" xfId="34516" xr:uid="{00000000-0005-0000-0000-0000DC570000}"/>
    <cellStyle name="Обычный 15 3 2 2 5" xfId="17206" xr:uid="{00000000-0005-0000-0000-0000DD570000}"/>
    <cellStyle name="Обычный 15 3 2 2 5 2" xfId="35562" xr:uid="{00000000-0005-0000-0000-0000DE570000}"/>
    <cellStyle name="Обычный 15 3 2 2 6" xfId="26124" xr:uid="{00000000-0005-0000-0000-0000DF570000}"/>
    <cellStyle name="Обычный 15 3 2 2 6 2" xfId="44059" xr:uid="{00000000-0005-0000-0000-0000E0570000}"/>
    <cellStyle name="Обычный 15 3 2 2 7" xfId="27435" xr:uid="{00000000-0005-0000-0000-0000E1570000}"/>
    <cellStyle name="Обычный 15 3 2 2 8" xfId="45195" xr:uid="{00000000-0005-0000-0000-0000E2570000}"/>
    <cellStyle name="Обычный 15 3 2 2 9" xfId="46266" xr:uid="{00000000-0005-0000-0000-0000E3570000}"/>
    <cellStyle name="Обычный 15 3 3" xfId="2915" xr:uid="{00000000-0005-0000-0000-0000E4570000}"/>
    <cellStyle name="Обычный 15 3 3 2" xfId="5999" xr:uid="{00000000-0005-0000-0000-0000E5570000}"/>
    <cellStyle name="Обычный 15 3 3 2 2" xfId="13824" xr:uid="{00000000-0005-0000-0000-0000E6570000}"/>
    <cellStyle name="Обычный 15 3 3 2 2 2" xfId="23043" xr:uid="{00000000-0005-0000-0000-0000E7570000}"/>
    <cellStyle name="Обычный 15 3 3 2 2 2 2" xfId="41043" xr:uid="{00000000-0005-0000-0000-0000E8570000}"/>
    <cellStyle name="Обычный 15 3 3 2 2 3" xfId="32700" xr:uid="{00000000-0005-0000-0000-0000E9570000}"/>
    <cellStyle name="Обычный 15 3 3 2 3" xfId="16518" xr:uid="{00000000-0005-0000-0000-0000EA570000}"/>
    <cellStyle name="Обычный 15 3 3 2 3 2" xfId="25306" xr:uid="{00000000-0005-0000-0000-0000EB570000}"/>
    <cellStyle name="Обычный 15 3 3 2 3 2 2" xfId="43270" xr:uid="{00000000-0005-0000-0000-0000EC570000}"/>
    <cellStyle name="Обычный 15 3 3 2 3 3" xfId="34962" xr:uid="{00000000-0005-0000-0000-0000ED570000}"/>
    <cellStyle name="Обычный 15 3 3 2 4" xfId="17949" xr:uid="{00000000-0005-0000-0000-0000EE570000}"/>
    <cellStyle name="Обычный 15 3 3 2 4 2" xfId="36259" xr:uid="{00000000-0005-0000-0000-0000EF570000}"/>
    <cellStyle name="Обычный 15 3 3 2 5" xfId="26729" xr:uid="{00000000-0005-0000-0000-0000F0570000}"/>
    <cellStyle name="Обычный 15 3 3 2 5 2" xfId="44644" xr:uid="{00000000-0005-0000-0000-0000F1570000}"/>
    <cellStyle name="Обычный 15 3 3 2 6" xfId="28042" xr:uid="{00000000-0005-0000-0000-0000F2570000}"/>
    <cellStyle name="Обычный 15 3 3 2 7" xfId="45691" xr:uid="{00000000-0005-0000-0000-0000F3570000}"/>
    <cellStyle name="Обычный 15 3 3 2 8" xfId="46857" xr:uid="{00000000-0005-0000-0000-0000F4570000}"/>
    <cellStyle name="Обычный 15 3 3 3" xfId="12845" xr:uid="{00000000-0005-0000-0000-0000F5570000}"/>
    <cellStyle name="Обычный 15 3 3 3 2" xfId="22268" xr:uid="{00000000-0005-0000-0000-0000F6570000}"/>
    <cellStyle name="Обычный 15 3 3 3 2 2" xfId="40303" xr:uid="{00000000-0005-0000-0000-0000F7570000}"/>
    <cellStyle name="Обычный 15 3 3 3 3" xfId="31965" xr:uid="{00000000-0005-0000-0000-0000F8570000}"/>
    <cellStyle name="Обычный 15 3 3 4" xfId="15896" xr:uid="{00000000-0005-0000-0000-0000F9570000}"/>
    <cellStyle name="Обычный 15 3 3 4 2" xfId="24872" xr:uid="{00000000-0005-0000-0000-0000FA570000}"/>
    <cellStyle name="Обычный 15 3 3 4 2 2" xfId="42869" xr:uid="{00000000-0005-0000-0000-0000FB570000}"/>
    <cellStyle name="Обычный 15 3 3 4 3" xfId="34517" xr:uid="{00000000-0005-0000-0000-0000FC570000}"/>
    <cellStyle name="Обычный 15 3 3 5" xfId="17207" xr:uid="{00000000-0005-0000-0000-0000FD570000}"/>
    <cellStyle name="Обычный 15 3 3 5 2" xfId="35563" xr:uid="{00000000-0005-0000-0000-0000FE570000}"/>
    <cellStyle name="Обычный 15 3 3 6" xfId="26125" xr:uid="{00000000-0005-0000-0000-0000FF570000}"/>
    <cellStyle name="Обычный 15 3 3 6 2" xfId="44060" xr:uid="{00000000-0005-0000-0000-000000580000}"/>
    <cellStyle name="Обычный 15 3 3 7" xfId="27436" xr:uid="{00000000-0005-0000-0000-000001580000}"/>
    <cellStyle name="Обычный 15 3 3 8" xfId="45196" xr:uid="{00000000-0005-0000-0000-000002580000}"/>
    <cellStyle name="Обычный 15 3 3 9" xfId="46267" xr:uid="{00000000-0005-0000-0000-000003580000}"/>
    <cellStyle name="Обычный 15 3 4" xfId="5997" xr:uid="{00000000-0005-0000-0000-000004580000}"/>
    <cellStyle name="Обычный 15 3 4 2" xfId="13822" xr:uid="{00000000-0005-0000-0000-000005580000}"/>
    <cellStyle name="Обычный 15 3 4 2 2" xfId="23041" xr:uid="{00000000-0005-0000-0000-000006580000}"/>
    <cellStyle name="Обычный 15 3 4 2 2 2" xfId="41041" xr:uid="{00000000-0005-0000-0000-000007580000}"/>
    <cellStyle name="Обычный 15 3 4 2 3" xfId="32698" xr:uid="{00000000-0005-0000-0000-000008580000}"/>
    <cellStyle name="Обычный 15 3 4 3" xfId="16516" xr:uid="{00000000-0005-0000-0000-000009580000}"/>
    <cellStyle name="Обычный 15 3 4 3 2" xfId="25304" xr:uid="{00000000-0005-0000-0000-00000A580000}"/>
    <cellStyle name="Обычный 15 3 4 3 2 2" xfId="43268" xr:uid="{00000000-0005-0000-0000-00000B580000}"/>
    <cellStyle name="Обычный 15 3 4 3 3" xfId="34960" xr:uid="{00000000-0005-0000-0000-00000C580000}"/>
    <cellStyle name="Обычный 15 3 4 4" xfId="17947" xr:uid="{00000000-0005-0000-0000-00000D580000}"/>
    <cellStyle name="Обычный 15 3 4 4 2" xfId="36257" xr:uid="{00000000-0005-0000-0000-00000E580000}"/>
    <cellStyle name="Обычный 15 3 4 5" xfId="26727" xr:uid="{00000000-0005-0000-0000-00000F580000}"/>
    <cellStyle name="Обычный 15 3 4 5 2" xfId="44642" xr:uid="{00000000-0005-0000-0000-000010580000}"/>
    <cellStyle name="Обычный 15 3 4 6" xfId="28040" xr:uid="{00000000-0005-0000-0000-000011580000}"/>
    <cellStyle name="Обычный 15 3 4 7" xfId="45689" xr:uid="{00000000-0005-0000-0000-000012580000}"/>
    <cellStyle name="Обычный 15 3 4 8" xfId="46855" xr:uid="{00000000-0005-0000-0000-000013580000}"/>
    <cellStyle name="Обычный 15 3 5" xfId="12843" xr:uid="{00000000-0005-0000-0000-000014580000}"/>
    <cellStyle name="Обычный 15 3 5 2" xfId="22266" xr:uid="{00000000-0005-0000-0000-000015580000}"/>
    <cellStyle name="Обычный 15 3 5 2 2" xfId="40301" xr:uid="{00000000-0005-0000-0000-000016580000}"/>
    <cellStyle name="Обычный 15 3 5 3" xfId="31963" xr:uid="{00000000-0005-0000-0000-000017580000}"/>
    <cellStyle name="Обычный 15 3 6" xfId="15894" xr:uid="{00000000-0005-0000-0000-000018580000}"/>
    <cellStyle name="Обычный 15 3 6 2" xfId="24870" xr:uid="{00000000-0005-0000-0000-000019580000}"/>
    <cellStyle name="Обычный 15 3 6 2 2" xfId="42867" xr:uid="{00000000-0005-0000-0000-00001A580000}"/>
    <cellStyle name="Обычный 15 3 6 3" xfId="34515" xr:uid="{00000000-0005-0000-0000-00001B580000}"/>
    <cellStyle name="Обычный 15 3 7" xfId="17205" xr:uid="{00000000-0005-0000-0000-00001C580000}"/>
    <cellStyle name="Обычный 15 3 7 2" xfId="35561" xr:uid="{00000000-0005-0000-0000-00001D580000}"/>
    <cellStyle name="Обычный 15 3 8" xfId="26123" xr:uid="{00000000-0005-0000-0000-00001E580000}"/>
    <cellStyle name="Обычный 15 3 8 2" xfId="44058" xr:uid="{00000000-0005-0000-0000-00001F580000}"/>
    <cellStyle name="Обычный 15 3 9" xfId="27434" xr:uid="{00000000-0005-0000-0000-000020580000}"/>
    <cellStyle name="Обычный 15 4" xfId="2916" xr:uid="{00000000-0005-0000-0000-000021580000}"/>
    <cellStyle name="Обычный 15 4 10" xfId="45197" xr:uid="{00000000-0005-0000-0000-000022580000}"/>
    <cellStyle name="Обычный 15 4 11" xfId="46268" xr:uid="{00000000-0005-0000-0000-000023580000}"/>
    <cellStyle name="Обычный 15 4 2" xfId="2917" xr:uid="{00000000-0005-0000-0000-000024580000}"/>
    <cellStyle name="Обычный 15 4 2 2" xfId="6001" xr:uid="{00000000-0005-0000-0000-000025580000}"/>
    <cellStyle name="Обычный 15 4 2 2 2" xfId="13826" xr:uid="{00000000-0005-0000-0000-000026580000}"/>
    <cellStyle name="Обычный 15 4 2 2 2 2" xfId="23045" xr:uid="{00000000-0005-0000-0000-000027580000}"/>
    <cellStyle name="Обычный 15 4 2 2 2 2 2" xfId="41045" xr:uid="{00000000-0005-0000-0000-000028580000}"/>
    <cellStyle name="Обычный 15 4 2 2 2 3" xfId="32702" xr:uid="{00000000-0005-0000-0000-000029580000}"/>
    <cellStyle name="Обычный 15 4 2 2 3" xfId="16520" xr:uid="{00000000-0005-0000-0000-00002A580000}"/>
    <cellStyle name="Обычный 15 4 2 2 3 2" xfId="25308" xr:uid="{00000000-0005-0000-0000-00002B580000}"/>
    <cellStyle name="Обычный 15 4 2 2 3 2 2" xfId="43272" xr:uid="{00000000-0005-0000-0000-00002C580000}"/>
    <cellStyle name="Обычный 15 4 2 2 3 3" xfId="34964" xr:uid="{00000000-0005-0000-0000-00002D580000}"/>
    <cellStyle name="Обычный 15 4 2 2 4" xfId="17951" xr:uid="{00000000-0005-0000-0000-00002E580000}"/>
    <cellStyle name="Обычный 15 4 2 2 4 2" xfId="36261" xr:uid="{00000000-0005-0000-0000-00002F580000}"/>
    <cellStyle name="Обычный 15 4 2 2 5" xfId="26731" xr:uid="{00000000-0005-0000-0000-000030580000}"/>
    <cellStyle name="Обычный 15 4 2 2 5 2" xfId="44646" xr:uid="{00000000-0005-0000-0000-000031580000}"/>
    <cellStyle name="Обычный 15 4 2 2 6" xfId="28044" xr:uid="{00000000-0005-0000-0000-000032580000}"/>
    <cellStyle name="Обычный 15 4 2 2 7" xfId="45693" xr:uid="{00000000-0005-0000-0000-000033580000}"/>
    <cellStyle name="Обычный 15 4 2 2 8" xfId="46859" xr:uid="{00000000-0005-0000-0000-000034580000}"/>
    <cellStyle name="Обычный 15 4 2 3" xfId="12847" xr:uid="{00000000-0005-0000-0000-000035580000}"/>
    <cellStyle name="Обычный 15 4 2 3 2" xfId="22270" xr:uid="{00000000-0005-0000-0000-000036580000}"/>
    <cellStyle name="Обычный 15 4 2 3 2 2" xfId="40305" xr:uid="{00000000-0005-0000-0000-000037580000}"/>
    <cellStyle name="Обычный 15 4 2 3 3" xfId="31967" xr:uid="{00000000-0005-0000-0000-000038580000}"/>
    <cellStyle name="Обычный 15 4 2 4" xfId="15898" xr:uid="{00000000-0005-0000-0000-000039580000}"/>
    <cellStyle name="Обычный 15 4 2 4 2" xfId="24874" xr:uid="{00000000-0005-0000-0000-00003A580000}"/>
    <cellStyle name="Обычный 15 4 2 4 2 2" xfId="42871" xr:uid="{00000000-0005-0000-0000-00003B580000}"/>
    <cellStyle name="Обычный 15 4 2 4 3" xfId="34519" xr:uid="{00000000-0005-0000-0000-00003C580000}"/>
    <cellStyle name="Обычный 15 4 2 5" xfId="17209" xr:uid="{00000000-0005-0000-0000-00003D580000}"/>
    <cellStyle name="Обычный 15 4 2 5 2" xfId="35565" xr:uid="{00000000-0005-0000-0000-00003E580000}"/>
    <cellStyle name="Обычный 15 4 2 6" xfId="26127" xr:uid="{00000000-0005-0000-0000-00003F580000}"/>
    <cellStyle name="Обычный 15 4 2 6 2" xfId="44062" xr:uid="{00000000-0005-0000-0000-000040580000}"/>
    <cellStyle name="Обычный 15 4 2 7" xfId="27438" xr:uid="{00000000-0005-0000-0000-000041580000}"/>
    <cellStyle name="Обычный 15 4 2 8" xfId="45198" xr:uid="{00000000-0005-0000-0000-000042580000}"/>
    <cellStyle name="Обычный 15 4 2 9" xfId="46269" xr:uid="{00000000-0005-0000-0000-000043580000}"/>
    <cellStyle name="Обычный 15 4 3" xfId="2918" xr:uid="{00000000-0005-0000-0000-000044580000}"/>
    <cellStyle name="Обычный 15 4 3 2" xfId="6002" xr:uid="{00000000-0005-0000-0000-000045580000}"/>
    <cellStyle name="Обычный 15 4 3 2 2" xfId="13827" xr:uid="{00000000-0005-0000-0000-000046580000}"/>
    <cellStyle name="Обычный 15 4 3 2 2 2" xfId="23046" xr:uid="{00000000-0005-0000-0000-000047580000}"/>
    <cellStyle name="Обычный 15 4 3 2 2 2 2" xfId="41046" xr:uid="{00000000-0005-0000-0000-000048580000}"/>
    <cellStyle name="Обычный 15 4 3 2 2 3" xfId="32703" xr:uid="{00000000-0005-0000-0000-000049580000}"/>
    <cellStyle name="Обычный 15 4 3 2 3" xfId="16521" xr:uid="{00000000-0005-0000-0000-00004A580000}"/>
    <cellStyle name="Обычный 15 4 3 2 3 2" xfId="25309" xr:uid="{00000000-0005-0000-0000-00004B580000}"/>
    <cellStyle name="Обычный 15 4 3 2 3 2 2" xfId="43273" xr:uid="{00000000-0005-0000-0000-00004C580000}"/>
    <cellStyle name="Обычный 15 4 3 2 3 3" xfId="34965" xr:uid="{00000000-0005-0000-0000-00004D580000}"/>
    <cellStyle name="Обычный 15 4 3 2 4" xfId="17952" xr:uid="{00000000-0005-0000-0000-00004E580000}"/>
    <cellStyle name="Обычный 15 4 3 2 4 2" xfId="36262" xr:uid="{00000000-0005-0000-0000-00004F580000}"/>
    <cellStyle name="Обычный 15 4 3 2 5" xfId="26732" xr:uid="{00000000-0005-0000-0000-000050580000}"/>
    <cellStyle name="Обычный 15 4 3 2 5 2" xfId="44647" xr:uid="{00000000-0005-0000-0000-000051580000}"/>
    <cellStyle name="Обычный 15 4 3 2 6" xfId="28045" xr:uid="{00000000-0005-0000-0000-000052580000}"/>
    <cellStyle name="Обычный 15 4 3 2 7" xfId="45694" xr:uid="{00000000-0005-0000-0000-000053580000}"/>
    <cellStyle name="Обычный 15 4 3 2 8" xfId="46860" xr:uid="{00000000-0005-0000-0000-000054580000}"/>
    <cellStyle name="Обычный 15 4 3 3" xfId="12848" xr:uid="{00000000-0005-0000-0000-000055580000}"/>
    <cellStyle name="Обычный 15 4 3 3 2" xfId="22271" xr:uid="{00000000-0005-0000-0000-000056580000}"/>
    <cellStyle name="Обычный 15 4 3 3 2 2" xfId="40306" xr:uid="{00000000-0005-0000-0000-000057580000}"/>
    <cellStyle name="Обычный 15 4 3 3 3" xfId="31968" xr:uid="{00000000-0005-0000-0000-000058580000}"/>
    <cellStyle name="Обычный 15 4 3 4" xfId="15899" xr:uid="{00000000-0005-0000-0000-000059580000}"/>
    <cellStyle name="Обычный 15 4 3 4 2" xfId="24875" xr:uid="{00000000-0005-0000-0000-00005A580000}"/>
    <cellStyle name="Обычный 15 4 3 4 2 2" xfId="42872" xr:uid="{00000000-0005-0000-0000-00005B580000}"/>
    <cellStyle name="Обычный 15 4 3 4 3" xfId="34520" xr:uid="{00000000-0005-0000-0000-00005C580000}"/>
    <cellStyle name="Обычный 15 4 3 5" xfId="17210" xr:uid="{00000000-0005-0000-0000-00005D580000}"/>
    <cellStyle name="Обычный 15 4 3 5 2" xfId="35566" xr:uid="{00000000-0005-0000-0000-00005E580000}"/>
    <cellStyle name="Обычный 15 4 3 6" xfId="26128" xr:uid="{00000000-0005-0000-0000-00005F580000}"/>
    <cellStyle name="Обычный 15 4 3 6 2" xfId="44063" xr:uid="{00000000-0005-0000-0000-000060580000}"/>
    <cellStyle name="Обычный 15 4 3 7" xfId="27439" xr:uid="{00000000-0005-0000-0000-000061580000}"/>
    <cellStyle name="Обычный 15 4 3 8" xfId="45199" xr:uid="{00000000-0005-0000-0000-000062580000}"/>
    <cellStyle name="Обычный 15 4 3 9" xfId="46270" xr:uid="{00000000-0005-0000-0000-000063580000}"/>
    <cellStyle name="Обычный 15 4 4" xfId="6000" xr:uid="{00000000-0005-0000-0000-000064580000}"/>
    <cellStyle name="Обычный 15 4 4 2" xfId="13825" xr:uid="{00000000-0005-0000-0000-000065580000}"/>
    <cellStyle name="Обычный 15 4 4 2 2" xfId="23044" xr:uid="{00000000-0005-0000-0000-000066580000}"/>
    <cellStyle name="Обычный 15 4 4 2 2 2" xfId="41044" xr:uid="{00000000-0005-0000-0000-000067580000}"/>
    <cellStyle name="Обычный 15 4 4 2 3" xfId="32701" xr:uid="{00000000-0005-0000-0000-000068580000}"/>
    <cellStyle name="Обычный 15 4 4 3" xfId="16519" xr:uid="{00000000-0005-0000-0000-000069580000}"/>
    <cellStyle name="Обычный 15 4 4 3 2" xfId="25307" xr:uid="{00000000-0005-0000-0000-00006A580000}"/>
    <cellStyle name="Обычный 15 4 4 3 2 2" xfId="43271" xr:uid="{00000000-0005-0000-0000-00006B580000}"/>
    <cellStyle name="Обычный 15 4 4 3 3" xfId="34963" xr:uid="{00000000-0005-0000-0000-00006C580000}"/>
    <cellStyle name="Обычный 15 4 4 4" xfId="17950" xr:uid="{00000000-0005-0000-0000-00006D580000}"/>
    <cellStyle name="Обычный 15 4 4 4 2" xfId="36260" xr:uid="{00000000-0005-0000-0000-00006E580000}"/>
    <cellStyle name="Обычный 15 4 4 5" xfId="26730" xr:uid="{00000000-0005-0000-0000-00006F580000}"/>
    <cellStyle name="Обычный 15 4 4 5 2" xfId="44645" xr:uid="{00000000-0005-0000-0000-000070580000}"/>
    <cellStyle name="Обычный 15 4 4 6" xfId="28043" xr:uid="{00000000-0005-0000-0000-000071580000}"/>
    <cellStyle name="Обычный 15 4 4 7" xfId="45692" xr:uid="{00000000-0005-0000-0000-000072580000}"/>
    <cellStyle name="Обычный 15 4 4 8" xfId="46858" xr:uid="{00000000-0005-0000-0000-000073580000}"/>
    <cellStyle name="Обычный 15 4 5" xfId="12846" xr:uid="{00000000-0005-0000-0000-000074580000}"/>
    <cellStyle name="Обычный 15 4 5 2" xfId="22269" xr:uid="{00000000-0005-0000-0000-000075580000}"/>
    <cellStyle name="Обычный 15 4 5 2 2" xfId="40304" xr:uid="{00000000-0005-0000-0000-000076580000}"/>
    <cellStyle name="Обычный 15 4 5 3" xfId="31966" xr:uid="{00000000-0005-0000-0000-000077580000}"/>
    <cellStyle name="Обычный 15 4 6" xfId="15897" xr:uid="{00000000-0005-0000-0000-000078580000}"/>
    <cellStyle name="Обычный 15 4 6 2" xfId="24873" xr:uid="{00000000-0005-0000-0000-000079580000}"/>
    <cellStyle name="Обычный 15 4 6 2 2" xfId="42870" xr:uid="{00000000-0005-0000-0000-00007A580000}"/>
    <cellStyle name="Обычный 15 4 6 3" xfId="34518" xr:uid="{00000000-0005-0000-0000-00007B580000}"/>
    <cellStyle name="Обычный 15 4 7" xfId="17208" xr:uid="{00000000-0005-0000-0000-00007C580000}"/>
    <cellStyle name="Обычный 15 4 7 2" xfId="35564" xr:uid="{00000000-0005-0000-0000-00007D580000}"/>
    <cellStyle name="Обычный 15 4 8" xfId="26126" xr:uid="{00000000-0005-0000-0000-00007E580000}"/>
    <cellStyle name="Обычный 15 4 8 2" xfId="44061" xr:uid="{00000000-0005-0000-0000-00007F580000}"/>
    <cellStyle name="Обычный 15 4 9" xfId="27437" xr:uid="{00000000-0005-0000-0000-000080580000}"/>
    <cellStyle name="Обычный 15 5" xfId="2919" xr:uid="{00000000-0005-0000-0000-000081580000}"/>
    <cellStyle name="Обычный 15 5 10" xfId="45200" xr:uid="{00000000-0005-0000-0000-000082580000}"/>
    <cellStyle name="Обычный 15 5 11" xfId="46271" xr:uid="{00000000-0005-0000-0000-000083580000}"/>
    <cellStyle name="Обычный 15 5 2" xfId="2920" xr:uid="{00000000-0005-0000-0000-000084580000}"/>
    <cellStyle name="Обычный 15 5 2 2" xfId="6004" xr:uid="{00000000-0005-0000-0000-000085580000}"/>
    <cellStyle name="Обычный 15 5 2 2 2" xfId="13829" xr:uid="{00000000-0005-0000-0000-000086580000}"/>
    <cellStyle name="Обычный 15 5 2 2 2 2" xfId="23048" xr:uid="{00000000-0005-0000-0000-000087580000}"/>
    <cellStyle name="Обычный 15 5 2 2 2 2 2" xfId="41048" xr:uid="{00000000-0005-0000-0000-000088580000}"/>
    <cellStyle name="Обычный 15 5 2 2 2 3" xfId="32705" xr:uid="{00000000-0005-0000-0000-000089580000}"/>
    <cellStyle name="Обычный 15 5 2 2 3" xfId="16523" xr:uid="{00000000-0005-0000-0000-00008A580000}"/>
    <cellStyle name="Обычный 15 5 2 2 3 2" xfId="25311" xr:uid="{00000000-0005-0000-0000-00008B580000}"/>
    <cellStyle name="Обычный 15 5 2 2 3 2 2" xfId="43275" xr:uid="{00000000-0005-0000-0000-00008C580000}"/>
    <cellStyle name="Обычный 15 5 2 2 3 3" xfId="34967" xr:uid="{00000000-0005-0000-0000-00008D580000}"/>
    <cellStyle name="Обычный 15 5 2 2 4" xfId="17954" xr:uid="{00000000-0005-0000-0000-00008E580000}"/>
    <cellStyle name="Обычный 15 5 2 2 4 2" xfId="36264" xr:uid="{00000000-0005-0000-0000-00008F580000}"/>
    <cellStyle name="Обычный 15 5 2 2 5" xfId="26734" xr:uid="{00000000-0005-0000-0000-000090580000}"/>
    <cellStyle name="Обычный 15 5 2 2 5 2" xfId="44649" xr:uid="{00000000-0005-0000-0000-000091580000}"/>
    <cellStyle name="Обычный 15 5 2 2 6" xfId="28047" xr:uid="{00000000-0005-0000-0000-000092580000}"/>
    <cellStyle name="Обычный 15 5 2 2 7" xfId="45696" xr:uid="{00000000-0005-0000-0000-000093580000}"/>
    <cellStyle name="Обычный 15 5 2 2 8" xfId="46862" xr:uid="{00000000-0005-0000-0000-000094580000}"/>
    <cellStyle name="Обычный 15 5 2 3" xfId="12850" xr:uid="{00000000-0005-0000-0000-000095580000}"/>
    <cellStyle name="Обычный 15 5 2 3 2" xfId="22273" xr:uid="{00000000-0005-0000-0000-000096580000}"/>
    <cellStyle name="Обычный 15 5 2 3 2 2" xfId="40308" xr:uid="{00000000-0005-0000-0000-000097580000}"/>
    <cellStyle name="Обычный 15 5 2 3 3" xfId="31970" xr:uid="{00000000-0005-0000-0000-000098580000}"/>
    <cellStyle name="Обычный 15 5 2 4" xfId="15901" xr:uid="{00000000-0005-0000-0000-000099580000}"/>
    <cellStyle name="Обычный 15 5 2 4 2" xfId="24877" xr:uid="{00000000-0005-0000-0000-00009A580000}"/>
    <cellStyle name="Обычный 15 5 2 4 2 2" xfId="42874" xr:uid="{00000000-0005-0000-0000-00009B580000}"/>
    <cellStyle name="Обычный 15 5 2 4 3" xfId="34522" xr:uid="{00000000-0005-0000-0000-00009C580000}"/>
    <cellStyle name="Обычный 15 5 2 5" xfId="17212" xr:uid="{00000000-0005-0000-0000-00009D580000}"/>
    <cellStyle name="Обычный 15 5 2 5 2" xfId="35568" xr:uid="{00000000-0005-0000-0000-00009E580000}"/>
    <cellStyle name="Обычный 15 5 2 6" xfId="26130" xr:uid="{00000000-0005-0000-0000-00009F580000}"/>
    <cellStyle name="Обычный 15 5 2 6 2" xfId="44065" xr:uid="{00000000-0005-0000-0000-0000A0580000}"/>
    <cellStyle name="Обычный 15 5 2 7" xfId="27441" xr:uid="{00000000-0005-0000-0000-0000A1580000}"/>
    <cellStyle name="Обычный 15 5 2 8" xfId="45201" xr:uid="{00000000-0005-0000-0000-0000A2580000}"/>
    <cellStyle name="Обычный 15 5 2 9" xfId="46272" xr:uid="{00000000-0005-0000-0000-0000A3580000}"/>
    <cellStyle name="Обычный 15 5 3" xfId="2921" xr:uid="{00000000-0005-0000-0000-0000A4580000}"/>
    <cellStyle name="Обычный 15 5 3 2" xfId="6005" xr:uid="{00000000-0005-0000-0000-0000A5580000}"/>
    <cellStyle name="Обычный 15 5 3 2 2" xfId="13830" xr:uid="{00000000-0005-0000-0000-0000A6580000}"/>
    <cellStyle name="Обычный 15 5 3 2 2 2" xfId="23049" xr:uid="{00000000-0005-0000-0000-0000A7580000}"/>
    <cellStyle name="Обычный 15 5 3 2 2 2 2" xfId="41049" xr:uid="{00000000-0005-0000-0000-0000A8580000}"/>
    <cellStyle name="Обычный 15 5 3 2 2 3" xfId="32706" xr:uid="{00000000-0005-0000-0000-0000A9580000}"/>
    <cellStyle name="Обычный 15 5 3 2 3" xfId="16524" xr:uid="{00000000-0005-0000-0000-0000AA580000}"/>
    <cellStyle name="Обычный 15 5 3 2 3 2" xfId="25312" xr:uid="{00000000-0005-0000-0000-0000AB580000}"/>
    <cellStyle name="Обычный 15 5 3 2 3 2 2" xfId="43276" xr:uid="{00000000-0005-0000-0000-0000AC580000}"/>
    <cellStyle name="Обычный 15 5 3 2 3 3" xfId="34968" xr:uid="{00000000-0005-0000-0000-0000AD580000}"/>
    <cellStyle name="Обычный 15 5 3 2 4" xfId="17955" xr:uid="{00000000-0005-0000-0000-0000AE580000}"/>
    <cellStyle name="Обычный 15 5 3 2 4 2" xfId="36265" xr:uid="{00000000-0005-0000-0000-0000AF580000}"/>
    <cellStyle name="Обычный 15 5 3 2 5" xfId="26735" xr:uid="{00000000-0005-0000-0000-0000B0580000}"/>
    <cellStyle name="Обычный 15 5 3 2 5 2" xfId="44650" xr:uid="{00000000-0005-0000-0000-0000B1580000}"/>
    <cellStyle name="Обычный 15 5 3 2 6" xfId="28048" xr:uid="{00000000-0005-0000-0000-0000B2580000}"/>
    <cellStyle name="Обычный 15 5 3 2 7" xfId="45697" xr:uid="{00000000-0005-0000-0000-0000B3580000}"/>
    <cellStyle name="Обычный 15 5 3 2 8" xfId="46863" xr:uid="{00000000-0005-0000-0000-0000B4580000}"/>
    <cellStyle name="Обычный 15 5 3 3" xfId="12851" xr:uid="{00000000-0005-0000-0000-0000B5580000}"/>
    <cellStyle name="Обычный 15 5 3 3 2" xfId="22274" xr:uid="{00000000-0005-0000-0000-0000B6580000}"/>
    <cellStyle name="Обычный 15 5 3 3 2 2" xfId="40309" xr:uid="{00000000-0005-0000-0000-0000B7580000}"/>
    <cellStyle name="Обычный 15 5 3 3 3" xfId="31971" xr:uid="{00000000-0005-0000-0000-0000B8580000}"/>
    <cellStyle name="Обычный 15 5 3 4" xfId="15902" xr:uid="{00000000-0005-0000-0000-0000B9580000}"/>
    <cellStyle name="Обычный 15 5 3 4 2" xfId="24878" xr:uid="{00000000-0005-0000-0000-0000BA580000}"/>
    <cellStyle name="Обычный 15 5 3 4 2 2" xfId="42875" xr:uid="{00000000-0005-0000-0000-0000BB580000}"/>
    <cellStyle name="Обычный 15 5 3 4 3" xfId="34523" xr:uid="{00000000-0005-0000-0000-0000BC580000}"/>
    <cellStyle name="Обычный 15 5 3 5" xfId="17213" xr:uid="{00000000-0005-0000-0000-0000BD580000}"/>
    <cellStyle name="Обычный 15 5 3 5 2" xfId="35569" xr:uid="{00000000-0005-0000-0000-0000BE580000}"/>
    <cellStyle name="Обычный 15 5 3 6" xfId="26131" xr:uid="{00000000-0005-0000-0000-0000BF580000}"/>
    <cellStyle name="Обычный 15 5 3 6 2" xfId="44066" xr:uid="{00000000-0005-0000-0000-0000C0580000}"/>
    <cellStyle name="Обычный 15 5 3 7" xfId="27442" xr:uid="{00000000-0005-0000-0000-0000C1580000}"/>
    <cellStyle name="Обычный 15 5 3 8" xfId="45202" xr:uid="{00000000-0005-0000-0000-0000C2580000}"/>
    <cellStyle name="Обычный 15 5 3 9" xfId="46273" xr:uid="{00000000-0005-0000-0000-0000C3580000}"/>
    <cellStyle name="Обычный 15 5 4" xfId="6003" xr:uid="{00000000-0005-0000-0000-0000C4580000}"/>
    <cellStyle name="Обычный 15 5 4 2" xfId="13828" xr:uid="{00000000-0005-0000-0000-0000C5580000}"/>
    <cellStyle name="Обычный 15 5 4 2 2" xfId="23047" xr:uid="{00000000-0005-0000-0000-0000C6580000}"/>
    <cellStyle name="Обычный 15 5 4 2 2 2" xfId="41047" xr:uid="{00000000-0005-0000-0000-0000C7580000}"/>
    <cellStyle name="Обычный 15 5 4 2 3" xfId="32704" xr:uid="{00000000-0005-0000-0000-0000C8580000}"/>
    <cellStyle name="Обычный 15 5 4 3" xfId="16522" xr:uid="{00000000-0005-0000-0000-0000C9580000}"/>
    <cellStyle name="Обычный 15 5 4 3 2" xfId="25310" xr:uid="{00000000-0005-0000-0000-0000CA580000}"/>
    <cellStyle name="Обычный 15 5 4 3 2 2" xfId="43274" xr:uid="{00000000-0005-0000-0000-0000CB580000}"/>
    <cellStyle name="Обычный 15 5 4 3 3" xfId="34966" xr:uid="{00000000-0005-0000-0000-0000CC580000}"/>
    <cellStyle name="Обычный 15 5 4 4" xfId="17953" xr:uid="{00000000-0005-0000-0000-0000CD580000}"/>
    <cellStyle name="Обычный 15 5 4 4 2" xfId="36263" xr:uid="{00000000-0005-0000-0000-0000CE580000}"/>
    <cellStyle name="Обычный 15 5 4 5" xfId="26733" xr:uid="{00000000-0005-0000-0000-0000CF580000}"/>
    <cellStyle name="Обычный 15 5 4 5 2" xfId="44648" xr:uid="{00000000-0005-0000-0000-0000D0580000}"/>
    <cellStyle name="Обычный 15 5 4 6" xfId="28046" xr:uid="{00000000-0005-0000-0000-0000D1580000}"/>
    <cellStyle name="Обычный 15 5 4 7" xfId="45695" xr:uid="{00000000-0005-0000-0000-0000D2580000}"/>
    <cellStyle name="Обычный 15 5 4 8" xfId="46861" xr:uid="{00000000-0005-0000-0000-0000D3580000}"/>
    <cellStyle name="Обычный 15 5 5" xfId="12849" xr:uid="{00000000-0005-0000-0000-0000D4580000}"/>
    <cellStyle name="Обычный 15 5 5 2" xfId="22272" xr:uid="{00000000-0005-0000-0000-0000D5580000}"/>
    <cellStyle name="Обычный 15 5 5 2 2" xfId="40307" xr:uid="{00000000-0005-0000-0000-0000D6580000}"/>
    <cellStyle name="Обычный 15 5 5 3" xfId="31969" xr:uid="{00000000-0005-0000-0000-0000D7580000}"/>
    <cellStyle name="Обычный 15 5 6" xfId="15900" xr:uid="{00000000-0005-0000-0000-0000D8580000}"/>
    <cellStyle name="Обычный 15 5 6 2" xfId="24876" xr:uid="{00000000-0005-0000-0000-0000D9580000}"/>
    <cellStyle name="Обычный 15 5 6 2 2" xfId="42873" xr:uid="{00000000-0005-0000-0000-0000DA580000}"/>
    <cellStyle name="Обычный 15 5 6 3" xfId="34521" xr:uid="{00000000-0005-0000-0000-0000DB580000}"/>
    <cellStyle name="Обычный 15 5 7" xfId="17211" xr:uid="{00000000-0005-0000-0000-0000DC580000}"/>
    <cellStyle name="Обычный 15 5 7 2" xfId="35567" xr:uid="{00000000-0005-0000-0000-0000DD580000}"/>
    <cellStyle name="Обычный 15 5 8" xfId="26129" xr:uid="{00000000-0005-0000-0000-0000DE580000}"/>
    <cellStyle name="Обычный 15 5 8 2" xfId="44064" xr:uid="{00000000-0005-0000-0000-0000DF580000}"/>
    <cellStyle name="Обычный 15 5 9" xfId="27440" xr:uid="{00000000-0005-0000-0000-0000E0580000}"/>
    <cellStyle name="Обычный 15 6" xfId="2922" xr:uid="{00000000-0005-0000-0000-0000E1580000}"/>
    <cellStyle name="Обычный 15 6 10" xfId="45203" xr:uid="{00000000-0005-0000-0000-0000E2580000}"/>
    <cellStyle name="Обычный 15 6 11" xfId="46274" xr:uid="{00000000-0005-0000-0000-0000E3580000}"/>
    <cellStyle name="Обычный 15 6 2" xfId="2923" xr:uid="{00000000-0005-0000-0000-0000E4580000}"/>
    <cellStyle name="Обычный 15 6 2 2" xfId="6007" xr:uid="{00000000-0005-0000-0000-0000E5580000}"/>
    <cellStyle name="Обычный 15 6 2 2 2" xfId="13832" xr:uid="{00000000-0005-0000-0000-0000E6580000}"/>
    <cellStyle name="Обычный 15 6 2 2 2 2" xfId="23051" xr:uid="{00000000-0005-0000-0000-0000E7580000}"/>
    <cellStyle name="Обычный 15 6 2 2 2 2 2" xfId="41051" xr:uid="{00000000-0005-0000-0000-0000E8580000}"/>
    <cellStyle name="Обычный 15 6 2 2 2 3" xfId="32708" xr:uid="{00000000-0005-0000-0000-0000E9580000}"/>
    <cellStyle name="Обычный 15 6 2 2 3" xfId="16526" xr:uid="{00000000-0005-0000-0000-0000EA580000}"/>
    <cellStyle name="Обычный 15 6 2 2 3 2" xfId="25314" xr:uid="{00000000-0005-0000-0000-0000EB580000}"/>
    <cellStyle name="Обычный 15 6 2 2 3 2 2" xfId="43278" xr:uid="{00000000-0005-0000-0000-0000EC580000}"/>
    <cellStyle name="Обычный 15 6 2 2 3 3" xfId="34970" xr:uid="{00000000-0005-0000-0000-0000ED580000}"/>
    <cellStyle name="Обычный 15 6 2 2 4" xfId="17957" xr:uid="{00000000-0005-0000-0000-0000EE580000}"/>
    <cellStyle name="Обычный 15 6 2 2 4 2" xfId="36267" xr:uid="{00000000-0005-0000-0000-0000EF580000}"/>
    <cellStyle name="Обычный 15 6 2 2 5" xfId="26737" xr:uid="{00000000-0005-0000-0000-0000F0580000}"/>
    <cellStyle name="Обычный 15 6 2 2 5 2" xfId="44652" xr:uid="{00000000-0005-0000-0000-0000F1580000}"/>
    <cellStyle name="Обычный 15 6 2 2 6" xfId="28050" xr:uid="{00000000-0005-0000-0000-0000F2580000}"/>
    <cellStyle name="Обычный 15 6 2 2 7" xfId="45699" xr:uid="{00000000-0005-0000-0000-0000F3580000}"/>
    <cellStyle name="Обычный 15 6 2 2 8" xfId="46865" xr:uid="{00000000-0005-0000-0000-0000F4580000}"/>
    <cellStyle name="Обычный 15 6 2 3" xfId="12853" xr:uid="{00000000-0005-0000-0000-0000F5580000}"/>
    <cellStyle name="Обычный 15 6 2 3 2" xfId="22276" xr:uid="{00000000-0005-0000-0000-0000F6580000}"/>
    <cellStyle name="Обычный 15 6 2 3 2 2" xfId="40311" xr:uid="{00000000-0005-0000-0000-0000F7580000}"/>
    <cellStyle name="Обычный 15 6 2 3 3" xfId="31973" xr:uid="{00000000-0005-0000-0000-0000F8580000}"/>
    <cellStyle name="Обычный 15 6 2 4" xfId="15904" xr:uid="{00000000-0005-0000-0000-0000F9580000}"/>
    <cellStyle name="Обычный 15 6 2 4 2" xfId="24880" xr:uid="{00000000-0005-0000-0000-0000FA580000}"/>
    <cellStyle name="Обычный 15 6 2 4 2 2" xfId="42877" xr:uid="{00000000-0005-0000-0000-0000FB580000}"/>
    <cellStyle name="Обычный 15 6 2 4 3" xfId="34525" xr:uid="{00000000-0005-0000-0000-0000FC580000}"/>
    <cellStyle name="Обычный 15 6 2 5" xfId="17215" xr:uid="{00000000-0005-0000-0000-0000FD580000}"/>
    <cellStyle name="Обычный 15 6 2 5 2" xfId="35571" xr:uid="{00000000-0005-0000-0000-0000FE580000}"/>
    <cellStyle name="Обычный 15 6 2 6" xfId="26133" xr:uid="{00000000-0005-0000-0000-0000FF580000}"/>
    <cellStyle name="Обычный 15 6 2 6 2" xfId="44068" xr:uid="{00000000-0005-0000-0000-000000590000}"/>
    <cellStyle name="Обычный 15 6 2 7" xfId="27444" xr:uid="{00000000-0005-0000-0000-000001590000}"/>
    <cellStyle name="Обычный 15 6 2 8" xfId="45204" xr:uid="{00000000-0005-0000-0000-000002590000}"/>
    <cellStyle name="Обычный 15 6 2 9" xfId="46275" xr:uid="{00000000-0005-0000-0000-000003590000}"/>
    <cellStyle name="Обычный 15 6 3" xfId="2924" xr:uid="{00000000-0005-0000-0000-000004590000}"/>
    <cellStyle name="Обычный 15 6 3 2" xfId="6008" xr:uid="{00000000-0005-0000-0000-000005590000}"/>
    <cellStyle name="Обычный 15 6 3 2 2" xfId="13833" xr:uid="{00000000-0005-0000-0000-000006590000}"/>
    <cellStyle name="Обычный 15 6 3 2 2 2" xfId="23052" xr:uid="{00000000-0005-0000-0000-000007590000}"/>
    <cellStyle name="Обычный 15 6 3 2 2 2 2" xfId="41052" xr:uid="{00000000-0005-0000-0000-000008590000}"/>
    <cellStyle name="Обычный 15 6 3 2 2 3" xfId="32709" xr:uid="{00000000-0005-0000-0000-000009590000}"/>
    <cellStyle name="Обычный 15 6 3 2 3" xfId="16527" xr:uid="{00000000-0005-0000-0000-00000A590000}"/>
    <cellStyle name="Обычный 15 6 3 2 3 2" xfId="25315" xr:uid="{00000000-0005-0000-0000-00000B590000}"/>
    <cellStyle name="Обычный 15 6 3 2 3 2 2" xfId="43279" xr:uid="{00000000-0005-0000-0000-00000C590000}"/>
    <cellStyle name="Обычный 15 6 3 2 3 3" xfId="34971" xr:uid="{00000000-0005-0000-0000-00000D590000}"/>
    <cellStyle name="Обычный 15 6 3 2 4" xfId="17958" xr:uid="{00000000-0005-0000-0000-00000E590000}"/>
    <cellStyle name="Обычный 15 6 3 2 4 2" xfId="36268" xr:uid="{00000000-0005-0000-0000-00000F590000}"/>
    <cellStyle name="Обычный 15 6 3 2 5" xfId="26738" xr:uid="{00000000-0005-0000-0000-000010590000}"/>
    <cellStyle name="Обычный 15 6 3 2 5 2" xfId="44653" xr:uid="{00000000-0005-0000-0000-000011590000}"/>
    <cellStyle name="Обычный 15 6 3 2 6" xfId="28051" xr:uid="{00000000-0005-0000-0000-000012590000}"/>
    <cellStyle name="Обычный 15 6 3 2 7" xfId="45700" xr:uid="{00000000-0005-0000-0000-000013590000}"/>
    <cellStyle name="Обычный 15 6 3 2 8" xfId="46866" xr:uid="{00000000-0005-0000-0000-000014590000}"/>
    <cellStyle name="Обычный 15 6 3 3" xfId="12854" xr:uid="{00000000-0005-0000-0000-000015590000}"/>
    <cellStyle name="Обычный 15 6 3 3 2" xfId="22277" xr:uid="{00000000-0005-0000-0000-000016590000}"/>
    <cellStyle name="Обычный 15 6 3 3 2 2" xfId="40312" xr:uid="{00000000-0005-0000-0000-000017590000}"/>
    <cellStyle name="Обычный 15 6 3 3 3" xfId="31974" xr:uid="{00000000-0005-0000-0000-000018590000}"/>
    <cellStyle name="Обычный 15 6 3 4" xfId="15905" xr:uid="{00000000-0005-0000-0000-000019590000}"/>
    <cellStyle name="Обычный 15 6 3 4 2" xfId="24881" xr:uid="{00000000-0005-0000-0000-00001A590000}"/>
    <cellStyle name="Обычный 15 6 3 4 2 2" xfId="42878" xr:uid="{00000000-0005-0000-0000-00001B590000}"/>
    <cellStyle name="Обычный 15 6 3 4 3" xfId="34526" xr:uid="{00000000-0005-0000-0000-00001C590000}"/>
    <cellStyle name="Обычный 15 6 3 5" xfId="17216" xr:uid="{00000000-0005-0000-0000-00001D590000}"/>
    <cellStyle name="Обычный 15 6 3 5 2" xfId="35572" xr:uid="{00000000-0005-0000-0000-00001E590000}"/>
    <cellStyle name="Обычный 15 6 3 6" xfId="26134" xr:uid="{00000000-0005-0000-0000-00001F590000}"/>
    <cellStyle name="Обычный 15 6 3 6 2" xfId="44069" xr:uid="{00000000-0005-0000-0000-000020590000}"/>
    <cellStyle name="Обычный 15 6 3 7" xfId="27445" xr:uid="{00000000-0005-0000-0000-000021590000}"/>
    <cellStyle name="Обычный 15 6 3 8" xfId="45205" xr:uid="{00000000-0005-0000-0000-000022590000}"/>
    <cellStyle name="Обычный 15 6 3 9" xfId="46276" xr:uid="{00000000-0005-0000-0000-000023590000}"/>
    <cellStyle name="Обычный 15 6 4" xfId="6006" xr:uid="{00000000-0005-0000-0000-000024590000}"/>
    <cellStyle name="Обычный 15 6 4 2" xfId="13831" xr:uid="{00000000-0005-0000-0000-000025590000}"/>
    <cellStyle name="Обычный 15 6 4 2 2" xfId="23050" xr:uid="{00000000-0005-0000-0000-000026590000}"/>
    <cellStyle name="Обычный 15 6 4 2 2 2" xfId="41050" xr:uid="{00000000-0005-0000-0000-000027590000}"/>
    <cellStyle name="Обычный 15 6 4 2 3" xfId="32707" xr:uid="{00000000-0005-0000-0000-000028590000}"/>
    <cellStyle name="Обычный 15 6 4 3" xfId="16525" xr:uid="{00000000-0005-0000-0000-000029590000}"/>
    <cellStyle name="Обычный 15 6 4 3 2" xfId="25313" xr:uid="{00000000-0005-0000-0000-00002A590000}"/>
    <cellStyle name="Обычный 15 6 4 3 2 2" xfId="43277" xr:uid="{00000000-0005-0000-0000-00002B590000}"/>
    <cellStyle name="Обычный 15 6 4 3 3" xfId="34969" xr:uid="{00000000-0005-0000-0000-00002C590000}"/>
    <cellStyle name="Обычный 15 6 4 4" xfId="17956" xr:uid="{00000000-0005-0000-0000-00002D590000}"/>
    <cellStyle name="Обычный 15 6 4 4 2" xfId="36266" xr:uid="{00000000-0005-0000-0000-00002E590000}"/>
    <cellStyle name="Обычный 15 6 4 5" xfId="26736" xr:uid="{00000000-0005-0000-0000-00002F590000}"/>
    <cellStyle name="Обычный 15 6 4 5 2" xfId="44651" xr:uid="{00000000-0005-0000-0000-000030590000}"/>
    <cellStyle name="Обычный 15 6 4 6" xfId="28049" xr:uid="{00000000-0005-0000-0000-000031590000}"/>
    <cellStyle name="Обычный 15 6 4 7" xfId="45698" xr:uid="{00000000-0005-0000-0000-000032590000}"/>
    <cellStyle name="Обычный 15 6 4 8" xfId="46864" xr:uid="{00000000-0005-0000-0000-000033590000}"/>
    <cellStyle name="Обычный 15 6 5" xfId="12852" xr:uid="{00000000-0005-0000-0000-000034590000}"/>
    <cellStyle name="Обычный 15 6 5 2" xfId="22275" xr:uid="{00000000-0005-0000-0000-000035590000}"/>
    <cellStyle name="Обычный 15 6 5 2 2" xfId="40310" xr:uid="{00000000-0005-0000-0000-000036590000}"/>
    <cellStyle name="Обычный 15 6 5 3" xfId="31972" xr:uid="{00000000-0005-0000-0000-000037590000}"/>
    <cellStyle name="Обычный 15 6 6" xfId="15903" xr:uid="{00000000-0005-0000-0000-000038590000}"/>
    <cellStyle name="Обычный 15 6 6 2" xfId="24879" xr:uid="{00000000-0005-0000-0000-000039590000}"/>
    <cellStyle name="Обычный 15 6 6 2 2" xfId="42876" xr:uid="{00000000-0005-0000-0000-00003A590000}"/>
    <cellStyle name="Обычный 15 6 6 3" xfId="34524" xr:uid="{00000000-0005-0000-0000-00003B590000}"/>
    <cellStyle name="Обычный 15 6 7" xfId="17214" xr:uid="{00000000-0005-0000-0000-00003C590000}"/>
    <cellStyle name="Обычный 15 6 7 2" xfId="35570" xr:uid="{00000000-0005-0000-0000-00003D590000}"/>
    <cellStyle name="Обычный 15 6 8" xfId="26132" xr:uid="{00000000-0005-0000-0000-00003E590000}"/>
    <cellStyle name="Обычный 15 6 8 2" xfId="44067" xr:uid="{00000000-0005-0000-0000-00003F590000}"/>
    <cellStyle name="Обычный 15 6 9" xfId="27443" xr:uid="{00000000-0005-0000-0000-000040590000}"/>
    <cellStyle name="Обычный 15 7" xfId="2925" xr:uid="{00000000-0005-0000-0000-000041590000}"/>
    <cellStyle name="Обычный 15 7 10" xfId="45206" xr:uid="{00000000-0005-0000-0000-000042590000}"/>
    <cellStyle name="Обычный 15 7 11" xfId="46277" xr:uid="{00000000-0005-0000-0000-000043590000}"/>
    <cellStyle name="Обычный 15 7 2" xfId="2926" xr:uid="{00000000-0005-0000-0000-000044590000}"/>
    <cellStyle name="Обычный 15 7 2 2" xfId="6010" xr:uid="{00000000-0005-0000-0000-000045590000}"/>
    <cellStyle name="Обычный 15 7 2 2 2" xfId="13835" xr:uid="{00000000-0005-0000-0000-000046590000}"/>
    <cellStyle name="Обычный 15 7 2 2 2 2" xfId="23054" xr:uid="{00000000-0005-0000-0000-000047590000}"/>
    <cellStyle name="Обычный 15 7 2 2 2 2 2" xfId="41054" xr:uid="{00000000-0005-0000-0000-000048590000}"/>
    <cellStyle name="Обычный 15 7 2 2 2 3" xfId="32711" xr:uid="{00000000-0005-0000-0000-000049590000}"/>
    <cellStyle name="Обычный 15 7 2 2 3" xfId="16529" xr:uid="{00000000-0005-0000-0000-00004A590000}"/>
    <cellStyle name="Обычный 15 7 2 2 3 2" xfId="25317" xr:uid="{00000000-0005-0000-0000-00004B590000}"/>
    <cellStyle name="Обычный 15 7 2 2 3 2 2" xfId="43281" xr:uid="{00000000-0005-0000-0000-00004C590000}"/>
    <cellStyle name="Обычный 15 7 2 2 3 3" xfId="34973" xr:uid="{00000000-0005-0000-0000-00004D590000}"/>
    <cellStyle name="Обычный 15 7 2 2 4" xfId="17960" xr:uid="{00000000-0005-0000-0000-00004E590000}"/>
    <cellStyle name="Обычный 15 7 2 2 4 2" xfId="36270" xr:uid="{00000000-0005-0000-0000-00004F590000}"/>
    <cellStyle name="Обычный 15 7 2 2 5" xfId="26740" xr:uid="{00000000-0005-0000-0000-000050590000}"/>
    <cellStyle name="Обычный 15 7 2 2 5 2" xfId="44655" xr:uid="{00000000-0005-0000-0000-000051590000}"/>
    <cellStyle name="Обычный 15 7 2 2 6" xfId="28053" xr:uid="{00000000-0005-0000-0000-000052590000}"/>
    <cellStyle name="Обычный 15 7 2 2 7" xfId="45702" xr:uid="{00000000-0005-0000-0000-000053590000}"/>
    <cellStyle name="Обычный 15 7 2 2 8" xfId="46868" xr:uid="{00000000-0005-0000-0000-000054590000}"/>
    <cellStyle name="Обычный 15 7 2 3" xfId="12856" xr:uid="{00000000-0005-0000-0000-000055590000}"/>
    <cellStyle name="Обычный 15 7 2 3 2" xfId="22279" xr:uid="{00000000-0005-0000-0000-000056590000}"/>
    <cellStyle name="Обычный 15 7 2 3 2 2" xfId="40314" xr:uid="{00000000-0005-0000-0000-000057590000}"/>
    <cellStyle name="Обычный 15 7 2 3 3" xfId="31976" xr:uid="{00000000-0005-0000-0000-000058590000}"/>
    <cellStyle name="Обычный 15 7 2 4" xfId="15907" xr:uid="{00000000-0005-0000-0000-000059590000}"/>
    <cellStyle name="Обычный 15 7 2 4 2" xfId="24883" xr:uid="{00000000-0005-0000-0000-00005A590000}"/>
    <cellStyle name="Обычный 15 7 2 4 2 2" xfId="42880" xr:uid="{00000000-0005-0000-0000-00005B590000}"/>
    <cellStyle name="Обычный 15 7 2 4 3" xfId="34528" xr:uid="{00000000-0005-0000-0000-00005C590000}"/>
    <cellStyle name="Обычный 15 7 2 5" xfId="17218" xr:uid="{00000000-0005-0000-0000-00005D590000}"/>
    <cellStyle name="Обычный 15 7 2 5 2" xfId="35574" xr:uid="{00000000-0005-0000-0000-00005E590000}"/>
    <cellStyle name="Обычный 15 7 2 6" xfId="26136" xr:uid="{00000000-0005-0000-0000-00005F590000}"/>
    <cellStyle name="Обычный 15 7 2 6 2" xfId="44071" xr:uid="{00000000-0005-0000-0000-000060590000}"/>
    <cellStyle name="Обычный 15 7 2 7" xfId="27447" xr:uid="{00000000-0005-0000-0000-000061590000}"/>
    <cellStyle name="Обычный 15 7 2 8" xfId="45207" xr:uid="{00000000-0005-0000-0000-000062590000}"/>
    <cellStyle name="Обычный 15 7 2 9" xfId="46278" xr:uid="{00000000-0005-0000-0000-000063590000}"/>
    <cellStyle name="Обычный 15 7 3" xfId="2927" xr:uid="{00000000-0005-0000-0000-000064590000}"/>
    <cellStyle name="Обычный 15 7 3 2" xfId="6011" xr:uid="{00000000-0005-0000-0000-000065590000}"/>
    <cellStyle name="Обычный 15 7 3 2 2" xfId="13836" xr:uid="{00000000-0005-0000-0000-000066590000}"/>
    <cellStyle name="Обычный 15 7 3 2 2 2" xfId="23055" xr:uid="{00000000-0005-0000-0000-000067590000}"/>
    <cellStyle name="Обычный 15 7 3 2 2 2 2" xfId="41055" xr:uid="{00000000-0005-0000-0000-000068590000}"/>
    <cellStyle name="Обычный 15 7 3 2 2 3" xfId="32712" xr:uid="{00000000-0005-0000-0000-000069590000}"/>
    <cellStyle name="Обычный 15 7 3 2 3" xfId="16530" xr:uid="{00000000-0005-0000-0000-00006A590000}"/>
    <cellStyle name="Обычный 15 7 3 2 3 2" xfId="25318" xr:uid="{00000000-0005-0000-0000-00006B590000}"/>
    <cellStyle name="Обычный 15 7 3 2 3 2 2" xfId="43282" xr:uid="{00000000-0005-0000-0000-00006C590000}"/>
    <cellStyle name="Обычный 15 7 3 2 3 3" xfId="34974" xr:uid="{00000000-0005-0000-0000-00006D590000}"/>
    <cellStyle name="Обычный 15 7 3 2 4" xfId="17961" xr:uid="{00000000-0005-0000-0000-00006E590000}"/>
    <cellStyle name="Обычный 15 7 3 2 4 2" xfId="36271" xr:uid="{00000000-0005-0000-0000-00006F590000}"/>
    <cellStyle name="Обычный 15 7 3 2 5" xfId="26741" xr:uid="{00000000-0005-0000-0000-000070590000}"/>
    <cellStyle name="Обычный 15 7 3 2 5 2" xfId="44656" xr:uid="{00000000-0005-0000-0000-000071590000}"/>
    <cellStyle name="Обычный 15 7 3 2 6" xfId="28054" xr:uid="{00000000-0005-0000-0000-000072590000}"/>
    <cellStyle name="Обычный 15 7 3 2 7" xfId="45703" xr:uid="{00000000-0005-0000-0000-000073590000}"/>
    <cellStyle name="Обычный 15 7 3 2 8" xfId="46869" xr:uid="{00000000-0005-0000-0000-000074590000}"/>
    <cellStyle name="Обычный 15 7 3 3" xfId="12857" xr:uid="{00000000-0005-0000-0000-000075590000}"/>
    <cellStyle name="Обычный 15 7 3 3 2" xfId="22280" xr:uid="{00000000-0005-0000-0000-000076590000}"/>
    <cellStyle name="Обычный 15 7 3 3 2 2" xfId="40315" xr:uid="{00000000-0005-0000-0000-000077590000}"/>
    <cellStyle name="Обычный 15 7 3 3 3" xfId="31977" xr:uid="{00000000-0005-0000-0000-000078590000}"/>
    <cellStyle name="Обычный 15 7 3 4" xfId="15908" xr:uid="{00000000-0005-0000-0000-000079590000}"/>
    <cellStyle name="Обычный 15 7 3 4 2" xfId="24884" xr:uid="{00000000-0005-0000-0000-00007A590000}"/>
    <cellStyle name="Обычный 15 7 3 4 2 2" xfId="42881" xr:uid="{00000000-0005-0000-0000-00007B590000}"/>
    <cellStyle name="Обычный 15 7 3 4 3" xfId="34529" xr:uid="{00000000-0005-0000-0000-00007C590000}"/>
    <cellStyle name="Обычный 15 7 3 5" xfId="17219" xr:uid="{00000000-0005-0000-0000-00007D590000}"/>
    <cellStyle name="Обычный 15 7 3 5 2" xfId="35575" xr:uid="{00000000-0005-0000-0000-00007E590000}"/>
    <cellStyle name="Обычный 15 7 3 6" xfId="26137" xr:uid="{00000000-0005-0000-0000-00007F590000}"/>
    <cellStyle name="Обычный 15 7 3 6 2" xfId="44072" xr:uid="{00000000-0005-0000-0000-000080590000}"/>
    <cellStyle name="Обычный 15 7 3 7" xfId="27448" xr:uid="{00000000-0005-0000-0000-000081590000}"/>
    <cellStyle name="Обычный 15 7 3 8" xfId="45208" xr:uid="{00000000-0005-0000-0000-000082590000}"/>
    <cellStyle name="Обычный 15 7 3 9" xfId="46279" xr:uid="{00000000-0005-0000-0000-000083590000}"/>
    <cellStyle name="Обычный 15 7 4" xfId="6009" xr:uid="{00000000-0005-0000-0000-000084590000}"/>
    <cellStyle name="Обычный 15 7 4 2" xfId="13834" xr:uid="{00000000-0005-0000-0000-000085590000}"/>
    <cellStyle name="Обычный 15 7 4 2 2" xfId="23053" xr:uid="{00000000-0005-0000-0000-000086590000}"/>
    <cellStyle name="Обычный 15 7 4 2 2 2" xfId="41053" xr:uid="{00000000-0005-0000-0000-000087590000}"/>
    <cellStyle name="Обычный 15 7 4 2 3" xfId="32710" xr:uid="{00000000-0005-0000-0000-000088590000}"/>
    <cellStyle name="Обычный 15 7 4 3" xfId="16528" xr:uid="{00000000-0005-0000-0000-000089590000}"/>
    <cellStyle name="Обычный 15 7 4 3 2" xfId="25316" xr:uid="{00000000-0005-0000-0000-00008A590000}"/>
    <cellStyle name="Обычный 15 7 4 3 2 2" xfId="43280" xr:uid="{00000000-0005-0000-0000-00008B590000}"/>
    <cellStyle name="Обычный 15 7 4 3 3" xfId="34972" xr:uid="{00000000-0005-0000-0000-00008C590000}"/>
    <cellStyle name="Обычный 15 7 4 4" xfId="17959" xr:uid="{00000000-0005-0000-0000-00008D590000}"/>
    <cellStyle name="Обычный 15 7 4 4 2" xfId="36269" xr:uid="{00000000-0005-0000-0000-00008E590000}"/>
    <cellStyle name="Обычный 15 7 4 5" xfId="26739" xr:uid="{00000000-0005-0000-0000-00008F590000}"/>
    <cellStyle name="Обычный 15 7 4 5 2" xfId="44654" xr:uid="{00000000-0005-0000-0000-000090590000}"/>
    <cellStyle name="Обычный 15 7 4 6" xfId="28052" xr:uid="{00000000-0005-0000-0000-000091590000}"/>
    <cellStyle name="Обычный 15 7 4 7" xfId="45701" xr:uid="{00000000-0005-0000-0000-000092590000}"/>
    <cellStyle name="Обычный 15 7 4 8" xfId="46867" xr:uid="{00000000-0005-0000-0000-000093590000}"/>
    <cellStyle name="Обычный 15 7 5" xfId="12855" xr:uid="{00000000-0005-0000-0000-000094590000}"/>
    <cellStyle name="Обычный 15 7 5 2" xfId="22278" xr:uid="{00000000-0005-0000-0000-000095590000}"/>
    <cellStyle name="Обычный 15 7 5 2 2" xfId="40313" xr:uid="{00000000-0005-0000-0000-000096590000}"/>
    <cellStyle name="Обычный 15 7 5 3" xfId="31975" xr:uid="{00000000-0005-0000-0000-000097590000}"/>
    <cellStyle name="Обычный 15 7 6" xfId="15906" xr:uid="{00000000-0005-0000-0000-000098590000}"/>
    <cellStyle name="Обычный 15 7 6 2" xfId="24882" xr:uid="{00000000-0005-0000-0000-000099590000}"/>
    <cellStyle name="Обычный 15 7 6 2 2" xfId="42879" xr:uid="{00000000-0005-0000-0000-00009A590000}"/>
    <cellStyle name="Обычный 15 7 6 3" xfId="34527" xr:uid="{00000000-0005-0000-0000-00009B590000}"/>
    <cellStyle name="Обычный 15 7 7" xfId="17217" xr:uid="{00000000-0005-0000-0000-00009C590000}"/>
    <cellStyle name="Обычный 15 7 7 2" xfId="35573" xr:uid="{00000000-0005-0000-0000-00009D590000}"/>
    <cellStyle name="Обычный 15 7 8" xfId="26135" xr:uid="{00000000-0005-0000-0000-00009E590000}"/>
    <cellStyle name="Обычный 15 7 8 2" xfId="44070" xr:uid="{00000000-0005-0000-0000-00009F590000}"/>
    <cellStyle name="Обычный 15 7 9" xfId="27446" xr:uid="{00000000-0005-0000-0000-0000A0590000}"/>
    <cellStyle name="Обычный 15 8" xfId="2928" xr:uid="{00000000-0005-0000-0000-0000A1590000}"/>
    <cellStyle name="Обычный 15 8 10" xfId="45209" xr:uid="{00000000-0005-0000-0000-0000A2590000}"/>
    <cellStyle name="Обычный 15 8 11" xfId="46280" xr:uid="{00000000-0005-0000-0000-0000A3590000}"/>
    <cellStyle name="Обычный 15 8 2" xfId="2929" xr:uid="{00000000-0005-0000-0000-0000A4590000}"/>
    <cellStyle name="Обычный 15 8 2 2" xfId="6013" xr:uid="{00000000-0005-0000-0000-0000A5590000}"/>
    <cellStyle name="Обычный 15 8 2 2 2" xfId="13838" xr:uid="{00000000-0005-0000-0000-0000A6590000}"/>
    <cellStyle name="Обычный 15 8 2 2 2 2" xfId="23057" xr:uid="{00000000-0005-0000-0000-0000A7590000}"/>
    <cellStyle name="Обычный 15 8 2 2 2 2 2" xfId="41057" xr:uid="{00000000-0005-0000-0000-0000A8590000}"/>
    <cellStyle name="Обычный 15 8 2 2 2 3" xfId="32714" xr:uid="{00000000-0005-0000-0000-0000A9590000}"/>
    <cellStyle name="Обычный 15 8 2 2 3" xfId="16532" xr:uid="{00000000-0005-0000-0000-0000AA590000}"/>
    <cellStyle name="Обычный 15 8 2 2 3 2" xfId="25320" xr:uid="{00000000-0005-0000-0000-0000AB590000}"/>
    <cellStyle name="Обычный 15 8 2 2 3 2 2" xfId="43284" xr:uid="{00000000-0005-0000-0000-0000AC590000}"/>
    <cellStyle name="Обычный 15 8 2 2 3 3" xfId="34976" xr:uid="{00000000-0005-0000-0000-0000AD590000}"/>
    <cellStyle name="Обычный 15 8 2 2 4" xfId="17963" xr:uid="{00000000-0005-0000-0000-0000AE590000}"/>
    <cellStyle name="Обычный 15 8 2 2 4 2" xfId="36273" xr:uid="{00000000-0005-0000-0000-0000AF590000}"/>
    <cellStyle name="Обычный 15 8 2 2 5" xfId="26743" xr:uid="{00000000-0005-0000-0000-0000B0590000}"/>
    <cellStyle name="Обычный 15 8 2 2 5 2" xfId="44658" xr:uid="{00000000-0005-0000-0000-0000B1590000}"/>
    <cellStyle name="Обычный 15 8 2 2 6" xfId="28056" xr:uid="{00000000-0005-0000-0000-0000B2590000}"/>
    <cellStyle name="Обычный 15 8 2 2 7" xfId="45705" xr:uid="{00000000-0005-0000-0000-0000B3590000}"/>
    <cellStyle name="Обычный 15 8 2 2 8" xfId="46871" xr:uid="{00000000-0005-0000-0000-0000B4590000}"/>
    <cellStyle name="Обычный 15 8 2 3" xfId="12859" xr:uid="{00000000-0005-0000-0000-0000B5590000}"/>
    <cellStyle name="Обычный 15 8 2 3 2" xfId="22282" xr:uid="{00000000-0005-0000-0000-0000B6590000}"/>
    <cellStyle name="Обычный 15 8 2 3 2 2" xfId="40317" xr:uid="{00000000-0005-0000-0000-0000B7590000}"/>
    <cellStyle name="Обычный 15 8 2 3 3" xfId="31979" xr:uid="{00000000-0005-0000-0000-0000B8590000}"/>
    <cellStyle name="Обычный 15 8 2 4" xfId="15910" xr:uid="{00000000-0005-0000-0000-0000B9590000}"/>
    <cellStyle name="Обычный 15 8 2 4 2" xfId="24886" xr:uid="{00000000-0005-0000-0000-0000BA590000}"/>
    <cellStyle name="Обычный 15 8 2 4 2 2" xfId="42883" xr:uid="{00000000-0005-0000-0000-0000BB590000}"/>
    <cellStyle name="Обычный 15 8 2 4 3" xfId="34531" xr:uid="{00000000-0005-0000-0000-0000BC590000}"/>
    <cellStyle name="Обычный 15 8 2 5" xfId="17221" xr:uid="{00000000-0005-0000-0000-0000BD590000}"/>
    <cellStyle name="Обычный 15 8 2 5 2" xfId="35577" xr:uid="{00000000-0005-0000-0000-0000BE590000}"/>
    <cellStyle name="Обычный 15 8 2 6" xfId="26139" xr:uid="{00000000-0005-0000-0000-0000BF590000}"/>
    <cellStyle name="Обычный 15 8 2 6 2" xfId="44074" xr:uid="{00000000-0005-0000-0000-0000C0590000}"/>
    <cellStyle name="Обычный 15 8 2 7" xfId="27450" xr:uid="{00000000-0005-0000-0000-0000C1590000}"/>
    <cellStyle name="Обычный 15 8 2 8" xfId="45210" xr:uid="{00000000-0005-0000-0000-0000C2590000}"/>
    <cellStyle name="Обычный 15 8 2 9" xfId="46281" xr:uid="{00000000-0005-0000-0000-0000C3590000}"/>
    <cellStyle name="Обычный 15 8 3" xfId="2930" xr:uid="{00000000-0005-0000-0000-0000C4590000}"/>
    <cellStyle name="Обычный 15 8 3 2" xfId="6014" xr:uid="{00000000-0005-0000-0000-0000C5590000}"/>
    <cellStyle name="Обычный 15 8 3 2 2" xfId="13839" xr:uid="{00000000-0005-0000-0000-0000C6590000}"/>
    <cellStyle name="Обычный 15 8 3 2 2 2" xfId="23058" xr:uid="{00000000-0005-0000-0000-0000C7590000}"/>
    <cellStyle name="Обычный 15 8 3 2 2 2 2" xfId="41058" xr:uid="{00000000-0005-0000-0000-0000C8590000}"/>
    <cellStyle name="Обычный 15 8 3 2 2 3" xfId="32715" xr:uid="{00000000-0005-0000-0000-0000C9590000}"/>
    <cellStyle name="Обычный 15 8 3 2 3" xfId="16533" xr:uid="{00000000-0005-0000-0000-0000CA590000}"/>
    <cellStyle name="Обычный 15 8 3 2 3 2" xfId="25321" xr:uid="{00000000-0005-0000-0000-0000CB590000}"/>
    <cellStyle name="Обычный 15 8 3 2 3 2 2" xfId="43285" xr:uid="{00000000-0005-0000-0000-0000CC590000}"/>
    <cellStyle name="Обычный 15 8 3 2 3 3" xfId="34977" xr:uid="{00000000-0005-0000-0000-0000CD590000}"/>
    <cellStyle name="Обычный 15 8 3 2 4" xfId="17964" xr:uid="{00000000-0005-0000-0000-0000CE590000}"/>
    <cellStyle name="Обычный 15 8 3 2 4 2" xfId="36274" xr:uid="{00000000-0005-0000-0000-0000CF590000}"/>
    <cellStyle name="Обычный 15 8 3 2 5" xfId="26744" xr:uid="{00000000-0005-0000-0000-0000D0590000}"/>
    <cellStyle name="Обычный 15 8 3 2 5 2" xfId="44659" xr:uid="{00000000-0005-0000-0000-0000D1590000}"/>
    <cellStyle name="Обычный 15 8 3 2 6" xfId="28057" xr:uid="{00000000-0005-0000-0000-0000D2590000}"/>
    <cellStyle name="Обычный 15 8 3 2 7" xfId="45706" xr:uid="{00000000-0005-0000-0000-0000D3590000}"/>
    <cellStyle name="Обычный 15 8 3 2 8" xfId="46872" xr:uid="{00000000-0005-0000-0000-0000D4590000}"/>
    <cellStyle name="Обычный 15 8 3 3" xfId="12860" xr:uid="{00000000-0005-0000-0000-0000D5590000}"/>
    <cellStyle name="Обычный 15 8 3 3 2" xfId="22283" xr:uid="{00000000-0005-0000-0000-0000D6590000}"/>
    <cellStyle name="Обычный 15 8 3 3 2 2" xfId="40318" xr:uid="{00000000-0005-0000-0000-0000D7590000}"/>
    <cellStyle name="Обычный 15 8 3 3 3" xfId="31980" xr:uid="{00000000-0005-0000-0000-0000D8590000}"/>
    <cellStyle name="Обычный 15 8 3 4" xfId="15911" xr:uid="{00000000-0005-0000-0000-0000D9590000}"/>
    <cellStyle name="Обычный 15 8 3 4 2" xfId="24887" xr:uid="{00000000-0005-0000-0000-0000DA590000}"/>
    <cellStyle name="Обычный 15 8 3 4 2 2" xfId="42884" xr:uid="{00000000-0005-0000-0000-0000DB590000}"/>
    <cellStyle name="Обычный 15 8 3 4 3" xfId="34532" xr:uid="{00000000-0005-0000-0000-0000DC590000}"/>
    <cellStyle name="Обычный 15 8 3 5" xfId="17222" xr:uid="{00000000-0005-0000-0000-0000DD590000}"/>
    <cellStyle name="Обычный 15 8 3 5 2" xfId="35578" xr:uid="{00000000-0005-0000-0000-0000DE590000}"/>
    <cellStyle name="Обычный 15 8 3 6" xfId="26140" xr:uid="{00000000-0005-0000-0000-0000DF590000}"/>
    <cellStyle name="Обычный 15 8 3 6 2" xfId="44075" xr:uid="{00000000-0005-0000-0000-0000E0590000}"/>
    <cellStyle name="Обычный 15 8 3 7" xfId="27451" xr:uid="{00000000-0005-0000-0000-0000E1590000}"/>
    <cellStyle name="Обычный 15 8 3 8" xfId="45211" xr:uid="{00000000-0005-0000-0000-0000E2590000}"/>
    <cellStyle name="Обычный 15 8 3 9" xfId="46282" xr:uid="{00000000-0005-0000-0000-0000E3590000}"/>
    <cellStyle name="Обычный 15 8 4" xfId="6012" xr:uid="{00000000-0005-0000-0000-0000E4590000}"/>
    <cellStyle name="Обычный 15 8 4 2" xfId="13837" xr:uid="{00000000-0005-0000-0000-0000E5590000}"/>
    <cellStyle name="Обычный 15 8 4 2 2" xfId="23056" xr:uid="{00000000-0005-0000-0000-0000E6590000}"/>
    <cellStyle name="Обычный 15 8 4 2 2 2" xfId="41056" xr:uid="{00000000-0005-0000-0000-0000E7590000}"/>
    <cellStyle name="Обычный 15 8 4 2 3" xfId="32713" xr:uid="{00000000-0005-0000-0000-0000E8590000}"/>
    <cellStyle name="Обычный 15 8 4 3" xfId="16531" xr:uid="{00000000-0005-0000-0000-0000E9590000}"/>
    <cellStyle name="Обычный 15 8 4 3 2" xfId="25319" xr:uid="{00000000-0005-0000-0000-0000EA590000}"/>
    <cellStyle name="Обычный 15 8 4 3 2 2" xfId="43283" xr:uid="{00000000-0005-0000-0000-0000EB590000}"/>
    <cellStyle name="Обычный 15 8 4 3 3" xfId="34975" xr:uid="{00000000-0005-0000-0000-0000EC590000}"/>
    <cellStyle name="Обычный 15 8 4 4" xfId="17962" xr:uid="{00000000-0005-0000-0000-0000ED590000}"/>
    <cellStyle name="Обычный 15 8 4 4 2" xfId="36272" xr:uid="{00000000-0005-0000-0000-0000EE590000}"/>
    <cellStyle name="Обычный 15 8 4 5" xfId="26742" xr:uid="{00000000-0005-0000-0000-0000EF590000}"/>
    <cellStyle name="Обычный 15 8 4 5 2" xfId="44657" xr:uid="{00000000-0005-0000-0000-0000F0590000}"/>
    <cellStyle name="Обычный 15 8 4 6" xfId="28055" xr:uid="{00000000-0005-0000-0000-0000F1590000}"/>
    <cellStyle name="Обычный 15 8 4 7" xfId="45704" xr:uid="{00000000-0005-0000-0000-0000F2590000}"/>
    <cellStyle name="Обычный 15 8 4 8" xfId="46870" xr:uid="{00000000-0005-0000-0000-0000F3590000}"/>
    <cellStyle name="Обычный 15 8 5" xfId="12858" xr:uid="{00000000-0005-0000-0000-0000F4590000}"/>
    <cellStyle name="Обычный 15 8 5 2" xfId="22281" xr:uid="{00000000-0005-0000-0000-0000F5590000}"/>
    <cellStyle name="Обычный 15 8 5 2 2" xfId="40316" xr:uid="{00000000-0005-0000-0000-0000F6590000}"/>
    <cellStyle name="Обычный 15 8 5 3" xfId="31978" xr:uid="{00000000-0005-0000-0000-0000F7590000}"/>
    <cellStyle name="Обычный 15 8 6" xfId="15909" xr:uid="{00000000-0005-0000-0000-0000F8590000}"/>
    <cellStyle name="Обычный 15 8 6 2" xfId="24885" xr:uid="{00000000-0005-0000-0000-0000F9590000}"/>
    <cellStyle name="Обычный 15 8 6 2 2" xfId="42882" xr:uid="{00000000-0005-0000-0000-0000FA590000}"/>
    <cellStyle name="Обычный 15 8 6 3" xfId="34530" xr:uid="{00000000-0005-0000-0000-0000FB590000}"/>
    <cellStyle name="Обычный 15 8 7" xfId="17220" xr:uid="{00000000-0005-0000-0000-0000FC590000}"/>
    <cellStyle name="Обычный 15 8 7 2" xfId="35576" xr:uid="{00000000-0005-0000-0000-0000FD590000}"/>
    <cellStyle name="Обычный 15 8 8" xfId="26138" xr:uid="{00000000-0005-0000-0000-0000FE590000}"/>
    <cellStyle name="Обычный 15 8 8 2" xfId="44073" xr:uid="{00000000-0005-0000-0000-0000FF590000}"/>
    <cellStyle name="Обычный 15 8 9" xfId="27449" xr:uid="{00000000-0005-0000-0000-0000005A0000}"/>
    <cellStyle name="Обычный 15 9" xfId="2931" xr:uid="{00000000-0005-0000-0000-0000015A0000}"/>
    <cellStyle name="Обычный 15 9 10" xfId="45212" xr:uid="{00000000-0005-0000-0000-0000025A0000}"/>
    <cellStyle name="Обычный 15 9 11" xfId="46283" xr:uid="{00000000-0005-0000-0000-0000035A0000}"/>
    <cellStyle name="Обычный 15 9 2" xfId="2932" xr:uid="{00000000-0005-0000-0000-0000045A0000}"/>
    <cellStyle name="Обычный 15 9 2 2" xfId="6016" xr:uid="{00000000-0005-0000-0000-0000055A0000}"/>
    <cellStyle name="Обычный 15 9 2 2 2" xfId="13841" xr:uid="{00000000-0005-0000-0000-0000065A0000}"/>
    <cellStyle name="Обычный 15 9 2 2 2 2" xfId="23060" xr:uid="{00000000-0005-0000-0000-0000075A0000}"/>
    <cellStyle name="Обычный 15 9 2 2 2 2 2" xfId="41060" xr:uid="{00000000-0005-0000-0000-0000085A0000}"/>
    <cellStyle name="Обычный 15 9 2 2 2 3" xfId="32717" xr:uid="{00000000-0005-0000-0000-0000095A0000}"/>
    <cellStyle name="Обычный 15 9 2 2 3" xfId="16535" xr:uid="{00000000-0005-0000-0000-00000A5A0000}"/>
    <cellStyle name="Обычный 15 9 2 2 3 2" xfId="25323" xr:uid="{00000000-0005-0000-0000-00000B5A0000}"/>
    <cellStyle name="Обычный 15 9 2 2 3 2 2" xfId="43287" xr:uid="{00000000-0005-0000-0000-00000C5A0000}"/>
    <cellStyle name="Обычный 15 9 2 2 3 3" xfId="34979" xr:uid="{00000000-0005-0000-0000-00000D5A0000}"/>
    <cellStyle name="Обычный 15 9 2 2 4" xfId="17966" xr:uid="{00000000-0005-0000-0000-00000E5A0000}"/>
    <cellStyle name="Обычный 15 9 2 2 4 2" xfId="36276" xr:uid="{00000000-0005-0000-0000-00000F5A0000}"/>
    <cellStyle name="Обычный 15 9 2 2 5" xfId="26746" xr:uid="{00000000-0005-0000-0000-0000105A0000}"/>
    <cellStyle name="Обычный 15 9 2 2 5 2" xfId="44661" xr:uid="{00000000-0005-0000-0000-0000115A0000}"/>
    <cellStyle name="Обычный 15 9 2 2 6" xfId="28059" xr:uid="{00000000-0005-0000-0000-0000125A0000}"/>
    <cellStyle name="Обычный 15 9 2 2 7" xfId="45708" xr:uid="{00000000-0005-0000-0000-0000135A0000}"/>
    <cellStyle name="Обычный 15 9 2 2 8" xfId="46874" xr:uid="{00000000-0005-0000-0000-0000145A0000}"/>
    <cellStyle name="Обычный 15 9 2 3" xfId="12862" xr:uid="{00000000-0005-0000-0000-0000155A0000}"/>
    <cellStyle name="Обычный 15 9 2 3 2" xfId="22285" xr:uid="{00000000-0005-0000-0000-0000165A0000}"/>
    <cellStyle name="Обычный 15 9 2 3 2 2" xfId="40320" xr:uid="{00000000-0005-0000-0000-0000175A0000}"/>
    <cellStyle name="Обычный 15 9 2 3 3" xfId="31982" xr:uid="{00000000-0005-0000-0000-0000185A0000}"/>
    <cellStyle name="Обычный 15 9 2 4" xfId="15913" xr:uid="{00000000-0005-0000-0000-0000195A0000}"/>
    <cellStyle name="Обычный 15 9 2 4 2" xfId="24889" xr:uid="{00000000-0005-0000-0000-00001A5A0000}"/>
    <cellStyle name="Обычный 15 9 2 4 2 2" xfId="42886" xr:uid="{00000000-0005-0000-0000-00001B5A0000}"/>
    <cellStyle name="Обычный 15 9 2 4 3" xfId="34534" xr:uid="{00000000-0005-0000-0000-00001C5A0000}"/>
    <cellStyle name="Обычный 15 9 2 5" xfId="17224" xr:uid="{00000000-0005-0000-0000-00001D5A0000}"/>
    <cellStyle name="Обычный 15 9 2 5 2" xfId="35580" xr:uid="{00000000-0005-0000-0000-00001E5A0000}"/>
    <cellStyle name="Обычный 15 9 2 6" xfId="26142" xr:uid="{00000000-0005-0000-0000-00001F5A0000}"/>
    <cellStyle name="Обычный 15 9 2 6 2" xfId="44077" xr:uid="{00000000-0005-0000-0000-0000205A0000}"/>
    <cellStyle name="Обычный 15 9 2 7" xfId="27453" xr:uid="{00000000-0005-0000-0000-0000215A0000}"/>
    <cellStyle name="Обычный 15 9 2 8" xfId="45213" xr:uid="{00000000-0005-0000-0000-0000225A0000}"/>
    <cellStyle name="Обычный 15 9 2 9" xfId="46284" xr:uid="{00000000-0005-0000-0000-0000235A0000}"/>
    <cellStyle name="Обычный 15 9 3" xfId="2933" xr:uid="{00000000-0005-0000-0000-0000245A0000}"/>
    <cellStyle name="Обычный 15 9 3 2" xfId="6017" xr:uid="{00000000-0005-0000-0000-0000255A0000}"/>
    <cellStyle name="Обычный 15 9 3 2 2" xfId="13842" xr:uid="{00000000-0005-0000-0000-0000265A0000}"/>
    <cellStyle name="Обычный 15 9 3 2 2 2" xfId="23061" xr:uid="{00000000-0005-0000-0000-0000275A0000}"/>
    <cellStyle name="Обычный 15 9 3 2 2 2 2" xfId="41061" xr:uid="{00000000-0005-0000-0000-0000285A0000}"/>
    <cellStyle name="Обычный 15 9 3 2 2 3" xfId="32718" xr:uid="{00000000-0005-0000-0000-0000295A0000}"/>
    <cellStyle name="Обычный 15 9 3 2 3" xfId="16536" xr:uid="{00000000-0005-0000-0000-00002A5A0000}"/>
    <cellStyle name="Обычный 15 9 3 2 3 2" xfId="25324" xr:uid="{00000000-0005-0000-0000-00002B5A0000}"/>
    <cellStyle name="Обычный 15 9 3 2 3 2 2" xfId="43288" xr:uid="{00000000-0005-0000-0000-00002C5A0000}"/>
    <cellStyle name="Обычный 15 9 3 2 3 3" xfId="34980" xr:uid="{00000000-0005-0000-0000-00002D5A0000}"/>
    <cellStyle name="Обычный 15 9 3 2 4" xfId="17967" xr:uid="{00000000-0005-0000-0000-00002E5A0000}"/>
    <cellStyle name="Обычный 15 9 3 2 4 2" xfId="36277" xr:uid="{00000000-0005-0000-0000-00002F5A0000}"/>
    <cellStyle name="Обычный 15 9 3 2 5" xfId="26747" xr:uid="{00000000-0005-0000-0000-0000305A0000}"/>
    <cellStyle name="Обычный 15 9 3 2 5 2" xfId="44662" xr:uid="{00000000-0005-0000-0000-0000315A0000}"/>
    <cellStyle name="Обычный 15 9 3 2 6" xfId="28060" xr:uid="{00000000-0005-0000-0000-0000325A0000}"/>
    <cellStyle name="Обычный 15 9 3 2 7" xfId="45709" xr:uid="{00000000-0005-0000-0000-0000335A0000}"/>
    <cellStyle name="Обычный 15 9 3 2 8" xfId="46875" xr:uid="{00000000-0005-0000-0000-0000345A0000}"/>
    <cellStyle name="Обычный 15 9 3 3" xfId="12863" xr:uid="{00000000-0005-0000-0000-0000355A0000}"/>
    <cellStyle name="Обычный 15 9 3 3 2" xfId="22286" xr:uid="{00000000-0005-0000-0000-0000365A0000}"/>
    <cellStyle name="Обычный 15 9 3 3 2 2" xfId="40321" xr:uid="{00000000-0005-0000-0000-0000375A0000}"/>
    <cellStyle name="Обычный 15 9 3 3 3" xfId="31983" xr:uid="{00000000-0005-0000-0000-0000385A0000}"/>
    <cellStyle name="Обычный 15 9 3 4" xfId="15914" xr:uid="{00000000-0005-0000-0000-0000395A0000}"/>
    <cellStyle name="Обычный 15 9 3 4 2" xfId="24890" xr:uid="{00000000-0005-0000-0000-00003A5A0000}"/>
    <cellStyle name="Обычный 15 9 3 4 2 2" xfId="42887" xr:uid="{00000000-0005-0000-0000-00003B5A0000}"/>
    <cellStyle name="Обычный 15 9 3 4 3" xfId="34535" xr:uid="{00000000-0005-0000-0000-00003C5A0000}"/>
    <cellStyle name="Обычный 15 9 3 5" xfId="17225" xr:uid="{00000000-0005-0000-0000-00003D5A0000}"/>
    <cellStyle name="Обычный 15 9 3 5 2" xfId="35581" xr:uid="{00000000-0005-0000-0000-00003E5A0000}"/>
    <cellStyle name="Обычный 15 9 3 6" xfId="26143" xr:uid="{00000000-0005-0000-0000-00003F5A0000}"/>
    <cellStyle name="Обычный 15 9 3 6 2" xfId="44078" xr:uid="{00000000-0005-0000-0000-0000405A0000}"/>
    <cellStyle name="Обычный 15 9 3 7" xfId="27454" xr:uid="{00000000-0005-0000-0000-0000415A0000}"/>
    <cellStyle name="Обычный 15 9 3 8" xfId="45214" xr:uid="{00000000-0005-0000-0000-0000425A0000}"/>
    <cellStyle name="Обычный 15 9 3 9" xfId="46285" xr:uid="{00000000-0005-0000-0000-0000435A0000}"/>
    <cellStyle name="Обычный 15 9 4" xfId="6015" xr:uid="{00000000-0005-0000-0000-0000445A0000}"/>
    <cellStyle name="Обычный 15 9 4 2" xfId="13840" xr:uid="{00000000-0005-0000-0000-0000455A0000}"/>
    <cellStyle name="Обычный 15 9 4 2 2" xfId="23059" xr:uid="{00000000-0005-0000-0000-0000465A0000}"/>
    <cellStyle name="Обычный 15 9 4 2 2 2" xfId="41059" xr:uid="{00000000-0005-0000-0000-0000475A0000}"/>
    <cellStyle name="Обычный 15 9 4 2 3" xfId="32716" xr:uid="{00000000-0005-0000-0000-0000485A0000}"/>
    <cellStyle name="Обычный 15 9 4 3" xfId="16534" xr:uid="{00000000-0005-0000-0000-0000495A0000}"/>
    <cellStyle name="Обычный 15 9 4 3 2" xfId="25322" xr:uid="{00000000-0005-0000-0000-00004A5A0000}"/>
    <cellStyle name="Обычный 15 9 4 3 2 2" xfId="43286" xr:uid="{00000000-0005-0000-0000-00004B5A0000}"/>
    <cellStyle name="Обычный 15 9 4 3 3" xfId="34978" xr:uid="{00000000-0005-0000-0000-00004C5A0000}"/>
    <cellStyle name="Обычный 15 9 4 4" xfId="17965" xr:uid="{00000000-0005-0000-0000-00004D5A0000}"/>
    <cellStyle name="Обычный 15 9 4 4 2" xfId="36275" xr:uid="{00000000-0005-0000-0000-00004E5A0000}"/>
    <cellStyle name="Обычный 15 9 4 5" xfId="26745" xr:uid="{00000000-0005-0000-0000-00004F5A0000}"/>
    <cellStyle name="Обычный 15 9 4 5 2" xfId="44660" xr:uid="{00000000-0005-0000-0000-0000505A0000}"/>
    <cellStyle name="Обычный 15 9 4 6" xfId="28058" xr:uid="{00000000-0005-0000-0000-0000515A0000}"/>
    <cellStyle name="Обычный 15 9 4 7" xfId="45707" xr:uid="{00000000-0005-0000-0000-0000525A0000}"/>
    <cellStyle name="Обычный 15 9 4 8" xfId="46873" xr:uid="{00000000-0005-0000-0000-0000535A0000}"/>
    <cellStyle name="Обычный 15 9 5" xfId="12861" xr:uid="{00000000-0005-0000-0000-0000545A0000}"/>
    <cellStyle name="Обычный 15 9 5 2" xfId="22284" xr:uid="{00000000-0005-0000-0000-0000555A0000}"/>
    <cellStyle name="Обычный 15 9 5 2 2" xfId="40319" xr:uid="{00000000-0005-0000-0000-0000565A0000}"/>
    <cellStyle name="Обычный 15 9 5 3" xfId="31981" xr:uid="{00000000-0005-0000-0000-0000575A0000}"/>
    <cellStyle name="Обычный 15 9 6" xfId="15912" xr:uid="{00000000-0005-0000-0000-0000585A0000}"/>
    <cellStyle name="Обычный 15 9 6 2" xfId="24888" xr:uid="{00000000-0005-0000-0000-0000595A0000}"/>
    <cellStyle name="Обычный 15 9 6 2 2" xfId="42885" xr:uid="{00000000-0005-0000-0000-00005A5A0000}"/>
    <cellStyle name="Обычный 15 9 6 3" xfId="34533" xr:uid="{00000000-0005-0000-0000-00005B5A0000}"/>
    <cellStyle name="Обычный 15 9 7" xfId="17223" xr:uid="{00000000-0005-0000-0000-00005C5A0000}"/>
    <cellStyle name="Обычный 15 9 7 2" xfId="35579" xr:uid="{00000000-0005-0000-0000-00005D5A0000}"/>
    <cellStyle name="Обычный 15 9 8" xfId="26141" xr:uid="{00000000-0005-0000-0000-00005E5A0000}"/>
    <cellStyle name="Обычный 15 9 8 2" xfId="44076" xr:uid="{00000000-0005-0000-0000-00005F5A0000}"/>
    <cellStyle name="Обычный 15 9 9" xfId="27452" xr:uid="{00000000-0005-0000-0000-0000605A0000}"/>
    <cellStyle name="Обычный 15_Движение металла СМ 2011 (стар.склад) (27.10.10) ПТУ" xfId="2934" xr:uid="{00000000-0005-0000-0000-0000615A0000}"/>
    <cellStyle name="Обычный 152" xfId="15648" xr:uid="{00000000-0005-0000-0000-0000625A0000}"/>
    <cellStyle name="Обычный 16" xfId="2935" xr:uid="{00000000-0005-0000-0000-0000635A0000}"/>
    <cellStyle name="Обычный 16 10" xfId="2936" xr:uid="{00000000-0005-0000-0000-0000645A0000}"/>
    <cellStyle name="Обычный 16 10 10" xfId="45215" xr:uid="{00000000-0005-0000-0000-0000655A0000}"/>
    <cellStyle name="Обычный 16 10 11" xfId="46286" xr:uid="{00000000-0005-0000-0000-0000665A0000}"/>
    <cellStyle name="Обычный 16 10 2" xfId="2937" xr:uid="{00000000-0005-0000-0000-0000675A0000}"/>
    <cellStyle name="Обычный 16 10 2 2" xfId="6019" xr:uid="{00000000-0005-0000-0000-0000685A0000}"/>
    <cellStyle name="Обычный 16 10 2 2 2" xfId="13844" xr:uid="{00000000-0005-0000-0000-0000695A0000}"/>
    <cellStyle name="Обычный 16 10 2 2 2 2" xfId="23063" xr:uid="{00000000-0005-0000-0000-00006A5A0000}"/>
    <cellStyle name="Обычный 16 10 2 2 2 2 2" xfId="41063" xr:uid="{00000000-0005-0000-0000-00006B5A0000}"/>
    <cellStyle name="Обычный 16 10 2 2 2 3" xfId="32720" xr:uid="{00000000-0005-0000-0000-00006C5A0000}"/>
    <cellStyle name="Обычный 16 10 2 2 3" xfId="16538" xr:uid="{00000000-0005-0000-0000-00006D5A0000}"/>
    <cellStyle name="Обычный 16 10 2 2 3 2" xfId="25326" xr:uid="{00000000-0005-0000-0000-00006E5A0000}"/>
    <cellStyle name="Обычный 16 10 2 2 3 2 2" xfId="43290" xr:uid="{00000000-0005-0000-0000-00006F5A0000}"/>
    <cellStyle name="Обычный 16 10 2 2 3 3" xfId="34982" xr:uid="{00000000-0005-0000-0000-0000705A0000}"/>
    <cellStyle name="Обычный 16 10 2 2 4" xfId="17969" xr:uid="{00000000-0005-0000-0000-0000715A0000}"/>
    <cellStyle name="Обычный 16 10 2 2 4 2" xfId="36279" xr:uid="{00000000-0005-0000-0000-0000725A0000}"/>
    <cellStyle name="Обычный 16 10 2 2 5" xfId="26749" xr:uid="{00000000-0005-0000-0000-0000735A0000}"/>
    <cellStyle name="Обычный 16 10 2 2 5 2" xfId="44664" xr:uid="{00000000-0005-0000-0000-0000745A0000}"/>
    <cellStyle name="Обычный 16 10 2 2 6" xfId="28062" xr:uid="{00000000-0005-0000-0000-0000755A0000}"/>
    <cellStyle name="Обычный 16 10 2 2 7" xfId="45711" xr:uid="{00000000-0005-0000-0000-0000765A0000}"/>
    <cellStyle name="Обычный 16 10 2 2 8" xfId="46877" xr:uid="{00000000-0005-0000-0000-0000775A0000}"/>
    <cellStyle name="Обычный 16 10 2 3" xfId="12865" xr:uid="{00000000-0005-0000-0000-0000785A0000}"/>
    <cellStyle name="Обычный 16 10 2 3 2" xfId="22288" xr:uid="{00000000-0005-0000-0000-0000795A0000}"/>
    <cellStyle name="Обычный 16 10 2 3 2 2" xfId="40323" xr:uid="{00000000-0005-0000-0000-00007A5A0000}"/>
    <cellStyle name="Обычный 16 10 2 3 3" xfId="31985" xr:uid="{00000000-0005-0000-0000-00007B5A0000}"/>
    <cellStyle name="Обычный 16 10 2 4" xfId="15916" xr:uid="{00000000-0005-0000-0000-00007C5A0000}"/>
    <cellStyle name="Обычный 16 10 2 4 2" xfId="24892" xr:uid="{00000000-0005-0000-0000-00007D5A0000}"/>
    <cellStyle name="Обычный 16 10 2 4 2 2" xfId="42889" xr:uid="{00000000-0005-0000-0000-00007E5A0000}"/>
    <cellStyle name="Обычный 16 10 2 4 3" xfId="34537" xr:uid="{00000000-0005-0000-0000-00007F5A0000}"/>
    <cellStyle name="Обычный 16 10 2 5" xfId="17227" xr:uid="{00000000-0005-0000-0000-0000805A0000}"/>
    <cellStyle name="Обычный 16 10 2 5 2" xfId="35583" xr:uid="{00000000-0005-0000-0000-0000815A0000}"/>
    <cellStyle name="Обычный 16 10 2 6" xfId="26145" xr:uid="{00000000-0005-0000-0000-0000825A0000}"/>
    <cellStyle name="Обычный 16 10 2 6 2" xfId="44080" xr:uid="{00000000-0005-0000-0000-0000835A0000}"/>
    <cellStyle name="Обычный 16 10 2 7" xfId="27456" xr:uid="{00000000-0005-0000-0000-0000845A0000}"/>
    <cellStyle name="Обычный 16 10 2 8" xfId="45216" xr:uid="{00000000-0005-0000-0000-0000855A0000}"/>
    <cellStyle name="Обычный 16 10 2 9" xfId="46287" xr:uid="{00000000-0005-0000-0000-0000865A0000}"/>
    <cellStyle name="Обычный 16 10 3" xfId="2938" xr:uid="{00000000-0005-0000-0000-0000875A0000}"/>
    <cellStyle name="Обычный 16 10 3 2" xfId="6020" xr:uid="{00000000-0005-0000-0000-0000885A0000}"/>
    <cellStyle name="Обычный 16 10 3 2 2" xfId="13845" xr:uid="{00000000-0005-0000-0000-0000895A0000}"/>
    <cellStyle name="Обычный 16 10 3 2 2 2" xfId="23064" xr:uid="{00000000-0005-0000-0000-00008A5A0000}"/>
    <cellStyle name="Обычный 16 10 3 2 2 2 2" xfId="41064" xr:uid="{00000000-0005-0000-0000-00008B5A0000}"/>
    <cellStyle name="Обычный 16 10 3 2 2 3" xfId="32721" xr:uid="{00000000-0005-0000-0000-00008C5A0000}"/>
    <cellStyle name="Обычный 16 10 3 2 3" xfId="16539" xr:uid="{00000000-0005-0000-0000-00008D5A0000}"/>
    <cellStyle name="Обычный 16 10 3 2 3 2" xfId="25327" xr:uid="{00000000-0005-0000-0000-00008E5A0000}"/>
    <cellStyle name="Обычный 16 10 3 2 3 2 2" xfId="43291" xr:uid="{00000000-0005-0000-0000-00008F5A0000}"/>
    <cellStyle name="Обычный 16 10 3 2 3 3" xfId="34983" xr:uid="{00000000-0005-0000-0000-0000905A0000}"/>
    <cellStyle name="Обычный 16 10 3 2 4" xfId="17970" xr:uid="{00000000-0005-0000-0000-0000915A0000}"/>
    <cellStyle name="Обычный 16 10 3 2 4 2" xfId="36280" xr:uid="{00000000-0005-0000-0000-0000925A0000}"/>
    <cellStyle name="Обычный 16 10 3 2 5" xfId="26750" xr:uid="{00000000-0005-0000-0000-0000935A0000}"/>
    <cellStyle name="Обычный 16 10 3 2 5 2" xfId="44665" xr:uid="{00000000-0005-0000-0000-0000945A0000}"/>
    <cellStyle name="Обычный 16 10 3 2 6" xfId="28063" xr:uid="{00000000-0005-0000-0000-0000955A0000}"/>
    <cellStyle name="Обычный 16 10 3 2 7" xfId="45712" xr:uid="{00000000-0005-0000-0000-0000965A0000}"/>
    <cellStyle name="Обычный 16 10 3 2 8" xfId="46878" xr:uid="{00000000-0005-0000-0000-0000975A0000}"/>
    <cellStyle name="Обычный 16 10 3 3" xfId="12866" xr:uid="{00000000-0005-0000-0000-0000985A0000}"/>
    <cellStyle name="Обычный 16 10 3 3 2" xfId="22289" xr:uid="{00000000-0005-0000-0000-0000995A0000}"/>
    <cellStyle name="Обычный 16 10 3 3 2 2" xfId="40324" xr:uid="{00000000-0005-0000-0000-00009A5A0000}"/>
    <cellStyle name="Обычный 16 10 3 3 3" xfId="31986" xr:uid="{00000000-0005-0000-0000-00009B5A0000}"/>
    <cellStyle name="Обычный 16 10 3 4" xfId="15917" xr:uid="{00000000-0005-0000-0000-00009C5A0000}"/>
    <cellStyle name="Обычный 16 10 3 4 2" xfId="24893" xr:uid="{00000000-0005-0000-0000-00009D5A0000}"/>
    <cellStyle name="Обычный 16 10 3 4 2 2" xfId="42890" xr:uid="{00000000-0005-0000-0000-00009E5A0000}"/>
    <cellStyle name="Обычный 16 10 3 4 3" xfId="34538" xr:uid="{00000000-0005-0000-0000-00009F5A0000}"/>
    <cellStyle name="Обычный 16 10 3 5" xfId="17228" xr:uid="{00000000-0005-0000-0000-0000A05A0000}"/>
    <cellStyle name="Обычный 16 10 3 5 2" xfId="35584" xr:uid="{00000000-0005-0000-0000-0000A15A0000}"/>
    <cellStyle name="Обычный 16 10 3 6" xfId="26146" xr:uid="{00000000-0005-0000-0000-0000A25A0000}"/>
    <cellStyle name="Обычный 16 10 3 6 2" xfId="44081" xr:uid="{00000000-0005-0000-0000-0000A35A0000}"/>
    <cellStyle name="Обычный 16 10 3 7" xfId="27457" xr:uid="{00000000-0005-0000-0000-0000A45A0000}"/>
    <cellStyle name="Обычный 16 10 3 8" xfId="45217" xr:uid="{00000000-0005-0000-0000-0000A55A0000}"/>
    <cellStyle name="Обычный 16 10 3 9" xfId="46288" xr:uid="{00000000-0005-0000-0000-0000A65A0000}"/>
    <cellStyle name="Обычный 16 10 4" xfId="6018" xr:uid="{00000000-0005-0000-0000-0000A75A0000}"/>
    <cellStyle name="Обычный 16 10 4 2" xfId="13843" xr:uid="{00000000-0005-0000-0000-0000A85A0000}"/>
    <cellStyle name="Обычный 16 10 4 2 2" xfId="23062" xr:uid="{00000000-0005-0000-0000-0000A95A0000}"/>
    <cellStyle name="Обычный 16 10 4 2 2 2" xfId="41062" xr:uid="{00000000-0005-0000-0000-0000AA5A0000}"/>
    <cellStyle name="Обычный 16 10 4 2 3" xfId="32719" xr:uid="{00000000-0005-0000-0000-0000AB5A0000}"/>
    <cellStyle name="Обычный 16 10 4 3" xfId="16537" xr:uid="{00000000-0005-0000-0000-0000AC5A0000}"/>
    <cellStyle name="Обычный 16 10 4 3 2" xfId="25325" xr:uid="{00000000-0005-0000-0000-0000AD5A0000}"/>
    <cellStyle name="Обычный 16 10 4 3 2 2" xfId="43289" xr:uid="{00000000-0005-0000-0000-0000AE5A0000}"/>
    <cellStyle name="Обычный 16 10 4 3 3" xfId="34981" xr:uid="{00000000-0005-0000-0000-0000AF5A0000}"/>
    <cellStyle name="Обычный 16 10 4 4" xfId="17968" xr:uid="{00000000-0005-0000-0000-0000B05A0000}"/>
    <cellStyle name="Обычный 16 10 4 4 2" xfId="36278" xr:uid="{00000000-0005-0000-0000-0000B15A0000}"/>
    <cellStyle name="Обычный 16 10 4 5" xfId="26748" xr:uid="{00000000-0005-0000-0000-0000B25A0000}"/>
    <cellStyle name="Обычный 16 10 4 5 2" xfId="44663" xr:uid="{00000000-0005-0000-0000-0000B35A0000}"/>
    <cellStyle name="Обычный 16 10 4 6" xfId="28061" xr:uid="{00000000-0005-0000-0000-0000B45A0000}"/>
    <cellStyle name="Обычный 16 10 4 7" xfId="45710" xr:uid="{00000000-0005-0000-0000-0000B55A0000}"/>
    <cellStyle name="Обычный 16 10 4 8" xfId="46876" xr:uid="{00000000-0005-0000-0000-0000B65A0000}"/>
    <cellStyle name="Обычный 16 10 5" xfId="12864" xr:uid="{00000000-0005-0000-0000-0000B75A0000}"/>
    <cellStyle name="Обычный 16 10 5 2" xfId="22287" xr:uid="{00000000-0005-0000-0000-0000B85A0000}"/>
    <cellStyle name="Обычный 16 10 5 2 2" xfId="40322" xr:uid="{00000000-0005-0000-0000-0000B95A0000}"/>
    <cellStyle name="Обычный 16 10 5 3" xfId="31984" xr:uid="{00000000-0005-0000-0000-0000BA5A0000}"/>
    <cellStyle name="Обычный 16 10 6" xfId="15915" xr:uid="{00000000-0005-0000-0000-0000BB5A0000}"/>
    <cellStyle name="Обычный 16 10 6 2" xfId="24891" xr:uid="{00000000-0005-0000-0000-0000BC5A0000}"/>
    <cellStyle name="Обычный 16 10 6 2 2" xfId="42888" xr:uid="{00000000-0005-0000-0000-0000BD5A0000}"/>
    <cellStyle name="Обычный 16 10 6 3" xfId="34536" xr:uid="{00000000-0005-0000-0000-0000BE5A0000}"/>
    <cellStyle name="Обычный 16 10 7" xfId="17226" xr:uid="{00000000-0005-0000-0000-0000BF5A0000}"/>
    <cellStyle name="Обычный 16 10 7 2" xfId="35582" xr:uid="{00000000-0005-0000-0000-0000C05A0000}"/>
    <cellStyle name="Обычный 16 10 8" xfId="26144" xr:uid="{00000000-0005-0000-0000-0000C15A0000}"/>
    <cellStyle name="Обычный 16 10 8 2" xfId="44079" xr:uid="{00000000-0005-0000-0000-0000C25A0000}"/>
    <cellStyle name="Обычный 16 10 9" xfId="27455" xr:uid="{00000000-0005-0000-0000-0000C35A0000}"/>
    <cellStyle name="Обычный 16 11" xfId="2939" xr:uid="{00000000-0005-0000-0000-0000C45A0000}"/>
    <cellStyle name="Обычный 16 11 10" xfId="45218" xr:uid="{00000000-0005-0000-0000-0000C55A0000}"/>
    <cellStyle name="Обычный 16 11 11" xfId="46289" xr:uid="{00000000-0005-0000-0000-0000C65A0000}"/>
    <cellStyle name="Обычный 16 11 2" xfId="2940" xr:uid="{00000000-0005-0000-0000-0000C75A0000}"/>
    <cellStyle name="Обычный 16 11 2 2" xfId="6022" xr:uid="{00000000-0005-0000-0000-0000C85A0000}"/>
    <cellStyle name="Обычный 16 11 2 2 2" xfId="13847" xr:uid="{00000000-0005-0000-0000-0000C95A0000}"/>
    <cellStyle name="Обычный 16 11 2 2 2 2" xfId="23066" xr:uid="{00000000-0005-0000-0000-0000CA5A0000}"/>
    <cellStyle name="Обычный 16 11 2 2 2 2 2" xfId="41066" xr:uid="{00000000-0005-0000-0000-0000CB5A0000}"/>
    <cellStyle name="Обычный 16 11 2 2 2 3" xfId="32723" xr:uid="{00000000-0005-0000-0000-0000CC5A0000}"/>
    <cellStyle name="Обычный 16 11 2 2 3" xfId="16541" xr:uid="{00000000-0005-0000-0000-0000CD5A0000}"/>
    <cellStyle name="Обычный 16 11 2 2 3 2" xfId="25329" xr:uid="{00000000-0005-0000-0000-0000CE5A0000}"/>
    <cellStyle name="Обычный 16 11 2 2 3 2 2" xfId="43293" xr:uid="{00000000-0005-0000-0000-0000CF5A0000}"/>
    <cellStyle name="Обычный 16 11 2 2 3 3" xfId="34985" xr:uid="{00000000-0005-0000-0000-0000D05A0000}"/>
    <cellStyle name="Обычный 16 11 2 2 4" xfId="17972" xr:uid="{00000000-0005-0000-0000-0000D15A0000}"/>
    <cellStyle name="Обычный 16 11 2 2 4 2" xfId="36282" xr:uid="{00000000-0005-0000-0000-0000D25A0000}"/>
    <cellStyle name="Обычный 16 11 2 2 5" xfId="26752" xr:uid="{00000000-0005-0000-0000-0000D35A0000}"/>
    <cellStyle name="Обычный 16 11 2 2 5 2" xfId="44667" xr:uid="{00000000-0005-0000-0000-0000D45A0000}"/>
    <cellStyle name="Обычный 16 11 2 2 6" xfId="28065" xr:uid="{00000000-0005-0000-0000-0000D55A0000}"/>
    <cellStyle name="Обычный 16 11 2 2 7" xfId="45714" xr:uid="{00000000-0005-0000-0000-0000D65A0000}"/>
    <cellStyle name="Обычный 16 11 2 2 8" xfId="46880" xr:uid="{00000000-0005-0000-0000-0000D75A0000}"/>
    <cellStyle name="Обычный 16 11 2 3" xfId="12868" xr:uid="{00000000-0005-0000-0000-0000D85A0000}"/>
    <cellStyle name="Обычный 16 11 2 3 2" xfId="22291" xr:uid="{00000000-0005-0000-0000-0000D95A0000}"/>
    <cellStyle name="Обычный 16 11 2 3 2 2" xfId="40326" xr:uid="{00000000-0005-0000-0000-0000DA5A0000}"/>
    <cellStyle name="Обычный 16 11 2 3 3" xfId="31988" xr:uid="{00000000-0005-0000-0000-0000DB5A0000}"/>
    <cellStyle name="Обычный 16 11 2 4" xfId="15919" xr:uid="{00000000-0005-0000-0000-0000DC5A0000}"/>
    <cellStyle name="Обычный 16 11 2 4 2" xfId="24895" xr:uid="{00000000-0005-0000-0000-0000DD5A0000}"/>
    <cellStyle name="Обычный 16 11 2 4 2 2" xfId="42892" xr:uid="{00000000-0005-0000-0000-0000DE5A0000}"/>
    <cellStyle name="Обычный 16 11 2 4 3" xfId="34540" xr:uid="{00000000-0005-0000-0000-0000DF5A0000}"/>
    <cellStyle name="Обычный 16 11 2 5" xfId="17230" xr:uid="{00000000-0005-0000-0000-0000E05A0000}"/>
    <cellStyle name="Обычный 16 11 2 5 2" xfId="35586" xr:uid="{00000000-0005-0000-0000-0000E15A0000}"/>
    <cellStyle name="Обычный 16 11 2 6" xfId="26148" xr:uid="{00000000-0005-0000-0000-0000E25A0000}"/>
    <cellStyle name="Обычный 16 11 2 6 2" xfId="44083" xr:uid="{00000000-0005-0000-0000-0000E35A0000}"/>
    <cellStyle name="Обычный 16 11 2 7" xfId="27459" xr:uid="{00000000-0005-0000-0000-0000E45A0000}"/>
    <cellStyle name="Обычный 16 11 2 8" xfId="45219" xr:uid="{00000000-0005-0000-0000-0000E55A0000}"/>
    <cellStyle name="Обычный 16 11 2 9" xfId="46290" xr:uid="{00000000-0005-0000-0000-0000E65A0000}"/>
    <cellStyle name="Обычный 16 11 3" xfId="2941" xr:uid="{00000000-0005-0000-0000-0000E75A0000}"/>
    <cellStyle name="Обычный 16 11 3 2" xfId="6023" xr:uid="{00000000-0005-0000-0000-0000E85A0000}"/>
    <cellStyle name="Обычный 16 11 3 2 2" xfId="13848" xr:uid="{00000000-0005-0000-0000-0000E95A0000}"/>
    <cellStyle name="Обычный 16 11 3 2 2 2" xfId="23067" xr:uid="{00000000-0005-0000-0000-0000EA5A0000}"/>
    <cellStyle name="Обычный 16 11 3 2 2 2 2" xfId="41067" xr:uid="{00000000-0005-0000-0000-0000EB5A0000}"/>
    <cellStyle name="Обычный 16 11 3 2 2 3" xfId="32724" xr:uid="{00000000-0005-0000-0000-0000EC5A0000}"/>
    <cellStyle name="Обычный 16 11 3 2 3" xfId="16542" xr:uid="{00000000-0005-0000-0000-0000ED5A0000}"/>
    <cellStyle name="Обычный 16 11 3 2 3 2" xfId="25330" xr:uid="{00000000-0005-0000-0000-0000EE5A0000}"/>
    <cellStyle name="Обычный 16 11 3 2 3 2 2" xfId="43294" xr:uid="{00000000-0005-0000-0000-0000EF5A0000}"/>
    <cellStyle name="Обычный 16 11 3 2 3 3" xfId="34986" xr:uid="{00000000-0005-0000-0000-0000F05A0000}"/>
    <cellStyle name="Обычный 16 11 3 2 4" xfId="17973" xr:uid="{00000000-0005-0000-0000-0000F15A0000}"/>
    <cellStyle name="Обычный 16 11 3 2 4 2" xfId="36283" xr:uid="{00000000-0005-0000-0000-0000F25A0000}"/>
    <cellStyle name="Обычный 16 11 3 2 5" xfId="26753" xr:uid="{00000000-0005-0000-0000-0000F35A0000}"/>
    <cellStyle name="Обычный 16 11 3 2 5 2" xfId="44668" xr:uid="{00000000-0005-0000-0000-0000F45A0000}"/>
    <cellStyle name="Обычный 16 11 3 2 6" xfId="28066" xr:uid="{00000000-0005-0000-0000-0000F55A0000}"/>
    <cellStyle name="Обычный 16 11 3 2 7" xfId="45715" xr:uid="{00000000-0005-0000-0000-0000F65A0000}"/>
    <cellStyle name="Обычный 16 11 3 2 8" xfId="46881" xr:uid="{00000000-0005-0000-0000-0000F75A0000}"/>
    <cellStyle name="Обычный 16 11 3 3" xfId="12869" xr:uid="{00000000-0005-0000-0000-0000F85A0000}"/>
    <cellStyle name="Обычный 16 11 3 3 2" xfId="22292" xr:uid="{00000000-0005-0000-0000-0000F95A0000}"/>
    <cellStyle name="Обычный 16 11 3 3 2 2" xfId="40327" xr:uid="{00000000-0005-0000-0000-0000FA5A0000}"/>
    <cellStyle name="Обычный 16 11 3 3 3" xfId="31989" xr:uid="{00000000-0005-0000-0000-0000FB5A0000}"/>
    <cellStyle name="Обычный 16 11 3 4" xfId="15920" xr:uid="{00000000-0005-0000-0000-0000FC5A0000}"/>
    <cellStyle name="Обычный 16 11 3 4 2" xfId="24896" xr:uid="{00000000-0005-0000-0000-0000FD5A0000}"/>
    <cellStyle name="Обычный 16 11 3 4 2 2" xfId="42893" xr:uid="{00000000-0005-0000-0000-0000FE5A0000}"/>
    <cellStyle name="Обычный 16 11 3 4 3" xfId="34541" xr:uid="{00000000-0005-0000-0000-0000FF5A0000}"/>
    <cellStyle name="Обычный 16 11 3 5" xfId="17231" xr:uid="{00000000-0005-0000-0000-0000005B0000}"/>
    <cellStyle name="Обычный 16 11 3 5 2" xfId="35587" xr:uid="{00000000-0005-0000-0000-0000015B0000}"/>
    <cellStyle name="Обычный 16 11 3 6" xfId="26149" xr:uid="{00000000-0005-0000-0000-0000025B0000}"/>
    <cellStyle name="Обычный 16 11 3 6 2" xfId="44084" xr:uid="{00000000-0005-0000-0000-0000035B0000}"/>
    <cellStyle name="Обычный 16 11 3 7" xfId="27460" xr:uid="{00000000-0005-0000-0000-0000045B0000}"/>
    <cellStyle name="Обычный 16 11 3 8" xfId="45220" xr:uid="{00000000-0005-0000-0000-0000055B0000}"/>
    <cellStyle name="Обычный 16 11 3 9" xfId="46291" xr:uid="{00000000-0005-0000-0000-0000065B0000}"/>
    <cellStyle name="Обычный 16 11 4" xfId="6021" xr:uid="{00000000-0005-0000-0000-0000075B0000}"/>
    <cellStyle name="Обычный 16 11 4 2" xfId="13846" xr:uid="{00000000-0005-0000-0000-0000085B0000}"/>
    <cellStyle name="Обычный 16 11 4 2 2" xfId="23065" xr:uid="{00000000-0005-0000-0000-0000095B0000}"/>
    <cellStyle name="Обычный 16 11 4 2 2 2" xfId="41065" xr:uid="{00000000-0005-0000-0000-00000A5B0000}"/>
    <cellStyle name="Обычный 16 11 4 2 3" xfId="32722" xr:uid="{00000000-0005-0000-0000-00000B5B0000}"/>
    <cellStyle name="Обычный 16 11 4 3" xfId="16540" xr:uid="{00000000-0005-0000-0000-00000C5B0000}"/>
    <cellStyle name="Обычный 16 11 4 3 2" xfId="25328" xr:uid="{00000000-0005-0000-0000-00000D5B0000}"/>
    <cellStyle name="Обычный 16 11 4 3 2 2" xfId="43292" xr:uid="{00000000-0005-0000-0000-00000E5B0000}"/>
    <cellStyle name="Обычный 16 11 4 3 3" xfId="34984" xr:uid="{00000000-0005-0000-0000-00000F5B0000}"/>
    <cellStyle name="Обычный 16 11 4 4" xfId="17971" xr:uid="{00000000-0005-0000-0000-0000105B0000}"/>
    <cellStyle name="Обычный 16 11 4 4 2" xfId="36281" xr:uid="{00000000-0005-0000-0000-0000115B0000}"/>
    <cellStyle name="Обычный 16 11 4 5" xfId="26751" xr:uid="{00000000-0005-0000-0000-0000125B0000}"/>
    <cellStyle name="Обычный 16 11 4 5 2" xfId="44666" xr:uid="{00000000-0005-0000-0000-0000135B0000}"/>
    <cellStyle name="Обычный 16 11 4 6" xfId="28064" xr:uid="{00000000-0005-0000-0000-0000145B0000}"/>
    <cellStyle name="Обычный 16 11 4 7" xfId="45713" xr:uid="{00000000-0005-0000-0000-0000155B0000}"/>
    <cellStyle name="Обычный 16 11 4 8" xfId="46879" xr:uid="{00000000-0005-0000-0000-0000165B0000}"/>
    <cellStyle name="Обычный 16 11 5" xfId="12867" xr:uid="{00000000-0005-0000-0000-0000175B0000}"/>
    <cellStyle name="Обычный 16 11 5 2" xfId="22290" xr:uid="{00000000-0005-0000-0000-0000185B0000}"/>
    <cellStyle name="Обычный 16 11 5 2 2" xfId="40325" xr:uid="{00000000-0005-0000-0000-0000195B0000}"/>
    <cellStyle name="Обычный 16 11 5 3" xfId="31987" xr:uid="{00000000-0005-0000-0000-00001A5B0000}"/>
    <cellStyle name="Обычный 16 11 6" xfId="15918" xr:uid="{00000000-0005-0000-0000-00001B5B0000}"/>
    <cellStyle name="Обычный 16 11 6 2" xfId="24894" xr:uid="{00000000-0005-0000-0000-00001C5B0000}"/>
    <cellStyle name="Обычный 16 11 6 2 2" xfId="42891" xr:uid="{00000000-0005-0000-0000-00001D5B0000}"/>
    <cellStyle name="Обычный 16 11 6 3" xfId="34539" xr:uid="{00000000-0005-0000-0000-00001E5B0000}"/>
    <cellStyle name="Обычный 16 11 7" xfId="17229" xr:uid="{00000000-0005-0000-0000-00001F5B0000}"/>
    <cellStyle name="Обычный 16 11 7 2" xfId="35585" xr:uid="{00000000-0005-0000-0000-0000205B0000}"/>
    <cellStyle name="Обычный 16 11 8" xfId="26147" xr:uid="{00000000-0005-0000-0000-0000215B0000}"/>
    <cellStyle name="Обычный 16 11 8 2" xfId="44082" xr:uid="{00000000-0005-0000-0000-0000225B0000}"/>
    <cellStyle name="Обычный 16 11 9" xfId="27458" xr:uid="{00000000-0005-0000-0000-0000235B0000}"/>
    <cellStyle name="Обычный 16 12" xfId="2942" xr:uid="{00000000-0005-0000-0000-0000245B0000}"/>
    <cellStyle name="Обычный 16 12 10" xfId="45221" xr:uid="{00000000-0005-0000-0000-0000255B0000}"/>
    <cellStyle name="Обычный 16 12 11" xfId="46292" xr:uid="{00000000-0005-0000-0000-0000265B0000}"/>
    <cellStyle name="Обычный 16 12 2" xfId="2943" xr:uid="{00000000-0005-0000-0000-0000275B0000}"/>
    <cellStyle name="Обычный 16 12 2 2" xfId="6025" xr:uid="{00000000-0005-0000-0000-0000285B0000}"/>
    <cellStyle name="Обычный 16 12 2 2 2" xfId="13850" xr:uid="{00000000-0005-0000-0000-0000295B0000}"/>
    <cellStyle name="Обычный 16 12 2 2 2 2" xfId="23069" xr:uid="{00000000-0005-0000-0000-00002A5B0000}"/>
    <cellStyle name="Обычный 16 12 2 2 2 2 2" xfId="41069" xr:uid="{00000000-0005-0000-0000-00002B5B0000}"/>
    <cellStyle name="Обычный 16 12 2 2 2 3" xfId="32726" xr:uid="{00000000-0005-0000-0000-00002C5B0000}"/>
    <cellStyle name="Обычный 16 12 2 2 3" xfId="16544" xr:uid="{00000000-0005-0000-0000-00002D5B0000}"/>
    <cellStyle name="Обычный 16 12 2 2 3 2" xfId="25332" xr:uid="{00000000-0005-0000-0000-00002E5B0000}"/>
    <cellStyle name="Обычный 16 12 2 2 3 2 2" xfId="43296" xr:uid="{00000000-0005-0000-0000-00002F5B0000}"/>
    <cellStyle name="Обычный 16 12 2 2 3 3" xfId="34988" xr:uid="{00000000-0005-0000-0000-0000305B0000}"/>
    <cellStyle name="Обычный 16 12 2 2 4" xfId="17975" xr:uid="{00000000-0005-0000-0000-0000315B0000}"/>
    <cellStyle name="Обычный 16 12 2 2 4 2" xfId="36285" xr:uid="{00000000-0005-0000-0000-0000325B0000}"/>
    <cellStyle name="Обычный 16 12 2 2 5" xfId="26755" xr:uid="{00000000-0005-0000-0000-0000335B0000}"/>
    <cellStyle name="Обычный 16 12 2 2 5 2" xfId="44670" xr:uid="{00000000-0005-0000-0000-0000345B0000}"/>
    <cellStyle name="Обычный 16 12 2 2 6" xfId="28068" xr:uid="{00000000-0005-0000-0000-0000355B0000}"/>
    <cellStyle name="Обычный 16 12 2 2 7" xfId="45717" xr:uid="{00000000-0005-0000-0000-0000365B0000}"/>
    <cellStyle name="Обычный 16 12 2 2 8" xfId="46883" xr:uid="{00000000-0005-0000-0000-0000375B0000}"/>
    <cellStyle name="Обычный 16 12 2 3" xfId="12871" xr:uid="{00000000-0005-0000-0000-0000385B0000}"/>
    <cellStyle name="Обычный 16 12 2 3 2" xfId="22294" xr:uid="{00000000-0005-0000-0000-0000395B0000}"/>
    <cellStyle name="Обычный 16 12 2 3 2 2" xfId="40329" xr:uid="{00000000-0005-0000-0000-00003A5B0000}"/>
    <cellStyle name="Обычный 16 12 2 3 3" xfId="31991" xr:uid="{00000000-0005-0000-0000-00003B5B0000}"/>
    <cellStyle name="Обычный 16 12 2 4" xfId="15922" xr:uid="{00000000-0005-0000-0000-00003C5B0000}"/>
    <cellStyle name="Обычный 16 12 2 4 2" xfId="24898" xr:uid="{00000000-0005-0000-0000-00003D5B0000}"/>
    <cellStyle name="Обычный 16 12 2 4 2 2" xfId="42895" xr:uid="{00000000-0005-0000-0000-00003E5B0000}"/>
    <cellStyle name="Обычный 16 12 2 4 3" xfId="34543" xr:uid="{00000000-0005-0000-0000-00003F5B0000}"/>
    <cellStyle name="Обычный 16 12 2 5" xfId="17233" xr:uid="{00000000-0005-0000-0000-0000405B0000}"/>
    <cellStyle name="Обычный 16 12 2 5 2" xfId="35589" xr:uid="{00000000-0005-0000-0000-0000415B0000}"/>
    <cellStyle name="Обычный 16 12 2 6" xfId="26151" xr:uid="{00000000-0005-0000-0000-0000425B0000}"/>
    <cellStyle name="Обычный 16 12 2 6 2" xfId="44086" xr:uid="{00000000-0005-0000-0000-0000435B0000}"/>
    <cellStyle name="Обычный 16 12 2 7" xfId="27462" xr:uid="{00000000-0005-0000-0000-0000445B0000}"/>
    <cellStyle name="Обычный 16 12 2 8" xfId="45222" xr:uid="{00000000-0005-0000-0000-0000455B0000}"/>
    <cellStyle name="Обычный 16 12 2 9" xfId="46293" xr:uid="{00000000-0005-0000-0000-0000465B0000}"/>
    <cellStyle name="Обычный 16 12 3" xfId="2944" xr:uid="{00000000-0005-0000-0000-0000475B0000}"/>
    <cellStyle name="Обычный 16 12 3 2" xfId="6026" xr:uid="{00000000-0005-0000-0000-0000485B0000}"/>
    <cellStyle name="Обычный 16 12 3 2 2" xfId="13851" xr:uid="{00000000-0005-0000-0000-0000495B0000}"/>
    <cellStyle name="Обычный 16 12 3 2 2 2" xfId="23070" xr:uid="{00000000-0005-0000-0000-00004A5B0000}"/>
    <cellStyle name="Обычный 16 12 3 2 2 2 2" xfId="41070" xr:uid="{00000000-0005-0000-0000-00004B5B0000}"/>
    <cellStyle name="Обычный 16 12 3 2 2 3" xfId="32727" xr:uid="{00000000-0005-0000-0000-00004C5B0000}"/>
    <cellStyle name="Обычный 16 12 3 2 3" xfId="16545" xr:uid="{00000000-0005-0000-0000-00004D5B0000}"/>
    <cellStyle name="Обычный 16 12 3 2 3 2" xfId="25333" xr:uid="{00000000-0005-0000-0000-00004E5B0000}"/>
    <cellStyle name="Обычный 16 12 3 2 3 2 2" xfId="43297" xr:uid="{00000000-0005-0000-0000-00004F5B0000}"/>
    <cellStyle name="Обычный 16 12 3 2 3 3" xfId="34989" xr:uid="{00000000-0005-0000-0000-0000505B0000}"/>
    <cellStyle name="Обычный 16 12 3 2 4" xfId="17976" xr:uid="{00000000-0005-0000-0000-0000515B0000}"/>
    <cellStyle name="Обычный 16 12 3 2 4 2" xfId="36286" xr:uid="{00000000-0005-0000-0000-0000525B0000}"/>
    <cellStyle name="Обычный 16 12 3 2 5" xfId="26756" xr:uid="{00000000-0005-0000-0000-0000535B0000}"/>
    <cellStyle name="Обычный 16 12 3 2 5 2" xfId="44671" xr:uid="{00000000-0005-0000-0000-0000545B0000}"/>
    <cellStyle name="Обычный 16 12 3 2 6" xfId="28069" xr:uid="{00000000-0005-0000-0000-0000555B0000}"/>
    <cellStyle name="Обычный 16 12 3 2 7" xfId="45718" xr:uid="{00000000-0005-0000-0000-0000565B0000}"/>
    <cellStyle name="Обычный 16 12 3 2 8" xfId="46884" xr:uid="{00000000-0005-0000-0000-0000575B0000}"/>
    <cellStyle name="Обычный 16 12 3 3" xfId="12872" xr:uid="{00000000-0005-0000-0000-0000585B0000}"/>
    <cellStyle name="Обычный 16 12 3 3 2" xfId="22295" xr:uid="{00000000-0005-0000-0000-0000595B0000}"/>
    <cellStyle name="Обычный 16 12 3 3 2 2" xfId="40330" xr:uid="{00000000-0005-0000-0000-00005A5B0000}"/>
    <cellStyle name="Обычный 16 12 3 3 3" xfId="31992" xr:uid="{00000000-0005-0000-0000-00005B5B0000}"/>
    <cellStyle name="Обычный 16 12 3 4" xfId="15923" xr:uid="{00000000-0005-0000-0000-00005C5B0000}"/>
    <cellStyle name="Обычный 16 12 3 4 2" xfId="24899" xr:uid="{00000000-0005-0000-0000-00005D5B0000}"/>
    <cellStyle name="Обычный 16 12 3 4 2 2" xfId="42896" xr:uid="{00000000-0005-0000-0000-00005E5B0000}"/>
    <cellStyle name="Обычный 16 12 3 4 3" xfId="34544" xr:uid="{00000000-0005-0000-0000-00005F5B0000}"/>
    <cellStyle name="Обычный 16 12 3 5" xfId="17234" xr:uid="{00000000-0005-0000-0000-0000605B0000}"/>
    <cellStyle name="Обычный 16 12 3 5 2" xfId="35590" xr:uid="{00000000-0005-0000-0000-0000615B0000}"/>
    <cellStyle name="Обычный 16 12 3 6" xfId="26152" xr:uid="{00000000-0005-0000-0000-0000625B0000}"/>
    <cellStyle name="Обычный 16 12 3 6 2" xfId="44087" xr:uid="{00000000-0005-0000-0000-0000635B0000}"/>
    <cellStyle name="Обычный 16 12 3 7" xfId="27463" xr:uid="{00000000-0005-0000-0000-0000645B0000}"/>
    <cellStyle name="Обычный 16 12 3 8" xfId="45223" xr:uid="{00000000-0005-0000-0000-0000655B0000}"/>
    <cellStyle name="Обычный 16 12 3 9" xfId="46294" xr:uid="{00000000-0005-0000-0000-0000665B0000}"/>
    <cellStyle name="Обычный 16 12 4" xfId="6024" xr:uid="{00000000-0005-0000-0000-0000675B0000}"/>
    <cellStyle name="Обычный 16 12 4 2" xfId="13849" xr:uid="{00000000-0005-0000-0000-0000685B0000}"/>
    <cellStyle name="Обычный 16 12 4 2 2" xfId="23068" xr:uid="{00000000-0005-0000-0000-0000695B0000}"/>
    <cellStyle name="Обычный 16 12 4 2 2 2" xfId="41068" xr:uid="{00000000-0005-0000-0000-00006A5B0000}"/>
    <cellStyle name="Обычный 16 12 4 2 3" xfId="32725" xr:uid="{00000000-0005-0000-0000-00006B5B0000}"/>
    <cellStyle name="Обычный 16 12 4 3" xfId="16543" xr:uid="{00000000-0005-0000-0000-00006C5B0000}"/>
    <cellStyle name="Обычный 16 12 4 3 2" xfId="25331" xr:uid="{00000000-0005-0000-0000-00006D5B0000}"/>
    <cellStyle name="Обычный 16 12 4 3 2 2" xfId="43295" xr:uid="{00000000-0005-0000-0000-00006E5B0000}"/>
    <cellStyle name="Обычный 16 12 4 3 3" xfId="34987" xr:uid="{00000000-0005-0000-0000-00006F5B0000}"/>
    <cellStyle name="Обычный 16 12 4 4" xfId="17974" xr:uid="{00000000-0005-0000-0000-0000705B0000}"/>
    <cellStyle name="Обычный 16 12 4 4 2" xfId="36284" xr:uid="{00000000-0005-0000-0000-0000715B0000}"/>
    <cellStyle name="Обычный 16 12 4 5" xfId="26754" xr:uid="{00000000-0005-0000-0000-0000725B0000}"/>
    <cellStyle name="Обычный 16 12 4 5 2" xfId="44669" xr:uid="{00000000-0005-0000-0000-0000735B0000}"/>
    <cellStyle name="Обычный 16 12 4 6" xfId="28067" xr:uid="{00000000-0005-0000-0000-0000745B0000}"/>
    <cellStyle name="Обычный 16 12 4 7" xfId="45716" xr:uid="{00000000-0005-0000-0000-0000755B0000}"/>
    <cellStyle name="Обычный 16 12 4 8" xfId="46882" xr:uid="{00000000-0005-0000-0000-0000765B0000}"/>
    <cellStyle name="Обычный 16 12 5" xfId="12870" xr:uid="{00000000-0005-0000-0000-0000775B0000}"/>
    <cellStyle name="Обычный 16 12 5 2" xfId="22293" xr:uid="{00000000-0005-0000-0000-0000785B0000}"/>
    <cellStyle name="Обычный 16 12 5 2 2" xfId="40328" xr:uid="{00000000-0005-0000-0000-0000795B0000}"/>
    <cellStyle name="Обычный 16 12 5 3" xfId="31990" xr:uid="{00000000-0005-0000-0000-00007A5B0000}"/>
    <cellStyle name="Обычный 16 12 6" xfId="15921" xr:uid="{00000000-0005-0000-0000-00007B5B0000}"/>
    <cellStyle name="Обычный 16 12 6 2" xfId="24897" xr:uid="{00000000-0005-0000-0000-00007C5B0000}"/>
    <cellStyle name="Обычный 16 12 6 2 2" xfId="42894" xr:uid="{00000000-0005-0000-0000-00007D5B0000}"/>
    <cellStyle name="Обычный 16 12 6 3" xfId="34542" xr:uid="{00000000-0005-0000-0000-00007E5B0000}"/>
    <cellStyle name="Обычный 16 12 7" xfId="17232" xr:uid="{00000000-0005-0000-0000-00007F5B0000}"/>
    <cellStyle name="Обычный 16 12 7 2" xfId="35588" xr:uid="{00000000-0005-0000-0000-0000805B0000}"/>
    <cellStyle name="Обычный 16 12 8" xfId="26150" xr:uid="{00000000-0005-0000-0000-0000815B0000}"/>
    <cellStyle name="Обычный 16 12 8 2" xfId="44085" xr:uid="{00000000-0005-0000-0000-0000825B0000}"/>
    <cellStyle name="Обычный 16 12 9" xfId="27461" xr:uid="{00000000-0005-0000-0000-0000835B0000}"/>
    <cellStyle name="Обычный 16 13" xfId="2945" xr:uid="{00000000-0005-0000-0000-0000845B0000}"/>
    <cellStyle name="Обычный 16 13 10" xfId="45224" xr:uid="{00000000-0005-0000-0000-0000855B0000}"/>
    <cellStyle name="Обычный 16 13 11" xfId="46295" xr:uid="{00000000-0005-0000-0000-0000865B0000}"/>
    <cellStyle name="Обычный 16 13 2" xfId="2946" xr:uid="{00000000-0005-0000-0000-0000875B0000}"/>
    <cellStyle name="Обычный 16 13 2 2" xfId="6028" xr:uid="{00000000-0005-0000-0000-0000885B0000}"/>
    <cellStyle name="Обычный 16 13 2 2 2" xfId="13853" xr:uid="{00000000-0005-0000-0000-0000895B0000}"/>
    <cellStyle name="Обычный 16 13 2 2 2 2" xfId="23072" xr:uid="{00000000-0005-0000-0000-00008A5B0000}"/>
    <cellStyle name="Обычный 16 13 2 2 2 2 2" xfId="41072" xr:uid="{00000000-0005-0000-0000-00008B5B0000}"/>
    <cellStyle name="Обычный 16 13 2 2 2 3" xfId="32729" xr:uid="{00000000-0005-0000-0000-00008C5B0000}"/>
    <cellStyle name="Обычный 16 13 2 2 3" xfId="16547" xr:uid="{00000000-0005-0000-0000-00008D5B0000}"/>
    <cellStyle name="Обычный 16 13 2 2 3 2" xfId="25335" xr:uid="{00000000-0005-0000-0000-00008E5B0000}"/>
    <cellStyle name="Обычный 16 13 2 2 3 2 2" xfId="43299" xr:uid="{00000000-0005-0000-0000-00008F5B0000}"/>
    <cellStyle name="Обычный 16 13 2 2 3 3" xfId="34991" xr:uid="{00000000-0005-0000-0000-0000905B0000}"/>
    <cellStyle name="Обычный 16 13 2 2 4" xfId="17978" xr:uid="{00000000-0005-0000-0000-0000915B0000}"/>
    <cellStyle name="Обычный 16 13 2 2 4 2" xfId="36288" xr:uid="{00000000-0005-0000-0000-0000925B0000}"/>
    <cellStyle name="Обычный 16 13 2 2 5" xfId="26758" xr:uid="{00000000-0005-0000-0000-0000935B0000}"/>
    <cellStyle name="Обычный 16 13 2 2 5 2" xfId="44673" xr:uid="{00000000-0005-0000-0000-0000945B0000}"/>
    <cellStyle name="Обычный 16 13 2 2 6" xfId="28071" xr:uid="{00000000-0005-0000-0000-0000955B0000}"/>
    <cellStyle name="Обычный 16 13 2 2 7" xfId="45720" xr:uid="{00000000-0005-0000-0000-0000965B0000}"/>
    <cellStyle name="Обычный 16 13 2 2 8" xfId="46886" xr:uid="{00000000-0005-0000-0000-0000975B0000}"/>
    <cellStyle name="Обычный 16 13 2 3" xfId="12874" xr:uid="{00000000-0005-0000-0000-0000985B0000}"/>
    <cellStyle name="Обычный 16 13 2 3 2" xfId="22297" xr:uid="{00000000-0005-0000-0000-0000995B0000}"/>
    <cellStyle name="Обычный 16 13 2 3 2 2" xfId="40332" xr:uid="{00000000-0005-0000-0000-00009A5B0000}"/>
    <cellStyle name="Обычный 16 13 2 3 3" xfId="31994" xr:uid="{00000000-0005-0000-0000-00009B5B0000}"/>
    <cellStyle name="Обычный 16 13 2 4" xfId="15925" xr:uid="{00000000-0005-0000-0000-00009C5B0000}"/>
    <cellStyle name="Обычный 16 13 2 4 2" xfId="24901" xr:uid="{00000000-0005-0000-0000-00009D5B0000}"/>
    <cellStyle name="Обычный 16 13 2 4 2 2" xfId="42898" xr:uid="{00000000-0005-0000-0000-00009E5B0000}"/>
    <cellStyle name="Обычный 16 13 2 4 3" xfId="34546" xr:uid="{00000000-0005-0000-0000-00009F5B0000}"/>
    <cellStyle name="Обычный 16 13 2 5" xfId="17236" xr:uid="{00000000-0005-0000-0000-0000A05B0000}"/>
    <cellStyle name="Обычный 16 13 2 5 2" xfId="35592" xr:uid="{00000000-0005-0000-0000-0000A15B0000}"/>
    <cellStyle name="Обычный 16 13 2 6" xfId="26154" xr:uid="{00000000-0005-0000-0000-0000A25B0000}"/>
    <cellStyle name="Обычный 16 13 2 6 2" xfId="44089" xr:uid="{00000000-0005-0000-0000-0000A35B0000}"/>
    <cellStyle name="Обычный 16 13 2 7" xfId="27465" xr:uid="{00000000-0005-0000-0000-0000A45B0000}"/>
    <cellStyle name="Обычный 16 13 2 8" xfId="45225" xr:uid="{00000000-0005-0000-0000-0000A55B0000}"/>
    <cellStyle name="Обычный 16 13 2 9" xfId="46296" xr:uid="{00000000-0005-0000-0000-0000A65B0000}"/>
    <cellStyle name="Обычный 16 13 3" xfId="2947" xr:uid="{00000000-0005-0000-0000-0000A75B0000}"/>
    <cellStyle name="Обычный 16 13 3 2" xfId="6029" xr:uid="{00000000-0005-0000-0000-0000A85B0000}"/>
    <cellStyle name="Обычный 16 13 3 2 2" xfId="13854" xr:uid="{00000000-0005-0000-0000-0000A95B0000}"/>
    <cellStyle name="Обычный 16 13 3 2 2 2" xfId="23073" xr:uid="{00000000-0005-0000-0000-0000AA5B0000}"/>
    <cellStyle name="Обычный 16 13 3 2 2 2 2" xfId="41073" xr:uid="{00000000-0005-0000-0000-0000AB5B0000}"/>
    <cellStyle name="Обычный 16 13 3 2 2 3" xfId="32730" xr:uid="{00000000-0005-0000-0000-0000AC5B0000}"/>
    <cellStyle name="Обычный 16 13 3 2 3" xfId="16548" xr:uid="{00000000-0005-0000-0000-0000AD5B0000}"/>
    <cellStyle name="Обычный 16 13 3 2 3 2" xfId="25336" xr:uid="{00000000-0005-0000-0000-0000AE5B0000}"/>
    <cellStyle name="Обычный 16 13 3 2 3 2 2" xfId="43300" xr:uid="{00000000-0005-0000-0000-0000AF5B0000}"/>
    <cellStyle name="Обычный 16 13 3 2 3 3" xfId="34992" xr:uid="{00000000-0005-0000-0000-0000B05B0000}"/>
    <cellStyle name="Обычный 16 13 3 2 4" xfId="17979" xr:uid="{00000000-0005-0000-0000-0000B15B0000}"/>
    <cellStyle name="Обычный 16 13 3 2 4 2" xfId="36289" xr:uid="{00000000-0005-0000-0000-0000B25B0000}"/>
    <cellStyle name="Обычный 16 13 3 2 5" xfId="26759" xr:uid="{00000000-0005-0000-0000-0000B35B0000}"/>
    <cellStyle name="Обычный 16 13 3 2 5 2" xfId="44674" xr:uid="{00000000-0005-0000-0000-0000B45B0000}"/>
    <cellStyle name="Обычный 16 13 3 2 6" xfId="28072" xr:uid="{00000000-0005-0000-0000-0000B55B0000}"/>
    <cellStyle name="Обычный 16 13 3 2 7" xfId="45721" xr:uid="{00000000-0005-0000-0000-0000B65B0000}"/>
    <cellStyle name="Обычный 16 13 3 2 8" xfId="46887" xr:uid="{00000000-0005-0000-0000-0000B75B0000}"/>
    <cellStyle name="Обычный 16 13 3 3" xfId="12875" xr:uid="{00000000-0005-0000-0000-0000B85B0000}"/>
    <cellStyle name="Обычный 16 13 3 3 2" xfId="22298" xr:uid="{00000000-0005-0000-0000-0000B95B0000}"/>
    <cellStyle name="Обычный 16 13 3 3 2 2" xfId="40333" xr:uid="{00000000-0005-0000-0000-0000BA5B0000}"/>
    <cellStyle name="Обычный 16 13 3 3 3" xfId="31995" xr:uid="{00000000-0005-0000-0000-0000BB5B0000}"/>
    <cellStyle name="Обычный 16 13 3 4" xfId="15926" xr:uid="{00000000-0005-0000-0000-0000BC5B0000}"/>
    <cellStyle name="Обычный 16 13 3 4 2" xfId="24902" xr:uid="{00000000-0005-0000-0000-0000BD5B0000}"/>
    <cellStyle name="Обычный 16 13 3 4 2 2" xfId="42899" xr:uid="{00000000-0005-0000-0000-0000BE5B0000}"/>
    <cellStyle name="Обычный 16 13 3 4 3" xfId="34547" xr:uid="{00000000-0005-0000-0000-0000BF5B0000}"/>
    <cellStyle name="Обычный 16 13 3 5" xfId="17237" xr:uid="{00000000-0005-0000-0000-0000C05B0000}"/>
    <cellStyle name="Обычный 16 13 3 5 2" xfId="35593" xr:uid="{00000000-0005-0000-0000-0000C15B0000}"/>
    <cellStyle name="Обычный 16 13 3 6" xfId="26155" xr:uid="{00000000-0005-0000-0000-0000C25B0000}"/>
    <cellStyle name="Обычный 16 13 3 6 2" xfId="44090" xr:uid="{00000000-0005-0000-0000-0000C35B0000}"/>
    <cellStyle name="Обычный 16 13 3 7" xfId="27466" xr:uid="{00000000-0005-0000-0000-0000C45B0000}"/>
    <cellStyle name="Обычный 16 13 3 8" xfId="45226" xr:uid="{00000000-0005-0000-0000-0000C55B0000}"/>
    <cellStyle name="Обычный 16 13 3 9" xfId="46297" xr:uid="{00000000-0005-0000-0000-0000C65B0000}"/>
    <cellStyle name="Обычный 16 13 4" xfId="6027" xr:uid="{00000000-0005-0000-0000-0000C75B0000}"/>
    <cellStyle name="Обычный 16 13 4 2" xfId="13852" xr:uid="{00000000-0005-0000-0000-0000C85B0000}"/>
    <cellStyle name="Обычный 16 13 4 2 2" xfId="23071" xr:uid="{00000000-0005-0000-0000-0000C95B0000}"/>
    <cellStyle name="Обычный 16 13 4 2 2 2" xfId="41071" xr:uid="{00000000-0005-0000-0000-0000CA5B0000}"/>
    <cellStyle name="Обычный 16 13 4 2 3" xfId="32728" xr:uid="{00000000-0005-0000-0000-0000CB5B0000}"/>
    <cellStyle name="Обычный 16 13 4 3" xfId="16546" xr:uid="{00000000-0005-0000-0000-0000CC5B0000}"/>
    <cellStyle name="Обычный 16 13 4 3 2" xfId="25334" xr:uid="{00000000-0005-0000-0000-0000CD5B0000}"/>
    <cellStyle name="Обычный 16 13 4 3 2 2" xfId="43298" xr:uid="{00000000-0005-0000-0000-0000CE5B0000}"/>
    <cellStyle name="Обычный 16 13 4 3 3" xfId="34990" xr:uid="{00000000-0005-0000-0000-0000CF5B0000}"/>
    <cellStyle name="Обычный 16 13 4 4" xfId="17977" xr:uid="{00000000-0005-0000-0000-0000D05B0000}"/>
    <cellStyle name="Обычный 16 13 4 4 2" xfId="36287" xr:uid="{00000000-0005-0000-0000-0000D15B0000}"/>
    <cellStyle name="Обычный 16 13 4 5" xfId="26757" xr:uid="{00000000-0005-0000-0000-0000D25B0000}"/>
    <cellStyle name="Обычный 16 13 4 5 2" xfId="44672" xr:uid="{00000000-0005-0000-0000-0000D35B0000}"/>
    <cellStyle name="Обычный 16 13 4 6" xfId="28070" xr:uid="{00000000-0005-0000-0000-0000D45B0000}"/>
    <cellStyle name="Обычный 16 13 4 7" xfId="45719" xr:uid="{00000000-0005-0000-0000-0000D55B0000}"/>
    <cellStyle name="Обычный 16 13 4 8" xfId="46885" xr:uid="{00000000-0005-0000-0000-0000D65B0000}"/>
    <cellStyle name="Обычный 16 13 5" xfId="12873" xr:uid="{00000000-0005-0000-0000-0000D75B0000}"/>
    <cellStyle name="Обычный 16 13 5 2" xfId="22296" xr:uid="{00000000-0005-0000-0000-0000D85B0000}"/>
    <cellStyle name="Обычный 16 13 5 2 2" xfId="40331" xr:uid="{00000000-0005-0000-0000-0000D95B0000}"/>
    <cellStyle name="Обычный 16 13 5 3" xfId="31993" xr:uid="{00000000-0005-0000-0000-0000DA5B0000}"/>
    <cellStyle name="Обычный 16 13 6" xfId="15924" xr:uid="{00000000-0005-0000-0000-0000DB5B0000}"/>
    <cellStyle name="Обычный 16 13 6 2" xfId="24900" xr:uid="{00000000-0005-0000-0000-0000DC5B0000}"/>
    <cellStyle name="Обычный 16 13 6 2 2" xfId="42897" xr:uid="{00000000-0005-0000-0000-0000DD5B0000}"/>
    <cellStyle name="Обычный 16 13 6 3" xfId="34545" xr:uid="{00000000-0005-0000-0000-0000DE5B0000}"/>
    <cellStyle name="Обычный 16 13 7" xfId="17235" xr:uid="{00000000-0005-0000-0000-0000DF5B0000}"/>
    <cellStyle name="Обычный 16 13 7 2" xfId="35591" xr:uid="{00000000-0005-0000-0000-0000E05B0000}"/>
    <cellStyle name="Обычный 16 13 8" xfId="26153" xr:uid="{00000000-0005-0000-0000-0000E15B0000}"/>
    <cellStyle name="Обычный 16 13 8 2" xfId="44088" xr:uid="{00000000-0005-0000-0000-0000E25B0000}"/>
    <cellStyle name="Обычный 16 13 9" xfId="27464" xr:uid="{00000000-0005-0000-0000-0000E35B0000}"/>
    <cellStyle name="Обычный 16 14" xfId="2948" xr:uid="{00000000-0005-0000-0000-0000E45B0000}"/>
    <cellStyle name="Обычный 16 14 10" xfId="45227" xr:uid="{00000000-0005-0000-0000-0000E55B0000}"/>
    <cellStyle name="Обычный 16 14 11" xfId="46298" xr:uid="{00000000-0005-0000-0000-0000E65B0000}"/>
    <cellStyle name="Обычный 16 14 2" xfId="2949" xr:uid="{00000000-0005-0000-0000-0000E75B0000}"/>
    <cellStyle name="Обычный 16 14 2 2" xfId="6031" xr:uid="{00000000-0005-0000-0000-0000E85B0000}"/>
    <cellStyle name="Обычный 16 14 2 2 2" xfId="13856" xr:uid="{00000000-0005-0000-0000-0000E95B0000}"/>
    <cellStyle name="Обычный 16 14 2 2 2 2" xfId="23075" xr:uid="{00000000-0005-0000-0000-0000EA5B0000}"/>
    <cellStyle name="Обычный 16 14 2 2 2 2 2" xfId="41075" xr:uid="{00000000-0005-0000-0000-0000EB5B0000}"/>
    <cellStyle name="Обычный 16 14 2 2 2 3" xfId="32732" xr:uid="{00000000-0005-0000-0000-0000EC5B0000}"/>
    <cellStyle name="Обычный 16 14 2 2 3" xfId="16550" xr:uid="{00000000-0005-0000-0000-0000ED5B0000}"/>
    <cellStyle name="Обычный 16 14 2 2 3 2" xfId="25338" xr:uid="{00000000-0005-0000-0000-0000EE5B0000}"/>
    <cellStyle name="Обычный 16 14 2 2 3 2 2" xfId="43302" xr:uid="{00000000-0005-0000-0000-0000EF5B0000}"/>
    <cellStyle name="Обычный 16 14 2 2 3 3" xfId="34994" xr:uid="{00000000-0005-0000-0000-0000F05B0000}"/>
    <cellStyle name="Обычный 16 14 2 2 4" xfId="17981" xr:uid="{00000000-0005-0000-0000-0000F15B0000}"/>
    <cellStyle name="Обычный 16 14 2 2 4 2" xfId="36291" xr:uid="{00000000-0005-0000-0000-0000F25B0000}"/>
    <cellStyle name="Обычный 16 14 2 2 5" xfId="26761" xr:uid="{00000000-0005-0000-0000-0000F35B0000}"/>
    <cellStyle name="Обычный 16 14 2 2 5 2" xfId="44676" xr:uid="{00000000-0005-0000-0000-0000F45B0000}"/>
    <cellStyle name="Обычный 16 14 2 2 6" xfId="28074" xr:uid="{00000000-0005-0000-0000-0000F55B0000}"/>
    <cellStyle name="Обычный 16 14 2 2 7" xfId="45723" xr:uid="{00000000-0005-0000-0000-0000F65B0000}"/>
    <cellStyle name="Обычный 16 14 2 2 8" xfId="46889" xr:uid="{00000000-0005-0000-0000-0000F75B0000}"/>
    <cellStyle name="Обычный 16 14 2 3" xfId="12877" xr:uid="{00000000-0005-0000-0000-0000F85B0000}"/>
    <cellStyle name="Обычный 16 14 2 3 2" xfId="22300" xr:uid="{00000000-0005-0000-0000-0000F95B0000}"/>
    <cellStyle name="Обычный 16 14 2 3 2 2" xfId="40335" xr:uid="{00000000-0005-0000-0000-0000FA5B0000}"/>
    <cellStyle name="Обычный 16 14 2 3 3" xfId="31997" xr:uid="{00000000-0005-0000-0000-0000FB5B0000}"/>
    <cellStyle name="Обычный 16 14 2 4" xfId="15928" xr:uid="{00000000-0005-0000-0000-0000FC5B0000}"/>
    <cellStyle name="Обычный 16 14 2 4 2" xfId="24904" xr:uid="{00000000-0005-0000-0000-0000FD5B0000}"/>
    <cellStyle name="Обычный 16 14 2 4 2 2" xfId="42901" xr:uid="{00000000-0005-0000-0000-0000FE5B0000}"/>
    <cellStyle name="Обычный 16 14 2 4 3" xfId="34549" xr:uid="{00000000-0005-0000-0000-0000FF5B0000}"/>
    <cellStyle name="Обычный 16 14 2 5" xfId="17239" xr:uid="{00000000-0005-0000-0000-0000005C0000}"/>
    <cellStyle name="Обычный 16 14 2 5 2" xfId="35595" xr:uid="{00000000-0005-0000-0000-0000015C0000}"/>
    <cellStyle name="Обычный 16 14 2 6" xfId="26157" xr:uid="{00000000-0005-0000-0000-0000025C0000}"/>
    <cellStyle name="Обычный 16 14 2 6 2" xfId="44092" xr:uid="{00000000-0005-0000-0000-0000035C0000}"/>
    <cellStyle name="Обычный 16 14 2 7" xfId="27468" xr:uid="{00000000-0005-0000-0000-0000045C0000}"/>
    <cellStyle name="Обычный 16 14 2 8" xfId="45228" xr:uid="{00000000-0005-0000-0000-0000055C0000}"/>
    <cellStyle name="Обычный 16 14 2 9" xfId="46299" xr:uid="{00000000-0005-0000-0000-0000065C0000}"/>
    <cellStyle name="Обычный 16 14 3" xfId="2950" xr:uid="{00000000-0005-0000-0000-0000075C0000}"/>
    <cellStyle name="Обычный 16 14 3 2" xfId="6032" xr:uid="{00000000-0005-0000-0000-0000085C0000}"/>
    <cellStyle name="Обычный 16 14 3 2 2" xfId="13857" xr:uid="{00000000-0005-0000-0000-0000095C0000}"/>
    <cellStyle name="Обычный 16 14 3 2 2 2" xfId="23076" xr:uid="{00000000-0005-0000-0000-00000A5C0000}"/>
    <cellStyle name="Обычный 16 14 3 2 2 2 2" xfId="41076" xr:uid="{00000000-0005-0000-0000-00000B5C0000}"/>
    <cellStyle name="Обычный 16 14 3 2 2 3" xfId="32733" xr:uid="{00000000-0005-0000-0000-00000C5C0000}"/>
    <cellStyle name="Обычный 16 14 3 2 3" xfId="16551" xr:uid="{00000000-0005-0000-0000-00000D5C0000}"/>
    <cellStyle name="Обычный 16 14 3 2 3 2" xfId="25339" xr:uid="{00000000-0005-0000-0000-00000E5C0000}"/>
    <cellStyle name="Обычный 16 14 3 2 3 2 2" xfId="43303" xr:uid="{00000000-0005-0000-0000-00000F5C0000}"/>
    <cellStyle name="Обычный 16 14 3 2 3 3" xfId="34995" xr:uid="{00000000-0005-0000-0000-0000105C0000}"/>
    <cellStyle name="Обычный 16 14 3 2 4" xfId="17982" xr:uid="{00000000-0005-0000-0000-0000115C0000}"/>
    <cellStyle name="Обычный 16 14 3 2 4 2" xfId="36292" xr:uid="{00000000-0005-0000-0000-0000125C0000}"/>
    <cellStyle name="Обычный 16 14 3 2 5" xfId="26762" xr:uid="{00000000-0005-0000-0000-0000135C0000}"/>
    <cellStyle name="Обычный 16 14 3 2 5 2" xfId="44677" xr:uid="{00000000-0005-0000-0000-0000145C0000}"/>
    <cellStyle name="Обычный 16 14 3 2 6" xfId="28075" xr:uid="{00000000-0005-0000-0000-0000155C0000}"/>
    <cellStyle name="Обычный 16 14 3 2 7" xfId="45724" xr:uid="{00000000-0005-0000-0000-0000165C0000}"/>
    <cellStyle name="Обычный 16 14 3 2 8" xfId="46890" xr:uid="{00000000-0005-0000-0000-0000175C0000}"/>
    <cellStyle name="Обычный 16 14 3 3" xfId="12878" xr:uid="{00000000-0005-0000-0000-0000185C0000}"/>
    <cellStyle name="Обычный 16 14 3 3 2" xfId="22301" xr:uid="{00000000-0005-0000-0000-0000195C0000}"/>
    <cellStyle name="Обычный 16 14 3 3 2 2" xfId="40336" xr:uid="{00000000-0005-0000-0000-00001A5C0000}"/>
    <cellStyle name="Обычный 16 14 3 3 3" xfId="31998" xr:uid="{00000000-0005-0000-0000-00001B5C0000}"/>
    <cellStyle name="Обычный 16 14 3 4" xfId="15929" xr:uid="{00000000-0005-0000-0000-00001C5C0000}"/>
    <cellStyle name="Обычный 16 14 3 4 2" xfId="24905" xr:uid="{00000000-0005-0000-0000-00001D5C0000}"/>
    <cellStyle name="Обычный 16 14 3 4 2 2" xfId="42902" xr:uid="{00000000-0005-0000-0000-00001E5C0000}"/>
    <cellStyle name="Обычный 16 14 3 4 3" xfId="34550" xr:uid="{00000000-0005-0000-0000-00001F5C0000}"/>
    <cellStyle name="Обычный 16 14 3 5" xfId="17240" xr:uid="{00000000-0005-0000-0000-0000205C0000}"/>
    <cellStyle name="Обычный 16 14 3 5 2" xfId="35596" xr:uid="{00000000-0005-0000-0000-0000215C0000}"/>
    <cellStyle name="Обычный 16 14 3 6" xfId="26158" xr:uid="{00000000-0005-0000-0000-0000225C0000}"/>
    <cellStyle name="Обычный 16 14 3 6 2" xfId="44093" xr:uid="{00000000-0005-0000-0000-0000235C0000}"/>
    <cellStyle name="Обычный 16 14 3 7" xfId="27469" xr:uid="{00000000-0005-0000-0000-0000245C0000}"/>
    <cellStyle name="Обычный 16 14 3 8" xfId="45229" xr:uid="{00000000-0005-0000-0000-0000255C0000}"/>
    <cellStyle name="Обычный 16 14 3 9" xfId="46300" xr:uid="{00000000-0005-0000-0000-0000265C0000}"/>
    <cellStyle name="Обычный 16 14 4" xfId="6030" xr:uid="{00000000-0005-0000-0000-0000275C0000}"/>
    <cellStyle name="Обычный 16 14 4 2" xfId="13855" xr:uid="{00000000-0005-0000-0000-0000285C0000}"/>
    <cellStyle name="Обычный 16 14 4 2 2" xfId="23074" xr:uid="{00000000-0005-0000-0000-0000295C0000}"/>
    <cellStyle name="Обычный 16 14 4 2 2 2" xfId="41074" xr:uid="{00000000-0005-0000-0000-00002A5C0000}"/>
    <cellStyle name="Обычный 16 14 4 2 3" xfId="32731" xr:uid="{00000000-0005-0000-0000-00002B5C0000}"/>
    <cellStyle name="Обычный 16 14 4 3" xfId="16549" xr:uid="{00000000-0005-0000-0000-00002C5C0000}"/>
    <cellStyle name="Обычный 16 14 4 3 2" xfId="25337" xr:uid="{00000000-0005-0000-0000-00002D5C0000}"/>
    <cellStyle name="Обычный 16 14 4 3 2 2" xfId="43301" xr:uid="{00000000-0005-0000-0000-00002E5C0000}"/>
    <cellStyle name="Обычный 16 14 4 3 3" xfId="34993" xr:uid="{00000000-0005-0000-0000-00002F5C0000}"/>
    <cellStyle name="Обычный 16 14 4 4" xfId="17980" xr:uid="{00000000-0005-0000-0000-0000305C0000}"/>
    <cellStyle name="Обычный 16 14 4 4 2" xfId="36290" xr:uid="{00000000-0005-0000-0000-0000315C0000}"/>
    <cellStyle name="Обычный 16 14 4 5" xfId="26760" xr:uid="{00000000-0005-0000-0000-0000325C0000}"/>
    <cellStyle name="Обычный 16 14 4 5 2" xfId="44675" xr:uid="{00000000-0005-0000-0000-0000335C0000}"/>
    <cellStyle name="Обычный 16 14 4 6" xfId="28073" xr:uid="{00000000-0005-0000-0000-0000345C0000}"/>
    <cellStyle name="Обычный 16 14 4 7" xfId="45722" xr:uid="{00000000-0005-0000-0000-0000355C0000}"/>
    <cellStyle name="Обычный 16 14 4 8" xfId="46888" xr:uid="{00000000-0005-0000-0000-0000365C0000}"/>
    <cellStyle name="Обычный 16 14 5" xfId="12876" xr:uid="{00000000-0005-0000-0000-0000375C0000}"/>
    <cellStyle name="Обычный 16 14 5 2" xfId="22299" xr:uid="{00000000-0005-0000-0000-0000385C0000}"/>
    <cellStyle name="Обычный 16 14 5 2 2" xfId="40334" xr:uid="{00000000-0005-0000-0000-0000395C0000}"/>
    <cellStyle name="Обычный 16 14 5 3" xfId="31996" xr:uid="{00000000-0005-0000-0000-00003A5C0000}"/>
    <cellStyle name="Обычный 16 14 6" xfId="15927" xr:uid="{00000000-0005-0000-0000-00003B5C0000}"/>
    <cellStyle name="Обычный 16 14 6 2" xfId="24903" xr:uid="{00000000-0005-0000-0000-00003C5C0000}"/>
    <cellStyle name="Обычный 16 14 6 2 2" xfId="42900" xr:uid="{00000000-0005-0000-0000-00003D5C0000}"/>
    <cellStyle name="Обычный 16 14 6 3" xfId="34548" xr:uid="{00000000-0005-0000-0000-00003E5C0000}"/>
    <cellStyle name="Обычный 16 14 7" xfId="17238" xr:uid="{00000000-0005-0000-0000-00003F5C0000}"/>
    <cellStyle name="Обычный 16 14 7 2" xfId="35594" xr:uid="{00000000-0005-0000-0000-0000405C0000}"/>
    <cellStyle name="Обычный 16 14 8" xfId="26156" xr:uid="{00000000-0005-0000-0000-0000415C0000}"/>
    <cellStyle name="Обычный 16 14 8 2" xfId="44091" xr:uid="{00000000-0005-0000-0000-0000425C0000}"/>
    <cellStyle name="Обычный 16 14 9" xfId="27467" xr:uid="{00000000-0005-0000-0000-0000435C0000}"/>
    <cellStyle name="Обычный 16 15" xfId="2951" xr:uid="{00000000-0005-0000-0000-0000445C0000}"/>
    <cellStyle name="Обычный 16 15 10" xfId="45230" xr:uid="{00000000-0005-0000-0000-0000455C0000}"/>
    <cellStyle name="Обычный 16 15 11" xfId="46301" xr:uid="{00000000-0005-0000-0000-0000465C0000}"/>
    <cellStyle name="Обычный 16 15 2" xfId="2952" xr:uid="{00000000-0005-0000-0000-0000475C0000}"/>
    <cellStyle name="Обычный 16 15 2 2" xfId="6034" xr:uid="{00000000-0005-0000-0000-0000485C0000}"/>
    <cellStyle name="Обычный 16 15 2 2 2" xfId="13859" xr:uid="{00000000-0005-0000-0000-0000495C0000}"/>
    <cellStyle name="Обычный 16 15 2 2 2 2" xfId="23078" xr:uid="{00000000-0005-0000-0000-00004A5C0000}"/>
    <cellStyle name="Обычный 16 15 2 2 2 2 2" xfId="41078" xr:uid="{00000000-0005-0000-0000-00004B5C0000}"/>
    <cellStyle name="Обычный 16 15 2 2 2 3" xfId="32735" xr:uid="{00000000-0005-0000-0000-00004C5C0000}"/>
    <cellStyle name="Обычный 16 15 2 2 3" xfId="16553" xr:uid="{00000000-0005-0000-0000-00004D5C0000}"/>
    <cellStyle name="Обычный 16 15 2 2 3 2" xfId="25341" xr:uid="{00000000-0005-0000-0000-00004E5C0000}"/>
    <cellStyle name="Обычный 16 15 2 2 3 2 2" xfId="43305" xr:uid="{00000000-0005-0000-0000-00004F5C0000}"/>
    <cellStyle name="Обычный 16 15 2 2 3 3" xfId="34997" xr:uid="{00000000-0005-0000-0000-0000505C0000}"/>
    <cellStyle name="Обычный 16 15 2 2 4" xfId="17984" xr:uid="{00000000-0005-0000-0000-0000515C0000}"/>
    <cellStyle name="Обычный 16 15 2 2 4 2" xfId="36294" xr:uid="{00000000-0005-0000-0000-0000525C0000}"/>
    <cellStyle name="Обычный 16 15 2 2 5" xfId="26764" xr:uid="{00000000-0005-0000-0000-0000535C0000}"/>
    <cellStyle name="Обычный 16 15 2 2 5 2" xfId="44679" xr:uid="{00000000-0005-0000-0000-0000545C0000}"/>
    <cellStyle name="Обычный 16 15 2 2 6" xfId="28077" xr:uid="{00000000-0005-0000-0000-0000555C0000}"/>
    <cellStyle name="Обычный 16 15 2 2 7" xfId="45726" xr:uid="{00000000-0005-0000-0000-0000565C0000}"/>
    <cellStyle name="Обычный 16 15 2 2 8" xfId="46892" xr:uid="{00000000-0005-0000-0000-0000575C0000}"/>
    <cellStyle name="Обычный 16 15 2 3" xfId="12880" xr:uid="{00000000-0005-0000-0000-0000585C0000}"/>
    <cellStyle name="Обычный 16 15 2 3 2" xfId="22303" xr:uid="{00000000-0005-0000-0000-0000595C0000}"/>
    <cellStyle name="Обычный 16 15 2 3 2 2" xfId="40338" xr:uid="{00000000-0005-0000-0000-00005A5C0000}"/>
    <cellStyle name="Обычный 16 15 2 3 3" xfId="32000" xr:uid="{00000000-0005-0000-0000-00005B5C0000}"/>
    <cellStyle name="Обычный 16 15 2 4" xfId="15931" xr:uid="{00000000-0005-0000-0000-00005C5C0000}"/>
    <cellStyle name="Обычный 16 15 2 4 2" xfId="24907" xr:uid="{00000000-0005-0000-0000-00005D5C0000}"/>
    <cellStyle name="Обычный 16 15 2 4 2 2" xfId="42904" xr:uid="{00000000-0005-0000-0000-00005E5C0000}"/>
    <cellStyle name="Обычный 16 15 2 4 3" xfId="34552" xr:uid="{00000000-0005-0000-0000-00005F5C0000}"/>
    <cellStyle name="Обычный 16 15 2 5" xfId="17242" xr:uid="{00000000-0005-0000-0000-0000605C0000}"/>
    <cellStyle name="Обычный 16 15 2 5 2" xfId="35598" xr:uid="{00000000-0005-0000-0000-0000615C0000}"/>
    <cellStyle name="Обычный 16 15 2 6" xfId="26160" xr:uid="{00000000-0005-0000-0000-0000625C0000}"/>
    <cellStyle name="Обычный 16 15 2 6 2" xfId="44095" xr:uid="{00000000-0005-0000-0000-0000635C0000}"/>
    <cellStyle name="Обычный 16 15 2 7" xfId="27471" xr:uid="{00000000-0005-0000-0000-0000645C0000}"/>
    <cellStyle name="Обычный 16 15 2 8" xfId="45231" xr:uid="{00000000-0005-0000-0000-0000655C0000}"/>
    <cellStyle name="Обычный 16 15 2 9" xfId="46302" xr:uid="{00000000-0005-0000-0000-0000665C0000}"/>
    <cellStyle name="Обычный 16 15 3" xfId="2953" xr:uid="{00000000-0005-0000-0000-0000675C0000}"/>
    <cellStyle name="Обычный 16 15 3 2" xfId="6035" xr:uid="{00000000-0005-0000-0000-0000685C0000}"/>
    <cellStyle name="Обычный 16 15 3 2 2" xfId="13860" xr:uid="{00000000-0005-0000-0000-0000695C0000}"/>
    <cellStyle name="Обычный 16 15 3 2 2 2" xfId="23079" xr:uid="{00000000-0005-0000-0000-00006A5C0000}"/>
    <cellStyle name="Обычный 16 15 3 2 2 2 2" xfId="41079" xr:uid="{00000000-0005-0000-0000-00006B5C0000}"/>
    <cellStyle name="Обычный 16 15 3 2 2 3" xfId="32736" xr:uid="{00000000-0005-0000-0000-00006C5C0000}"/>
    <cellStyle name="Обычный 16 15 3 2 3" xfId="16554" xr:uid="{00000000-0005-0000-0000-00006D5C0000}"/>
    <cellStyle name="Обычный 16 15 3 2 3 2" xfId="25342" xr:uid="{00000000-0005-0000-0000-00006E5C0000}"/>
    <cellStyle name="Обычный 16 15 3 2 3 2 2" xfId="43306" xr:uid="{00000000-0005-0000-0000-00006F5C0000}"/>
    <cellStyle name="Обычный 16 15 3 2 3 3" xfId="34998" xr:uid="{00000000-0005-0000-0000-0000705C0000}"/>
    <cellStyle name="Обычный 16 15 3 2 4" xfId="17985" xr:uid="{00000000-0005-0000-0000-0000715C0000}"/>
    <cellStyle name="Обычный 16 15 3 2 4 2" xfId="36295" xr:uid="{00000000-0005-0000-0000-0000725C0000}"/>
    <cellStyle name="Обычный 16 15 3 2 5" xfId="26765" xr:uid="{00000000-0005-0000-0000-0000735C0000}"/>
    <cellStyle name="Обычный 16 15 3 2 5 2" xfId="44680" xr:uid="{00000000-0005-0000-0000-0000745C0000}"/>
    <cellStyle name="Обычный 16 15 3 2 6" xfId="28078" xr:uid="{00000000-0005-0000-0000-0000755C0000}"/>
    <cellStyle name="Обычный 16 15 3 2 7" xfId="45727" xr:uid="{00000000-0005-0000-0000-0000765C0000}"/>
    <cellStyle name="Обычный 16 15 3 2 8" xfId="46893" xr:uid="{00000000-0005-0000-0000-0000775C0000}"/>
    <cellStyle name="Обычный 16 15 3 3" xfId="12881" xr:uid="{00000000-0005-0000-0000-0000785C0000}"/>
    <cellStyle name="Обычный 16 15 3 3 2" xfId="22304" xr:uid="{00000000-0005-0000-0000-0000795C0000}"/>
    <cellStyle name="Обычный 16 15 3 3 2 2" xfId="40339" xr:uid="{00000000-0005-0000-0000-00007A5C0000}"/>
    <cellStyle name="Обычный 16 15 3 3 3" xfId="32001" xr:uid="{00000000-0005-0000-0000-00007B5C0000}"/>
    <cellStyle name="Обычный 16 15 3 4" xfId="15932" xr:uid="{00000000-0005-0000-0000-00007C5C0000}"/>
    <cellStyle name="Обычный 16 15 3 4 2" xfId="24908" xr:uid="{00000000-0005-0000-0000-00007D5C0000}"/>
    <cellStyle name="Обычный 16 15 3 4 2 2" xfId="42905" xr:uid="{00000000-0005-0000-0000-00007E5C0000}"/>
    <cellStyle name="Обычный 16 15 3 4 3" xfId="34553" xr:uid="{00000000-0005-0000-0000-00007F5C0000}"/>
    <cellStyle name="Обычный 16 15 3 5" xfId="17243" xr:uid="{00000000-0005-0000-0000-0000805C0000}"/>
    <cellStyle name="Обычный 16 15 3 5 2" xfId="35599" xr:uid="{00000000-0005-0000-0000-0000815C0000}"/>
    <cellStyle name="Обычный 16 15 3 6" xfId="26161" xr:uid="{00000000-0005-0000-0000-0000825C0000}"/>
    <cellStyle name="Обычный 16 15 3 6 2" xfId="44096" xr:uid="{00000000-0005-0000-0000-0000835C0000}"/>
    <cellStyle name="Обычный 16 15 3 7" xfId="27472" xr:uid="{00000000-0005-0000-0000-0000845C0000}"/>
    <cellStyle name="Обычный 16 15 3 8" xfId="45232" xr:uid="{00000000-0005-0000-0000-0000855C0000}"/>
    <cellStyle name="Обычный 16 15 3 9" xfId="46303" xr:uid="{00000000-0005-0000-0000-0000865C0000}"/>
    <cellStyle name="Обычный 16 15 4" xfId="6033" xr:uid="{00000000-0005-0000-0000-0000875C0000}"/>
    <cellStyle name="Обычный 16 15 4 2" xfId="13858" xr:uid="{00000000-0005-0000-0000-0000885C0000}"/>
    <cellStyle name="Обычный 16 15 4 2 2" xfId="23077" xr:uid="{00000000-0005-0000-0000-0000895C0000}"/>
    <cellStyle name="Обычный 16 15 4 2 2 2" xfId="41077" xr:uid="{00000000-0005-0000-0000-00008A5C0000}"/>
    <cellStyle name="Обычный 16 15 4 2 3" xfId="32734" xr:uid="{00000000-0005-0000-0000-00008B5C0000}"/>
    <cellStyle name="Обычный 16 15 4 3" xfId="16552" xr:uid="{00000000-0005-0000-0000-00008C5C0000}"/>
    <cellStyle name="Обычный 16 15 4 3 2" xfId="25340" xr:uid="{00000000-0005-0000-0000-00008D5C0000}"/>
    <cellStyle name="Обычный 16 15 4 3 2 2" xfId="43304" xr:uid="{00000000-0005-0000-0000-00008E5C0000}"/>
    <cellStyle name="Обычный 16 15 4 3 3" xfId="34996" xr:uid="{00000000-0005-0000-0000-00008F5C0000}"/>
    <cellStyle name="Обычный 16 15 4 4" xfId="17983" xr:uid="{00000000-0005-0000-0000-0000905C0000}"/>
    <cellStyle name="Обычный 16 15 4 4 2" xfId="36293" xr:uid="{00000000-0005-0000-0000-0000915C0000}"/>
    <cellStyle name="Обычный 16 15 4 5" xfId="26763" xr:uid="{00000000-0005-0000-0000-0000925C0000}"/>
    <cellStyle name="Обычный 16 15 4 5 2" xfId="44678" xr:uid="{00000000-0005-0000-0000-0000935C0000}"/>
    <cellStyle name="Обычный 16 15 4 6" xfId="28076" xr:uid="{00000000-0005-0000-0000-0000945C0000}"/>
    <cellStyle name="Обычный 16 15 4 7" xfId="45725" xr:uid="{00000000-0005-0000-0000-0000955C0000}"/>
    <cellStyle name="Обычный 16 15 4 8" xfId="46891" xr:uid="{00000000-0005-0000-0000-0000965C0000}"/>
    <cellStyle name="Обычный 16 15 5" xfId="12879" xr:uid="{00000000-0005-0000-0000-0000975C0000}"/>
    <cellStyle name="Обычный 16 15 5 2" xfId="22302" xr:uid="{00000000-0005-0000-0000-0000985C0000}"/>
    <cellStyle name="Обычный 16 15 5 2 2" xfId="40337" xr:uid="{00000000-0005-0000-0000-0000995C0000}"/>
    <cellStyle name="Обычный 16 15 5 3" xfId="31999" xr:uid="{00000000-0005-0000-0000-00009A5C0000}"/>
    <cellStyle name="Обычный 16 15 6" xfId="15930" xr:uid="{00000000-0005-0000-0000-00009B5C0000}"/>
    <cellStyle name="Обычный 16 15 6 2" xfId="24906" xr:uid="{00000000-0005-0000-0000-00009C5C0000}"/>
    <cellStyle name="Обычный 16 15 6 2 2" xfId="42903" xr:uid="{00000000-0005-0000-0000-00009D5C0000}"/>
    <cellStyle name="Обычный 16 15 6 3" xfId="34551" xr:uid="{00000000-0005-0000-0000-00009E5C0000}"/>
    <cellStyle name="Обычный 16 15 7" xfId="17241" xr:uid="{00000000-0005-0000-0000-00009F5C0000}"/>
    <cellStyle name="Обычный 16 15 7 2" xfId="35597" xr:uid="{00000000-0005-0000-0000-0000A05C0000}"/>
    <cellStyle name="Обычный 16 15 8" xfId="26159" xr:uid="{00000000-0005-0000-0000-0000A15C0000}"/>
    <cellStyle name="Обычный 16 15 8 2" xfId="44094" xr:uid="{00000000-0005-0000-0000-0000A25C0000}"/>
    <cellStyle name="Обычный 16 15 9" xfId="27470" xr:uid="{00000000-0005-0000-0000-0000A35C0000}"/>
    <cellStyle name="Обычный 16 16" xfId="2954" xr:uid="{00000000-0005-0000-0000-0000A45C0000}"/>
    <cellStyle name="Обычный 16 16 10" xfId="45233" xr:uid="{00000000-0005-0000-0000-0000A55C0000}"/>
    <cellStyle name="Обычный 16 16 11" xfId="46304" xr:uid="{00000000-0005-0000-0000-0000A65C0000}"/>
    <cellStyle name="Обычный 16 16 2" xfId="2955" xr:uid="{00000000-0005-0000-0000-0000A75C0000}"/>
    <cellStyle name="Обычный 16 16 2 2" xfId="6037" xr:uid="{00000000-0005-0000-0000-0000A85C0000}"/>
    <cellStyle name="Обычный 16 16 2 2 2" xfId="13862" xr:uid="{00000000-0005-0000-0000-0000A95C0000}"/>
    <cellStyle name="Обычный 16 16 2 2 2 2" xfId="23081" xr:uid="{00000000-0005-0000-0000-0000AA5C0000}"/>
    <cellStyle name="Обычный 16 16 2 2 2 2 2" xfId="41081" xr:uid="{00000000-0005-0000-0000-0000AB5C0000}"/>
    <cellStyle name="Обычный 16 16 2 2 2 3" xfId="32738" xr:uid="{00000000-0005-0000-0000-0000AC5C0000}"/>
    <cellStyle name="Обычный 16 16 2 2 3" xfId="16556" xr:uid="{00000000-0005-0000-0000-0000AD5C0000}"/>
    <cellStyle name="Обычный 16 16 2 2 3 2" xfId="25344" xr:uid="{00000000-0005-0000-0000-0000AE5C0000}"/>
    <cellStyle name="Обычный 16 16 2 2 3 2 2" xfId="43308" xr:uid="{00000000-0005-0000-0000-0000AF5C0000}"/>
    <cellStyle name="Обычный 16 16 2 2 3 3" xfId="35000" xr:uid="{00000000-0005-0000-0000-0000B05C0000}"/>
    <cellStyle name="Обычный 16 16 2 2 4" xfId="17987" xr:uid="{00000000-0005-0000-0000-0000B15C0000}"/>
    <cellStyle name="Обычный 16 16 2 2 4 2" xfId="36297" xr:uid="{00000000-0005-0000-0000-0000B25C0000}"/>
    <cellStyle name="Обычный 16 16 2 2 5" xfId="26767" xr:uid="{00000000-0005-0000-0000-0000B35C0000}"/>
    <cellStyle name="Обычный 16 16 2 2 5 2" xfId="44682" xr:uid="{00000000-0005-0000-0000-0000B45C0000}"/>
    <cellStyle name="Обычный 16 16 2 2 6" xfId="28080" xr:uid="{00000000-0005-0000-0000-0000B55C0000}"/>
    <cellStyle name="Обычный 16 16 2 2 7" xfId="45729" xr:uid="{00000000-0005-0000-0000-0000B65C0000}"/>
    <cellStyle name="Обычный 16 16 2 2 8" xfId="46895" xr:uid="{00000000-0005-0000-0000-0000B75C0000}"/>
    <cellStyle name="Обычный 16 16 2 3" xfId="12883" xr:uid="{00000000-0005-0000-0000-0000B85C0000}"/>
    <cellStyle name="Обычный 16 16 2 3 2" xfId="22306" xr:uid="{00000000-0005-0000-0000-0000B95C0000}"/>
    <cellStyle name="Обычный 16 16 2 3 2 2" xfId="40341" xr:uid="{00000000-0005-0000-0000-0000BA5C0000}"/>
    <cellStyle name="Обычный 16 16 2 3 3" xfId="32003" xr:uid="{00000000-0005-0000-0000-0000BB5C0000}"/>
    <cellStyle name="Обычный 16 16 2 4" xfId="15934" xr:uid="{00000000-0005-0000-0000-0000BC5C0000}"/>
    <cellStyle name="Обычный 16 16 2 4 2" xfId="24910" xr:uid="{00000000-0005-0000-0000-0000BD5C0000}"/>
    <cellStyle name="Обычный 16 16 2 4 2 2" xfId="42907" xr:uid="{00000000-0005-0000-0000-0000BE5C0000}"/>
    <cellStyle name="Обычный 16 16 2 4 3" xfId="34555" xr:uid="{00000000-0005-0000-0000-0000BF5C0000}"/>
    <cellStyle name="Обычный 16 16 2 5" xfId="17245" xr:uid="{00000000-0005-0000-0000-0000C05C0000}"/>
    <cellStyle name="Обычный 16 16 2 5 2" xfId="35601" xr:uid="{00000000-0005-0000-0000-0000C15C0000}"/>
    <cellStyle name="Обычный 16 16 2 6" xfId="26163" xr:uid="{00000000-0005-0000-0000-0000C25C0000}"/>
    <cellStyle name="Обычный 16 16 2 6 2" xfId="44098" xr:uid="{00000000-0005-0000-0000-0000C35C0000}"/>
    <cellStyle name="Обычный 16 16 2 7" xfId="27474" xr:uid="{00000000-0005-0000-0000-0000C45C0000}"/>
    <cellStyle name="Обычный 16 16 2 8" xfId="45234" xr:uid="{00000000-0005-0000-0000-0000C55C0000}"/>
    <cellStyle name="Обычный 16 16 2 9" xfId="46305" xr:uid="{00000000-0005-0000-0000-0000C65C0000}"/>
    <cellStyle name="Обычный 16 16 3" xfId="2956" xr:uid="{00000000-0005-0000-0000-0000C75C0000}"/>
    <cellStyle name="Обычный 16 16 3 2" xfId="6038" xr:uid="{00000000-0005-0000-0000-0000C85C0000}"/>
    <cellStyle name="Обычный 16 16 3 2 2" xfId="13863" xr:uid="{00000000-0005-0000-0000-0000C95C0000}"/>
    <cellStyle name="Обычный 16 16 3 2 2 2" xfId="23082" xr:uid="{00000000-0005-0000-0000-0000CA5C0000}"/>
    <cellStyle name="Обычный 16 16 3 2 2 2 2" xfId="41082" xr:uid="{00000000-0005-0000-0000-0000CB5C0000}"/>
    <cellStyle name="Обычный 16 16 3 2 2 3" xfId="32739" xr:uid="{00000000-0005-0000-0000-0000CC5C0000}"/>
    <cellStyle name="Обычный 16 16 3 2 3" xfId="16557" xr:uid="{00000000-0005-0000-0000-0000CD5C0000}"/>
    <cellStyle name="Обычный 16 16 3 2 3 2" xfId="25345" xr:uid="{00000000-0005-0000-0000-0000CE5C0000}"/>
    <cellStyle name="Обычный 16 16 3 2 3 2 2" xfId="43309" xr:uid="{00000000-0005-0000-0000-0000CF5C0000}"/>
    <cellStyle name="Обычный 16 16 3 2 3 3" xfId="35001" xr:uid="{00000000-0005-0000-0000-0000D05C0000}"/>
    <cellStyle name="Обычный 16 16 3 2 4" xfId="17988" xr:uid="{00000000-0005-0000-0000-0000D15C0000}"/>
    <cellStyle name="Обычный 16 16 3 2 4 2" xfId="36298" xr:uid="{00000000-0005-0000-0000-0000D25C0000}"/>
    <cellStyle name="Обычный 16 16 3 2 5" xfId="26768" xr:uid="{00000000-0005-0000-0000-0000D35C0000}"/>
    <cellStyle name="Обычный 16 16 3 2 5 2" xfId="44683" xr:uid="{00000000-0005-0000-0000-0000D45C0000}"/>
    <cellStyle name="Обычный 16 16 3 2 6" xfId="28081" xr:uid="{00000000-0005-0000-0000-0000D55C0000}"/>
    <cellStyle name="Обычный 16 16 3 2 7" xfId="45730" xr:uid="{00000000-0005-0000-0000-0000D65C0000}"/>
    <cellStyle name="Обычный 16 16 3 2 8" xfId="46896" xr:uid="{00000000-0005-0000-0000-0000D75C0000}"/>
    <cellStyle name="Обычный 16 16 3 3" xfId="12884" xr:uid="{00000000-0005-0000-0000-0000D85C0000}"/>
    <cellStyle name="Обычный 16 16 3 3 2" xfId="22307" xr:uid="{00000000-0005-0000-0000-0000D95C0000}"/>
    <cellStyle name="Обычный 16 16 3 3 2 2" xfId="40342" xr:uid="{00000000-0005-0000-0000-0000DA5C0000}"/>
    <cellStyle name="Обычный 16 16 3 3 3" xfId="32004" xr:uid="{00000000-0005-0000-0000-0000DB5C0000}"/>
    <cellStyle name="Обычный 16 16 3 4" xfId="15935" xr:uid="{00000000-0005-0000-0000-0000DC5C0000}"/>
    <cellStyle name="Обычный 16 16 3 4 2" xfId="24911" xr:uid="{00000000-0005-0000-0000-0000DD5C0000}"/>
    <cellStyle name="Обычный 16 16 3 4 2 2" xfId="42908" xr:uid="{00000000-0005-0000-0000-0000DE5C0000}"/>
    <cellStyle name="Обычный 16 16 3 4 3" xfId="34556" xr:uid="{00000000-0005-0000-0000-0000DF5C0000}"/>
    <cellStyle name="Обычный 16 16 3 5" xfId="17246" xr:uid="{00000000-0005-0000-0000-0000E05C0000}"/>
    <cellStyle name="Обычный 16 16 3 5 2" xfId="35602" xr:uid="{00000000-0005-0000-0000-0000E15C0000}"/>
    <cellStyle name="Обычный 16 16 3 6" xfId="26164" xr:uid="{00000000-0005-0000-0000-0000E25C0000}"/>
    <cellStyle name="Обычный 16 16 3 6 2" xfId="44099" xr:uid="{00000000-0005-0000-0000-0000E35C0000}"/>
    <cellStyle name="Обычный 16 16 3 7" xfId="27475" xr:uid="{00000000-0005-0000-0000-0000E45C0000}"/>
    <cellStyle name="Обычный 16 16 3 8" xfId="45235" xr:uid="{00000000-0005-0000-0000-0000E55C0000}"/>
    <cellStyle name="Обычный 16 16 3 9" xfId="46306" xr:uid="{00000000-0005-0000-0000-0000E65C0000}"/>
    <cellStyle name="Обычный 16 16 4" xfId="6036" xr:uid="{00000000-0005-0000-0000-0000E75C0000}"/>
    <cellStyle name="Обычный 16 16 4 2" xfId="13861" xr:uid="{00000000-0005-0000-0000-0000E85C0000}"/>
    <cellStyle name="Обычный 16 16 4 2 2" xfId="23080" xr:uid="{00000000-0005-0000-0000-0000E95C0000}"/>
    <cellStyle name="Обычный 16 16 4 2 2 2" xfId="41080" xr:uid="{00000000-0005-0000-0000-0000EA5C0000}"/>
    <cellStyle name="Обычный 16 16 4 2 3" xfId="32737" xr:uid="{00000000-0005-0000-0000-0000EB5C0000}"/>
    <cellStyle name="Обычный 16 16 4 3" xfId="16555" xr:uid="{00000000-0005-0000-0000-0000EC5C0000}"/>
    <cellStyle name="Обычный 16 16 4 3 2" xfId="25343" xr:uid="{00000000-0005-0000-0000-0000ED5C0000}"/>
    <cellStyle name="Обычный 16 16 4 3 2 2" xfId="43307" xr:uid="{00000000-0005-0000-0000-0000EE5C0000}"/>
    <cellStyle name="Обычный 16 16 4 3 3" xfId="34999" xr:uid="{00000000-0005-0000-0000-0000EF5C0000}"/>
    <cellStyle name="Обычный 16 16 4 4" xfId="17986" xr:uid="{00000000-0005-0000-0000-0000F05C0000}"/>
    <cellStyle name="Обычный 16 16 4 4 2" xfId="36296" xr:uid="{00000000-0005-0000-0000-0000F15C0000}"/>
    <cellStyle name="Обычный 16 16 4 5" xfId="26766" xr:uid="{00000000-0005-0000-0000-0000F25C0000}"/>
    <cellStyle name="Обычный 16 16 4 5 2" xfId="44681" xr:uid="{00000000-0005-0000-0000-0000F35C0000}"/>
    <cellStyle name="Обычный 16 16 4 6" xfId="28079" xr:uid="{00000000-0005-0000-0000-0000F45C0000}"/>
    <cellStyle name="Обычный 16 16 4 7" xfId="45728" xr:uid="{00000000-0005-0000-0000-0000F55C0000}"/>
    <cellStyle name="Обычный 16 16 4 8" xfId="46894" xr:uid="{00000000-0005-0000-0000-0000F65C0000}"/>
    <cellStyle name="Обычный 16 16 5" xfId="12882" xr:uid="{00000000-0005-0000-0000-0000F75C0000}"/>
    <cellStyle name="Обычный 16 16 5 2" xfId="22305" xr:uid="{00000000-0005-0000-0000-0000F85C0000}"/>
    <cellStyle name="Обычный 16 16 5 2 2" xfId="40340" xr:uid="{00000000-0005-0000-0000-0000F95C0000}"/>
    <cellStyle name="Обычный 16 16 5 3" xfId="32002" xr:uid="{00000000-0005-0000-0000-0000FA5C0000}"/>
    <cellStyle name="Обычный 16 16 6" xfId="15933" xr:uid="{00000000-0005-0000-0000-0000FB5C0000}"/>
    <cellStyle name="Обычный 16 16 6 2" xfId="24909" xr:uid="{00000000-0005-0000-0000-0000FC5C0000}"/>
    <cellStyle name="Обычный 16 16 6 2 2" xfId="42906" xr:uid="{00000000-0005-0000-0000-0000FD5C0000}"/>
    <cellStyle name="Обычный 16 16 6 3" xfId="34554" xr:uid="{00000000-0005-0000-0000-0000FE5C0000}"/>
    <cellStyle name="Обычный 16 16 7" xfId="17244" xr:uid="{00000000-0005-0000-0000-0000FF5C0000}"/>
    <cellStyle name="Обычный 16 16 7 2" xfId="35600" xr:uid="{00000000-0005-0000-0000-0000005D0000}"/>
    <cellStyle name="Обычный 16 16 8" xfId="26162" xr:uid="{00000000-0005-0000-0000-0000015D0000}"/>
    <cellStyle name="Обычный 16 16 8 2" xfId="44097" xr:uid="{00000000-0005-0000-0000-0000025D0000}"/>
    <cellStyle name="Обычный 16 16 9" xfId="27473" xr:uid="{00000000-0005-0000-0000-0000035D0000}"/>
    <cellStyle name="Обычный 16 17" xfId="2957" xr:uid="{00000000-0005-0000-0000-0000045D0000}"/>
    <cellStyle name="Обычный 16 17 10" xfId="45236" xr:uid="{00000000-0005-0000-0000-0000055D0000}"/>
    <cellStyle name="Обычный 16 17 11" xfId="46307" xr:uid="{00000000-0005-0000-0000-0000065D0000}"/>
    <cellStyle name="Обычный 16 17 2" xfId="2958" xr:uid="{00000000-0005-0000-0000-0000075D0000}"/>
    <cellStyle name="Обычный 16 17 2 2" xfId="6040" xr:uid="{00000000-0005-0000-0000-0000085D0000}"/>
    <cellStyle name="Обычный 16 17 2 2 2" xfId="13865" xr:uid="{00000000-0005-0000-0000-0000095D0000}"/>
    <cellStyle name="Обычный 16 17 2 2 2 2" xfId="23084" xr:uid="{00000000-0005-0000-0000-00000A5D0000}"/>
    <cellStyle name="Обычный 16 17 2 2 2 2 2" xfId="41084" xr:uid="{00000000-0005-0000-0000-00000B5D0000}"/>
    <cellStyle name="Обычный 16 17 2 2 2 3" xfId="32741" xr:uid="{00000000-0005-0000-0000-00000C5D0000}"/>
    <cellStyle name="Обычный 16 17 2 2 3" xfId="16559" xr:uid="{00000000-0005-0000-0000-00000D5D0000}"/>
    <cellStyle name="Обычный 16 17 2 2 3 2" xfId="25347" xr:uid="{00000000-0005-0000-0000-00000E5D0000}"/>
    <cellStyle name="Обычный 16 17 2 2 3 2 2" xfId="43311" xr:uid="{00000000-0005-0000-0000-00000F5D0000}"/>
    <cellStyle name="Обычный 16 17 2 2 3 3" xfId="35003" xr:uid="{00000000-0005-0000-0000-0000105D0000}"/>
    <cellStyle name="Обычный 16 17 2 2 4" xfId="17990" xr:uid="{00000000-0005-0000-0000-0000115D0000}"/>
    <cellStyle name="Обычный 16 17 2 2 4 2" xfId="36300" xr:uid="{00000000-0005-0000-0000-0000125D0000}"/>
    <cellStyle name="Обычный 16 17 2 2 5" xfId="26770" xr:uid="{00000000-0005-0000-0000-0000135D0000}"/>
    <cellStyle name="Обычный 16 17 2 2 5 2" xfId="44685" xr:uid="{00000000-0005-0000-0000-0000145D0000}"/>
    <cellStyle name="Обычный 16 17 2 2 6" xfId="28083" xr:uid="{00000000-0005-0000-0000-0000155D0000}"/>
    <cellStyle name="Обычный 16 17 2 2 7" xfId="45732" xr:uid="{00000000-0005-0000-0000-0000165D0000}"/>
    <cellStyle name="Обычный 16 17 2 2 8" xfId="46898" xr:uid="{00000000-0005-0000-0000-0000175D0000}"/>
    <cellStyle name="Обычный 16 17 2 3" xfId="12886" xr:uid="{00000000-0005-0000-0000-0000185D0000}"/>
    <cellStyle name="Обычный 16 17 2 3 2" xfId="22309" xr:uid="{00000000-0005-0000-0000-0000195D0000}"/>
    <cellStyle name="Обычный 16 17 2 3 2 2" xfId="40344" xr:uid="{00000000-0005-0000-0000-00001A5D0000}"/>
    <cellStyle name="Обычный 16 17 2 3 3" xfId="32006" xr:uid="{00000000-0005-0000-0000-00001B5D0000}"/>
    <cellStyle name="Обычный 16 17 2 4" xfId="15937" xr:uid="{00000000-0005-0000-0000-00001C5D0000}"/>
    <cellStyle name="Обычный 16 17 2 4 2" xfId="24913" xr:uid="{00000000-0005-0000-0000-00001D5D0000}"/>
    <cellStyle name="Обычный 16 17 2 4 2 2" xfId="42910" xr:uid="{00000000-0005-0000-0000-00001E5D0000}"/>
    <cellStyle name="Обычный 16 17 2 4 3" xfId="34558" xr:uid="{00000000-0005-0000-0000-00001F5D0000}"/>
    <cellStyle name="Обычный 16 17 2 5" xfId="17248" xr:uid="{00000000-0005-0000-0000-0000205D0000}"/>
    <cellStyle name="Обычный 16 17 2 5 2" xfId="35604" xr:uid="{00000000-0005-0000-0000-0000215D0000}"/>
    <cellStyle name="Обычный 16 17 2 6" xfId="26166" xr:uid="{00000000-0005-0000-0000-0000225D0000}"/>
    <cellStyle name="Обычный 16 17 2 6 2" xfId="44101" xr:uid="{00000000-0005-0000-0000-0000235D0000}"/>
    <cellStyle name="Обычный 16 17 2 7" xfId="27477" xr:uid="{00000000-0005-0000-0000-0000245D0000}"/>
    <cellStyle name="Обычный 16 17 2 8" xfId="45237" xr:uid="{00000000-0005-0000-0000-0000255D0000}"/>
    <cellStyle name="Обычный 16 17 2 9" xfId="46308" xr:uid="{00000000-0005-0000-0000-0000265D0000}"/>
    <cellStyle name="Обычный 16 17 3" xfId="2959" xr:uid="{00000000-0005-0000-0000-0000275D0000}"/>
    <cellStyle name="Обычный 16 17 3 2" xfId="6041" xr:uid="{00000000-0005-0000-0000-0000285D0000}"/>
    <cellStyle name="Обычный 16 17 3 2 2" xfId="13866" xr:uid="{00000000-0005-0000-0000-0000295D0000}"/>
    <cellStyle name="Обычный 16 17 3 2 2 2" xfId="23085" xr:uid="{00000000-0005-0000-0000-00002A5D0000}"/>
    <cellStyle name="Обычный 16 17 3 2 2 2 2" xfId="41085" xr:uid="{00000000-0005-0000-0000-00002B5D0000}"/>
    <cellStyle name="Обычный 16 17 3 2 2 3" xfId="32742" xr:uid="{00000000-0005-0000-0000-00002C5D0000}"/>
    <cellStyle name="Обычный 16 17 3 2 3" xfId="16560" xr:uid="{00000000-0005-0000-0000-00002D5D0000}"/>
    <cellStyle name="Обычный 16 17 3 2 3 2" xfId="25348" xr:uid="{00000000-0005-0000-0000-00002E5D0000}"/>
    <cellStyle name="Обычный 16 17 3 2 3 2 2" xfId="43312" xr:uid="{00000000-0005-0000-0000-00002F5D0000}"/>
    <cellStyle name="Обычный 16 17 3 2 3 3" xfId="35004" xr:uid="{00000000-0005-0000-0000-0000305D0000}"/>
    <cellStyle name="Обычный 16 17 3 2 4" xfId="17991" xr:uid="{00000000-0005-0000-0000-0000315D0000}"/>
    <cellStyle name="Обычный 16 17 3 2 4 2" xfId="36301" xr:uid="{00000000-0005-0000-0000-0000325D0000}"/>
    <cellStyle name="Обычный 16 17 3 2 5" xfId="26771" xr:uid="{00000000-0005-0000-0000-0000335D0000}"/>
    <cellStyle name="Обычный 16 17 3 2 5 2" xfId="44686" xr:uid="{00000000-0005-0000-0000-0000345D0000}"/>
    <cellStyle name="Обычный 16 17 3 2 6" xfId="28084" xr:uid="{00000000-0005-0000-0000-0000355D0000}"/>
    <cellStyle name="Обычный 16 17 3 2 7" xfId="45733" xr:uid="{00000000-0005-0000-0000-0000365D0000}"/>
    <cellStyle name="Обычный 16 17 3 2 8" xfId="46899" xr:uid="{00000000-0005-0000-0000-0000375D0000}"/>
    <cellStyle name="Обычный 16 17 3 3" xfId="12887" xr:uid="{00000000-0005-0000-0000-0000385D0000}"/>
    <cellStyle name="Обычный 16 17 3 3 2" xfId="22310" xr:uid="{00000000-0005-0000-0000-0000395D0000}"/>
    <cellStyle name="Обычный 16 17 3 3 2 2" xfId="40345" xr:uid="{00000000-0005-0000-0000-00003A5D0000}"/>
    <cellStyle name="Обычный 16 17 3 3 3" xfId="32007" xr:uid="{00000000-0005-0000-0000-00003B5D0000}"/>
    <cellStyle name="Обычный 16 17 3 4" xfId="15938" xr:uid="{00000000-0005-0000-0000-00003C5D0000}"/>
    <cellStyle name="Обычный 16 17 3 4 2" xfId="24914" xr:uid="{00000000-0005-0000-0000-00003D5D0000}"/>
    <cellStyle name="Обычный 16 17 3 4 2 2" xfId="42911" xr:uid="{00000000-0005-0000-0000-00003E5D0000}"/>
    <cellStyle name="Обычный 16 17 3 4 3" xfId="34559" xr:uid="{00000000-0005-0000-0000-00003F5D0000}"/>
    <cellStyle name="Обычный 16 17 3 5" xfId="17249" xr:uid="{00000000-0005-0000-0000-0000405D0000}"/>
    <cellStyle name="Обычный 16 17 3 5 2" xfId="35605" xr:uid="{00000000-0005-0000-0000-0000415D0000}"/>
    <cellStyle name="Обычный 16 17 3 6" xfId="26167" xr:uid="{00000000-0005-0000-0000-0000425D0000}"/>
    <cellStyle name="Обычный 16 17 3 6 2" xfId="44102" xr:uid="{00000000-0005-0000-0000-0000435D0000}"/>
    <cellStyle name="Обычный 16 17 3 7" xfId="27478" xr:uid="{00000000-0005-0000-0000-0000445D0000}"/>
    <cellStyle name="Обычный 16 17 3 8" xfId="45238" xr:uid="{00000000-0005-0000-0000-0000455D0000}"/>
    <cellStyle name="Обычный 16 17 3 9" xfId="46309" xr:uid="{00000000-0005-0000-0000-0000465D0000}"/>
    <cellStyle name="Обычный 16 17 4" xfId="6039" xr:uid="{00000000-0005-0000-0000-0000475D0000}"/>
    <cellStyle name="Обычный 16 17 4 2" xfId="13864" xr:uid="{00000000-0005-0000-0000-0000485D0000}"/>
    <cellStyle name="Обычный 16 17 4 2 2" xfId="23083" xr:uid="{00000000-0005-0000-0000-0000495D0000}"/>
    <cellStyle name="Обычный 16 17 4 2 2 2" xfId="41083" xr:uid="{00000000-0005-0000-0000-00004A5D0000}"/>
    <cellStyle name="Обычный 16 17 4 2 3" xfId="32740" xr:uid="{00000000-0005-0000-0000-00004B5D0000}"/>
    <cellStyle name="Обычный 16 17 4 3" xfId="16558" xr:uid="{00000000-0005-0000-0000-00004C5D0000}"/>
    <cellStyle name="Обычный 16 17 4 3 2" xfId="25346" xr:uid="{00000000-0005-0000-0000-00004D5D0000}"/>
    <cellStyle name="Обычный 16 17 4 3 2 2" xfId="43310" xr:uid="{00000000-0005-0000-0000-00004E5D0000}"/>
    <cellStyle name="Обычный 16 17 4 3 3" xfId="35002" xr:uid="{00000000-0005-0000-0000-00004F5D0000}"/>
    <cellStyle name="Обычный 16 17 4 4" xfId="17989" xr:uid="{00000000-0005-0000-0000-0000505D0000}"/>
    <cellStyle name="Обычный 16 17 4 4 2" xfId="36299" xr:uid="{00000000-0005-0000-0000-0000515D0000}"/>
    <cellStyle name="Обычный 16 17 4 5" xfId="26769" xr:uid="{00000000-0005-0000-0000-0000525D0000}"/>
    <cellStyle name="Обычный 16 17 4 5 2" xfId="44684" xr:uid="{00000000-0005-0000-0000-0000535D0000}"/>
    <cellStyle name="Обычный 16 17 4 6" xfId="28082" xr:uid="{00000000-0005-0000-0000-0000545D0000}"/>
    <cellStyle name="Обычный 16 17 4 7" xfId="45731" xr:uid="{00000000-0005-0000-0000-0000555D0000}"/>
    <cellStyle name="Обычный 16 17 4 8" xfId="46897" xr:uid="{00000000-0005-0000-0000-0000565D0000}"/>
    <cellStyle name="Обычный 16 17 5" xfId="12885" xr:uid="{00000000-0005-0000-0000-0000575D0000}"/>
    <cellStyle name="Обычный 16 17 5 2" xfId="22308" xr:uid="{00000000-0005-0000-0000-0000585D0000}"/>
    <cellStyle name="Обычный 16 17 5 2 2" xfId="40343" xr:uid="{00000000-0005-0000-0000-0000595D0000}"/>
    <cellStyle name="Обычный 16 17 5 3" xfId="32005" xr:uid="{00000000-0005-0000-0000-00005A5D0000}"/>
    <cellStyle name="Обычный 16 17 6" xfId="15936" xr:uid="{00000000-0005-0000-0000-00005B5D0000}"/>
    <cellStyle name="Обычный 16 17 6 2" xfId="24912" xr:uid="{00000000-0005-0000-0000-00005C5D0000}"/>
    <cellStyle name="Обычный 16 17 6 2 2" xfId="42909" xr:uid="{00000000-0005-0000-0000-00005D5D0000}"/>
    <cellStyle name="Обычный 16 17 6 3" xfId="34557" xr:uid="{00000000-0005-0000-0000-00005E5D0000}"/>
    <cellStyle name="Обычный 16 17 7" xfId="17247" xr:uid="{00000000-0005-0000-0000-00005F5D0000}"/>
    <cellStyle name="Обычный 16 17 7 2" xfId="35603" xr:uid="{00000000-0005-0000-0000-0000605D0000}"/>
    <cellStyle name="Обычный 16 17 8" xfId="26165" xr:uid="{00000000-0005-0000-0000-0000615D0000}"/>
    <cellStyle name="Обычный 16 17 8 2" xfId="44100" xr:uid="{00000000-0005-0000-0000-0000625D0000}"/>
    <cellStyle name="Обычный 16 17 9" xfId="27476" xr:uid="{00000000-0005-0000-0000-0000635D0000}"/>
    <cellStyle name="Обычный 16 18" xfId="2960" xr:uid="{00000000-0005-0000-0000-0000645D0000}"/>
    <cellStyle name="Обычный 16 18 10" xfId="45239" xr:uid="{00000000-0005-0000-0000-0000655D0000}"/>
    <cellStyle name="Обычный 16 18 11" xfId="46310" xr:uid="{00000000-0005-0000-0000-0000665D0000}"/>
    <cellStyle name="Обычный 16 18 2" xfId="2961" xr:uid="{00000000-0005-0000-0000-0000675D0000}"/>
    <cellStyle name="Обычный 16 18 2 2" xfId="6043" xr:uid="{00000000-0005-0000-0000-0000685D0000}"/>
    <cellStyle name="Обычный 16 18 2 2 2" xfId="13868" xr:uid="{00000000-0005-0000-0000-0000695D0000}"/>
    <cellStyle name="Обычный 16 18 2 2 2 2" xfId="23087" xr:uid="{00000000-0005-0000-0000-00006A5D0000}"/>
    <cellStyle name="Обычный 16 18 2 2 2 2 2" xfId="41087" xr:uid="{00000000-0005-0000-0000-00006B5D0000}"/>
    <cellStyle name="Обычный 16 18 2 2 2 3" xfId="32744" xr:uid="{00000000-0005-0000-0000-00006C5D0000}"/>
    <cellStyle name="Обычный 16 18 2 2 3" xfId="16562" xr:uid="{00000000-0005-0000-0000-00006D5D0000}"/>
    <cellStyle name="Обычный 16 18 2 2 3 2" xfId="25350" xr:uid="{00000000-0005-0000-0000-00006E5D0000}"/>
    <cellStyle name="Обычный 16 18 2 2 3 2 2" xfId="43314" xr:uid="{00000000-0005-0000-0000-00006F5D0000}"/>
    <cellStyle name="Обычный 16 18 2 2 3 3" xfId="35006" xr:uid="{00000000-0005-0000-0000-0000705D0000}"/>
    <cellStyle name="Обычный 16 18 2 2 4" xfId="17993" xr:uid="{00000000-0005-0000-0000-0000715D0000}"/>
    <cellStyle name="Обычный 16 18 2 2 4 2" xfId="36303" xr:uid="{00000000-0005-0000-0000-0000725D0000}"/>
    <cellStyle name="Обычный 16 18 2 2 5" xfId="26773" xr:uid="{00000000-0005-0000-0000-0000735D0000}"/>
    <cellStyle name="Обычный 16 18 2 2 5 2" xfId="44688" xr:uid="{00000000-0005-0000-0000-0000745D0000}"/>
    <cellStyle name="Обычный 16 18 2 2 6" xfId="28086" xr:uid="{00000000-0005-0000-0000-0000755D0000}"/>
    <cellStyle name="Обычный 16 18 2 2 7" xfId="45735" xr:uid="{00000000-0005-0000-0000-0000765D0000}"/>
    <cellStyle name="Обычный 16 18 2 2 8" xfId="46901" xr:uid="{00000000-0005-0000-0000-0000775D0000}"/>
    <cellStyle name="Обычный 16 18 2 3" xfId="12889" xr:uid="{00000000-0005-0000-0000-0000785D0000}"/>
    <cellStyle name="Обычный 16 18 2 3 2" xfId="22312" xr:uid="{00000000-0005-0000-0000-0000795D0000}"/>
    <cellStyle name="Обычный 16 18 2 3 2 2" xfId="40347" xr:uid="{00000000-0005-0000-0000-00007A5D0000}"/>
    <cellStyle name="Обычный 16 18 2 3 3" xfId="32009" xr:uid="{00000000-0005-0000-0000-00007B5D0000}"/>
    <cellStyle name="Обычный 16 18 2 4" xfId="15940" xr:uid="{00000000-0005-0000-0000-00007C5D0000}"/>
    <cellStyle name="Обычный 16 18 2 4 2" xfId="24916" xr:uid="{00000000-0005-0000-0000-00007D5D0000}"/>
    <cellStyle name="Обычный 16 18 2 4 2 2" xfId="42913" xr:uid="{00000000-0005-0000-0000-00007E5D0000}"/>
    <cellStyle name="Обычный 16 18 2 4 3" xfId="34561" xr:uid="{00000000-0005-0000-0000-00007F5D0000}"/>
    <cellStyle name="Обычный 16 18 2 5" xfId="17251" xr:uid="{00000000-0005-0000-0000-0000805D0000}"/>
    <cellStyle name="Обычный 16 18 2 5 2" xfId="35607" xr:uid="{00000000-0005-0000-0000-0000815D0000}"/>
    <cellStyle name="Обычный 16 18 2 6" xfId="26169" xr:uid="{00000000-0005-0000-0000-0000825D0000}"/>
    <cellStyle name="Обычный 16 18 2 6 2" xfId="44104" xr:uid="{00000000-0005-0000-0000-0000835D0000}"/>
    <cellStyle name="Обычный 16 18 2 7" xfId="27480" xr:uid="{00000000-0005-0000-0000-0000845D0000}"/>
    <cellStyle name="Обычный 16 18 2 8" xfId="45240" xr:uid="{00000000-0005-0000-0000-0000855D0000}"/>
    <cellStyle name="Обычный 16 18 2 9" xfId="46311" xr:uid="{00000000-0005-0000-0000-0000865D0000}"/>
    <cellStyle name="Обычный 16 18 3" xfId="2962" xr:uid="{00000000-0005-0000-0000-0000875D0000}"/>
    <cellStyle name="Обычный 16 18 3 2" xfId="6044" xr:uid="{00000000-0005-0000-0000-0000885D0000}"/>
    <cellStyle name="Обычный 16 18 3 2 2" xfId="13869" xr:uid="{00000000-0005-0000-0000-0000895D0000}"/>
    <cellStyle name="Обычный 16 18 3 2 2 2" xfId="23088" xr:uid="{00000000-0005-0000-0000-00008A5D0000}"/>
    <cellStyle name="Обычный 16 18 3 2 2 2 2" xfId="41088" xr:uid="{00000000-0005-0000-0000-00008B5D0000}"/>
    <cellStyle name="Обычный 16 18 3 2 2 3" xfId="32745" xr:uid="{00000000-0005-0000-0000-00008C5D0000}"/>
    <cellStyle name="Обычный 16 18 3 2 3" xfId="16563" xr:uid="{00000000-0005-0000-0000-00008D5D0000}"/>
    <cellStyle name="Обычный 16 18 3 2 3 2" xfId="25351" xr:uid="{00000000-0005-0000-0000-00008E5D0000}"/>
    <cellStyle name="Обычный 16 18 3 2 3 2 2" xfId="43315" xr:uid="{00000000-0005-0000-0000-00008F5D0000}"/>
    <cellStyle name="Обычный 16 18 3 2 3 3" xfId="35007" xr:uid="{00000000-0005-0000-0000-0000905D0000}"/>
    <cellStyle name="Обычный 16 18 3 2 4" xfId="17994" xr:uid="{00000000-0005-0000-0000-0000915D0000}"/>
    <cellStyle name="Обычный 16 18 3 2 4 2" xfId="36304" xr:uid="{00000000-0005-0000-0000-0000925D0000}"/>
    <cellStyle name="Обычный 16 18 3 2 5" xfId="26774" xr:uid="{00000000-0005-0000-0000-0000935D0000}"/>
    <cellStyle name="Обычный 16 18 3 2 5 2" xfId="44689" xr:uid="{00000000-0005-0000-0000-0000945D0000}"/>
    <cellStyle name="Обычный 16 18 3 2 6" xfId="28087" xr:uid="{00000000-0005-0000-0000-0000955D0000}"/>
    <cellStyle name="Обычный 16 18 3 2 7" xfId="45736" xr:uid="{00000000-0005-0000-0000-0000965D0000}"/>
    <cellStyle name="Обычный 16 18 3 2 8" xfId="46902" xr:uid="{00000000-0005-0000-0000-0000975D0000}"/>
    <cellStyle name="Обычный 16 18 3 3" xfId="12890" xr:uid="{00000000-0005-0000-0000-0000985D0000}"/>
    <cellStyle name="Обычный 16 18 3 3 2" xfId="22313" xr:uid="{00000000-0005-0000-0000-0000995D0000}"/>
    <cellStyle name="Обычный 16 18 3 3 2 2" xfId="40348" xr:uid="{00000000-0005-0000-0000-00009A5D0000}"/>
    <cellStyle name="Обычный 16 18 3 3 3" xfId="32010" xr:uid="{00000000-0005-0000-0000-00009B5D0000}"/>
    <cellStyle name="Обычный 16 18 3 4" xfId="15941" xr:uid="{00000000-0005-0000-0000-00009C5D0000}"/>
    <cellStyle name="Обычный 16 18 3 4 2" xfId="24917" xr:uid="{00000000-0005-0000-0000-00009D5D0000}"/>
    <cellStyle name="Обычный 16 18 3 4 2 2" xfId="42914" xr:uid="{00000000-0005-0000-0000-00009E5D0000}"/>
    <cellStyle name="Обычный 16 18 3 4 3" xfId="34562" xr:uid="{00000000-0005-0000-0000-00009F5D0000}"/>
    <cellStyle name="Обычный 16 18 3 5" xfId="17252" xr:uid="{00000000-0005-0000-0000-0000A05D0000}"/>
    <cellStyle name="Обычный 16 18 3 5 2" xfId="35608" xr:uid="{00000000-0005-0000-0000-0000A15D0000}"/>
    <cellStyle name="Обычный 16 18 3 6" xfId="26170" xr:uid="{00000000-0005-0000-0000-0000A25D0000}"/>
    <cellStyle name="Обычный 16 18 3 6 2" xfId="44105" xr:uid="{00000000-0005-0000-0000-0000A35D0000}"/>
    <cellStyle name="Обычный 16 18 3 7" xfId="27481" xr:uid="{00000000-0005-0000-0000-0000A45D0000}"/>
    <cellStyle name="Обычный 16 18 3 8" xfId="45241" xr:uid="{00000000-0005-0000-0000-0000A55D0000}"/>
    <cellStyle name="Обычный 16 18 3 9" xfId="46312" xr:uid="{00000000-0005-0000-0000-0000A65D0000}"/>
    <cellStyle name="Обычный 16 18 4" xfId="6042" xr:uid="{00000000-0005-0000-0000-0000A75D0000}"/>
    <cellStyle name="Обычный 16 18 4 2" xfId="13867" xr:uid="{00000000-0005-0000-0000-0000A85D0000}"/>
    <cellStyle name="Обычный 16 18 4 2 2" xfId="23086" xr:uid="{00000000-0005-0000-0000-0000A95D0000}"/>
    <cellStyle name="Обычный 16 18 4 2 2 2" xfId="41086" xr:uid="{00000000-0005-0000-0000-0000AA5D0000}"/>
    <cellStyle name="Обычный 16 18 4 2 3" xfId="32743" xr:uid="{00000000-0005-0000-0000-0000AB5D0000}"/>
    <cellStyle name="Обычный 16 18 4 3" xfId="16561" xr:uid="{00000000-0005-0000-0000-0000AC5D0000}"/>
    <cellStyle name="Обычный 16 18 4 3 2" xfId="25349" xr:uid="{00000000-0005-0000-0000-0000AD5D0000}"/>
    <cellStyle name="Обычный 16 18 4 3 2 2" xfId="43313" xr:uid="{00000000-0005-0000-0000-0000AE5D0000}"/>
    <cellStyle name="Обычный 16 18 4 3 3" xfId="35005" xr:uid="{00000000-0005-0000-0000-0000AF5D0000}"/>
    <cellStyle name="Обычный 16 18 4 4" xfId="17992" xr:uid="{00000000-0005-0000-0000-0000B05D0000}"/>
    <cellStyle name="Обычный 16 18 4 4 2" xfId="36302" xr:uid="{00000000-0005-0000-0000-0000B15D0000}"/>
    <cellStyle name="Обычный 16 18 4 5" xfId="26772" xr:uid="{00000000-0005-0000-0000-0000B25D0000}"/>
    <cellStyle name="Обычный 16 18 4 5 2" xfId="44687" xr:uid="{00000000-0005-0000-0000-0000B35D0000}"/>
    <cellStyle name="Обычный 16 18 4 6" xfId="28085" xr:uid="{00000000-0005-0000-0000-0000B45D0000}"/>
    <cellStyle name="Обычный 16 18 4 7" xfId="45734" xr:uid="{00000000-0005-0000-0000-0000B55D0000}"/>
    <cellStyle name="Обычный 16 18 4 8" xfId="46900" xr:uid="{00000000-0005-0000-0000-0000B65D0000}"/>
    <cellStyle name="Обычный 16 18 5" xfId="12888" xr:uid="{00000000-0005-0000-0000-0000B75D0000}"/>
    <cellStyle name="Обычный 16 18 5 2" xfId="22311" xr:uid="{00000000-0005-0000-0000-0000B85D0000}"/>
    <cellStyle name="Обычный 16 18 5 2 2" xfId="40346" xr:uid="{00000000-0005-0000-0000-0000B95D0000}"/>
    <cellStyle name="Обычный 16 18 5 3" xfId="32008" xr:uid="{00000000-0005-0000-0000-0000BA5D0000}"/>
    <cellStyle name="Обычный 16 18 6" xfId="15939" xr:uid="{00000000-0005-0000-0000-0000BB5D0000}"/>
    <cellStyle name="Обычный 16 18 6 2" xfId="24915" xr:uid="{00000000-0005-0000-0000-0000BC5D0000}"/>
    <cellStyle name="Обычный 16 18 6 2 2" xfId="42912" xr:uid="{00000000-0005-0000-0000-0000BD5D0000}"/>
    <cellStyle name="Обычный 16 18 6 3" xfId="34560" xr:uid="{00000000-0005-0000-0000-0000BE5D0000}"/>
    <cellStyle name="Обычный 16 18 7" xfId="17250" xr:uid="{00000000-0005-0000-0000-0000BF5D0000}"/>
    <cellStyle name="Обычный 16 18 7 2" xfId="35606" xr:uid="{00000000-0005-0000-0000-0000C05D0000}"/>
    <cellStyle name="Обычный 16 18 8" xfId="26168" xr:uid="{00000000-0005-0000-0000-0000C15D0000}"/>
    <cellStyle name="Обычный 16 18 8 2" xfId="44103" xr:uid="{00000000-0005-0000-0000-0000C25D0000}"/>
    <cellStyle name="Обычный 16 18 9" xfId="27479" xr:uid="{00000000-0005-0000-0000-0000C35D0000}"/>
    <cellStyle name="Обычный 16 19" xfId="2963" xr:uid="{00000000-0005-0000-0000-0000C45D0000}"/>
    <cellStyle name="Обычный 16 19 10" xfId="45242" xr:uid="{00000000-0005-0000-0000-0000C55D0000}"/>
    <cellStyle name="Обычный 16 19 11" xfId="46313" xr:uid="{00000000-0005-0000-0000-0000C65D0000}"/>
    <cellStyle name="Обычный 16 19 2" xfId="2964" xr:uid="{00000000-0005-0000-0000-0000C75D0000}"/>
    <cellStyle name="Обычный 16 19 2 2" xfId="6046" xr:uid="{00000000-0005-0000-0000-0000C85D0000}"/>
    <cellStyle name="Обычный 16 19 2 2 2" xfId="13871" xr:uid="{00000000-0005-0000-0000-0000C95D0000}"/>
    <cellStyle name="Обычный 16 19 2 2 2 2" xfId="23090" xr:uid="{00000000-0005-0000-0000-0000CA5D0000}"/>
    <cellStyle name="Обычный 16 19 2 2 2 2 2" xfId="41090" xr:uid="{00000000-0005-0000-0000-0000CB5D0000}"/>
    <cellStyle name="Обычный 16 19 2 2 2 3" xfId="32747" xr:uid="{00000000-0005-0000-0000-0000CC5D0000}"/>
    <cellStyle name="Обычный 16 19 2 2 3" xfId="16565" xr:uid="{00000000-0005-0000-0000-0000CD5D0000}"/>
    <cellStyle name="Обычный 16 19 2 2 3 2" xfId="25353" xr:uid="{00000000-0005-0000-0000-0000CE5D0000}"/>
    <cellStyle name="Обычный 16 19 2 2 3 2 2" xfId="43317" xr:uid="{00000000-0005-0000-0000-0000CF5D0000}"/>
    <cellStyle name="Обычный 16 19 2 2 3 3" xfId="35009" xr:uid="{00000000-0005-0000-0000-0000D05D0000}"/>
    <cellStyle name="Обычный 16 19 2 2 4" xfId="17996" xr:uid="{00000000-0005-0000-0000-0000D15D0000}"/>
    <cellStyle name="Обычный 16 19 2 2 4 2" xfId="36306" xr:uid="{00000000-0005-0000-0000-0000D25D0000}"/>
    <cellStyle name="Обычный 16 19 2 2 5" xfId="26776" xr:uid="{00000000-0005-0000-0000-0000D35D0000}"/>
    <cellStyle name="Обычный 16 19 2 2 5 2" xfId="44691" xr:uid="{00000000-0005-0000-0000-0000D45D0000}"/>
    <cellStyle name="Обычный 16 19 2 2 6" xfId="28089" xr:uid="{00000000-0005-0000-0000-0000D55D0000}"/>
    <cellStyle name="Обычный 16 19 2 2 7" xfId="45738" xr:uid="{00000000-0005-0000-0000-0000D65D0000}"/>
    <cellStyle name="Обычный 16 19 2 2 8" xfId="46904" xr:uid="{00000000-0005-0000-0000-0000D75D0000}"/>
    <cellStyle name="Обычный 16 19 2 3" xfId="12892" xr:uid="{00000000-0005-0000-0000-0000D85D0000}"/>
    <cellStyle name="Обычный 16 19 2 3 2" xfId="22315" xr:uid="{00000000-0005-0000-0000-0000D95D0000}"/>
    <cellStyle name="Обычный 16 19 2 3 2 2" xfId="40350" xr:uid="{00000000-0005-0000-0000-0000DA5D0000}"/>
    <cellStyle name="Обычный 16 19 2 3 3" xfId="32012" xr:uid="{00000000-0005-0000-0000-0000DB5D0000}"/>
    <cellStyle name="Обычный 16 19 2 4" xfId="15943" xr:uid="{00000000-0005-0000-0000-0000DC5D0000}"/>
    <cellStyle name="Обычный 16 19 2 4 2" xfId="24919" xr:uid="{00000000-0005-0000-0000-0000DD5D0000}"/>
    <cellStyle name="Обычный 16 19 2 4 2 2" xfId="42916" xr:uid="{00000000-0005-0000-0000-0000DE5D0000}"/>
    <cellStyle name="Обычный 16 19 2 4 3" xfId="34564" xr:uid="{00000000-0005-0000-0000-0000DF5D0000}"/>
    <cellStyle name="Обычный 16 19 2 5" xfId="17254" xr:uid="{00000000-0005-0000-0000-0000E05D0000}"/>
    <cellStyle name="Обычный 16 19 2 5 2" xfId="35610" xr:uid="{00000000-0005-0000-0000-0000E15D0000}"/>
    <cellStyle name="Обычный 16 19 2 6" xfId="26172" xr:uid="{00000000-0005-0000-0000-0000E25D0000}"/>
    <cellStyle name="Обычный 16 19 2 6 2" xfId="44107" xr:uid="{00000000-0005-0000-0000-0000E35D0000}"/>
    <cellStyle name="Обычный 16 19 2 7" xfId="27483" xr:uid="{00000000-0005-0000-0000-0000E45D0000}"/>
    <cellStyle name="Обычный 16 19 2 8" xfId="45243" xr:uid="{00000000-0005-0000-0000-0000E55D0000}"/>
    <cellStyle name="Обычный 16 19 2 9" xfId="46314" xr:uid="{00000000-0005-0000-0000-0000E65D0000}"/>
    <cellStyle name="Обычный 16 19 3" xfId="2965" xr:uid="{00000000-0005-0000-0000-0000E75D0000}"/>
    <cellStyle name="Обычный 16 19 3 2" xfId="6047" xr:uid="{00000000-0005-0000-0000-0000E85D0000}"/>
    <cellStyle name="Обычный 16 19 3 2 2" xfId="13872" xr:uid="{00000000-0005-0000-0000-0000E95D0000}"/>
    <cellStyle name="Обычный 16 19 3 2 2 2" xfId="23091" xr:uid="{00000000-0005-0000-0000-0000EA5D0000}"/>
    <cellStyle name="Обычный 16 19 3 2 2 2 2" xfId="41091" xr:uid="{00000000-0005-0000-0000-0000EB5D0000}"/>
    <cellStyle name="Обычный 16 19 3 2 2 3" xfId="32748" xr:uid="{00000000-0005-0000-0000-0000EC5D0000}"/>
    <cellStyle name="Обычный 16 19 3 2 3" xfId="16566" xr:uid="{00000000-0005-0000-0000-0000ED5D0000}"/>
    <cellStyle name="Обычный 16 19 3 2 3 2" xfId="25354" xr:uid="{00000000-0005-0000-0000-0000EE5D0000}"/>
    <cellStyle name="Обычный 16 19 3 2 3 2 2" xfId="43318" xr:uid="{00000000-0005-0000-0000-0000EF5D0000}"/>
    <cellStyle name="Обычный 16 19 3 2 3 3" xfId="35010" xr:uid="{00000000-0005-0000-0000-0000F05D0000}"/>
    <cellStyle name="Обычный 16 19 3 2 4" xfId="17997" xr:uid="{00000000-0005-0000-0000-0000F15D0000}"/>
    <cellStyle name="Обычный 16 19 3 2 4 2" xfId="36307" xr:uid="{00000000-0005-0000-0000-0000F25D0000}"/>
    <cellStyle name="Обычный 16 19 3 2 5" xfId="26777" xr:uid="{00000000-0005-0000-0000-0000F35D0000}"/>
    <cellStyle name="Обычный 16 19 3 2 5 2" xfId="44692" xr:uid="{00000000-0005-0000-0000-0000F45D0000}"/>
    <cellStyle name="Обычный 16 19 3 2 6" xfId="28090" xr:uid="{00000000-0005-0000-0000-0000F55D0000}"/>
    <cellStyle name="Обычный 16 19 3 2 7" xfId="45739" xr:uid="{00000000-0005-0000-0000-0000F65D0000}"/>
    <cellStyle name="Обычный 16 19 3 2 8" xfId="46905" xr:uid="{00000000-0005-0000-0000-0000F75D0000}"/>
    <cellStyle name="Обычный 16 19 3 3" xfId="12893" xr:uid="{00000000-0005-0000-0000-0000F85D0000}"/>
    <cellStyle name="Обычный 16 19 3 3 2" xfId="22316" xr:uid="{00000000-0005-0000-0000-0000F95D0000}"/>
    <cellStyle name="Обычный 16 19 3 3 2 2" xfId="40351" xr:uid="{00000000-0005-0000-0000-0000FA5D0000}"/>
    <cellStyle name="Обычный 16 19 3 3 3" xfId="32013" xr:uid="{00000000-0005-0000-0000-0000FB5D0000}"/>
    <cellStyle name="Обычный 16 19 3 4" xfId="15944" xr:uid="{00000000-0005-0000-0000-0000FC5D0000}"/>
    <cellStyle name="Обычный 16 19 3 4 2" xfId="24920" xr:uid="{00000000-0005-0000-0000-0000FD5D0000}"/>
    <cellStyle name="Обычный 16 19 3 4 2 2" xfId="42917" xr:uid="{00000000-0005-0000-0000-0000FE5D0000}"/>
    <cellStyle name="Обычный 16 19 3 4 3" xfId="34565" xr:uid="{00000000-0005-0000-0000-0000FF5D0000}"/>
    <cellStyle name="Обычный 16 19 3 5" xfId="17255" xr:uid="{00000000-0005-0000-0000-0000005E0000}"/>
    <cellStyle name="Обычный 16 19 3 5 2" xfId="35611" xr:uid="{00000000-0005-0000-0000-0000015E0000}"/>
    <cellStyle name="Обычный 16 19 3 6" xfId="26173" xr:uid="{00000000-0005-0000-0000-0000025E0000}"/>
    <cellStyle name="Обычный 16 19 3 6 2" xfId="44108" xr:uid="{00000000-0005-0000-0000-0000035E0000}"/>
    <cellStyle name="Обычный 16 19 3 7" xfId="27484" xr:uid="{00000000-0005-0000-0000-0000045E0000}"/>
    <cellStyle name="Обычный 16 19 3 8" xfId="45244" xr:uid="{00000000-0005-0000-0000-0000055E0000}"/>
    <cellStyle name="Обычный 16 19 3 9" xfId="46315" xr:uid="{00000000-0005-0000-0000-0000065E0000}"/>
    <cellStyle name="Обычный 16 19 4" xfId="6045" xr:uid="{00000000-0005-0000-0000-0000075E0000}"/>
    <cellStyle name="Обычный 16 19 4 2" xfId="13870" xr:uid="{00000000-0005-0000-0000-0000085E0000}"/>
    <cellStyle name="Обычный 16 19 4 2 2" xfId="23089" xr:uid="{00000000-0005-0000-0000-0000095E0000}"/>
    <cellStyle name="Обычный 16 19 4 2 2 2" xfId="41089" xr:uid="{00000000-0005-0000-0000-00000A5E0000}"/>
    <cellStyle name="Обычный 16 19 4 2 3" xfId="32746" xr:uid="{00000000-0005-0000-0000-00000B5E0000}"/>
    <cellStyle name="Обычный 16 19 4 3" xfId="16564" xr:uid="{00000000-0005-0000-0000-00000C5E0000}"/>
    <cellStyle name="Обычный 16 19 4 3 2" xfId="25352" xr:uid="{00000000-0005-0000-0000-00000D5E0000}"/>
    <cellStyle name="Обычный 16 19 4 3 2 2" xfId="43316" xr:uid="{00000000-0005-0000-0000-00000E5E0000}"/>
    <cellStyle name="Обычный 16 19 4 3 3" xfId="35008" xr:uid="{00000000-0005-0000-0000-00000F5E0000}"/>
    <cellStyle name="Обычный 16 19 4 4" xfId="17995" xr:uid="{00000000-0005-0000-0000-0000105E0000}"/>
    <cellStyle name="Обычный 16 19 4 4 2" xfId="36305" xr:uid="{00000000-0005-0000-0000-0000115E0000}"/>
    <cellStyle name="Обычный 16 19 4 5" xfId="26775" xr:uid="{00000000-0005-0000-0000-0000125E0000}"/>
    <cellStyle name="Обычный 16 19 4 5 2" xfId="44690" xr:uid="{00000000-0005-0000-0000-0000135E0000}"/>
    <cellStyle name="Обычный 16 19 4 6" xfId="28088" xr:uid="{00000000-0005-0000-0000-0000145E0000}"/>
    <cellStyle name="Обычный 16 19 4 7" xfId="45737" xr:uid="{00000000-0005-0000-0000-0000155E0000}"/>
    <cellStyle name="Обычный 16 19 4 8" xfId="46903" xr:uid="{00000000-0005-0000-0000-0000165E0000}"/>
    <cellStyle name="Обычный 16 19 5" xfId="12891" xr:uid="{00000000-0005-0000-0000-0000175E0000}"/>
    <cellStyle name="Обычный 16 19 5 2" xfId="22314" xr:uid="{00000000-0005-0000-0000-0000185E0000}"/>
    <cellStyle name="Обычный 16 19 5 2 2" xfId="40349" xr:uid="{00000000-0005-0000-0000-0000195E0000}"/>
    <cellStyle name="Обычный 16 19 5 3" xfId="32011" xr:uid="{00000000-0005-0000-0000-00001A5E0000}"/>
    <cellStyle name="Обычный 16 19 6" xfId="15942" xr:uid="{00000000-0005-0000-0000-00001B5E0000}"/>
    <cellStyle name="Обычный 16 19 6 2" xfId="24918" xr:uid="{00000000-0005-0000-0000-00001C5E0000}"/>
    <cellStyle name="Обычный 16 19 6 2 2" xfId="42915" xr:uid="{00000000-0005-0000-0000-00001D5E0000}"/>
    <cellStyle name="Обычный 16 19 6 3" xfId="34563" xr:uid="{00000000-0005-0000-0000-00001E5E0000}"/>
    <cellStyle name="Обычный 16 19 7" xfId="17253" xr:uid="{00000000-0005-0000-0000-00001F5E0000}"/>
    <cellStyle name="Обычный 16 19 7 2" xfId="35609" xr:uid="{00000000-0005-0000-0000-0000205E0000}"/>
    <cellStyle name="Обычный 16 19 8" xfId="26171" xr:uid="{00000000-0005-0000-0000-0000215E0000}"/>
    <cellStyle name="Обычный 16 19 8 2" xfId="44106" xr:uid="{00000000-0005-0000-0000-0000225E0000}"/>
    <cellStyle name="Обычный 16 19 9" xfId="27482" xr:uid="{00000000-0005-0000-0000-0000235E0000}"/>
    <cellStyle name="Обычный 16 2" xfId="2966" xr:uid="{00000000-0005-0000-0000-0000245E0000}"/>
    <cellStyle name="Обычный 16 2 2" xfId="2967" xr:uid="{00000000-0005-0000-0000-0000255E0000}"/>
    <cellStyle name="Обычный 16 2 2 10" xfId="45245" xr:uid="{00000000-0005-0000-0000-0000265E0000}"/>
    <cellStyle name="Обычный 16 2 2 11" xfId="46316" xr:uid="{00000000-0005-0000-0000-0000275E0000}"/>
    <cellStyle name="Обычный 16 2 2 2" xfId="2968" xr:uid="{00000000-0005-0000-0000-0000285E0000}"/>
    <cellStyle name="Обычный 16 2 2 2 2" xfId="6049" xr:uid="{00000000-0005-0000-0000-0000295E0000}"/>
    <cellStyle name="Обычный 16 2 2 2 2 2" xfId="13874" xr:uid="{00000000-0005-0000-0000-00002A5E0000}"/>
    <cellStyle name="Обычный 16 2 2 2 2 2 2" xfId="23093" xr:uid="{00000000-0005-0000-0000-00002B5E0000}"/>
    <cellStyle name="Обычный 16 2 2 2 2 2 2 2" xfId="41093" xr:uid="{00000000-0005-0000-0000-00002C5E0000}"/>
    <cellStyle name="Обычный 16 2 2 2 2 2 3" xfId="32750" xr:uid="{00000000-0005-0000-0000-00002D5E0000}"/>
    <cellStyle name="Обычный 16 2 2 2 2 3" xfId="16568" xr:uid="{00000000-0005-0000-0000-00002E5E0000}"/>
    <cellStyle name="Обычный 16 2 2 2 2 3 2" xfId="25356" xr:uid="{00000000-0005-0000-0000-00002F5E0000}"/>
    <cellStyle name="Обычный 16 2 2 2 2 3 2 2" xfId="43320" xr:uid="{00000000-0005-0000-0000-0000305E0000}"/>
    <cellStyle name="Обычный 16 2 2 2 2 3 3" xfId="35012" xr:uid="{00000000-0005-0000-0000-0000315E0000}"/>
    <cellStyle name="Обычный 16 2 2 2 2 4" xfId="17999" xr:uid="{00000000-0005-0000-0000-0000325E0000}"/>
    <cellStyle name="Обычный 16 2 2 2 2 4 2" xfId="36309" xr:uid="{00000000-0005-0000-0000-0000335E0000}"/>
    <cellStyle name="Обычный 16 2 2 2 2 5" xfId="26779" xr:uid="{00000000-0005-0000-0000-0000345E0000}"/>
    <cellStyle name="Обычный 16 2 2 2 2 5 2" xfId="44694" xr:uid="{00000000-0005-0000-0000-0000355E0000}"/>
    <cellStyle name="Обычный 16 2 2 2 2 6" xfId="28092" xr:uid="{00000000-0005-0000-0000-0000365E0000}"/>
    <cellStyle name="Обычный 16 2 2 2 2 7" xfId="45741" xr:uid="{00000000-0005-0000-0000-0000375E0000}"/>
    <cellStyle name="Обычный 16 2 2 2 2 8" xfId="46907" xr:uid="{00000000-0005-0000-0000-0000385E0000}"/>
    <cellStyle name="Обычный 16 2 2 2 3" xfId="12895" xr:uid="{00000000-0005-0000-0000-0000395E0000}"/>
    <cellStyle name="Обычный 16 2 2 2 3 2" xfId="22318" xr:uid="{00000000-0005-0000-0000-00003A5E0000}"/>
    <cellStyle name="Обычный 16 2 2 2 3 2 2" xfId="40353" xr:uid="{00000000-0005-0000-0000-00003B5E0000}"/>
    <cellStyle name="Обычный 16 2 2 2 3 3" xfId="32015" xr:uid="{00000000-0005-0000-0000-00003C5E0000}"/>
    <cellStyle name="Обычный 16 2 2 2 4" xfId="15946" xr:uid="{00000000-0005-0000-0000-00003D5E0000}"/>
    <cellStyle name="Обычный 16 2 2 2 4 2" xfId="24922" xr:uid="{00000000-0005-0000-0000-00003E5E0000}"/>
    <cellStyle name="Обычный 16 2 2 2 4 2 2" xfId="42919" xr:uid="{00000000-0005-0000-0000-00003F5E0000}"/>
    <cellStyle name="Обычный 16 2 2 2 4 3" xfId="34567" xr:uid="{00000000-0005-0000-0000-0000405E0000}"/>
    <cellStyle name="Обычный 16 2 2 2 5" xfId="17257" xr:uid="{00000000-0005-0000-0000-0000415E0000}"/>
    <cellStyle name="Обычный 16 2 2 2 5 2" xfId="35613" xr:uid="{00000000-0005-0000-0000-0000425E0000}"/>
    <cellStyle name="Обычный 16 2 2 2 6" xfId="26175" xr:uid="{00000000-0005-0000-0000-0000435E0000}"/>
    <cellStyle name="Обычный 16 2 2 2 6 2" xfId="44110" xr:uid="{00000000-0005-0000-0000-0000445E0000}"/>
    <cellStyle name="Обычный 16 2 2 2 7" xfId="27486" xr:uid="{00000000-0005-0000-0000-0000455E0000}"/>
    <cellStyle name="Обычный 16 2 2 2 8" xfId="45246" xr:uid="{00000000-0005-0000-0000-0000465E0000}"/>
    <cellStyle name="Обычный 16 2 2 2 9" xfId="46317" xr:uid="{00000000-0005-0000-0000-0000475E0000}"/>
    <cellStyle name="Обычный 16 2 2 3" xfId="2969" xr:uid="{00000000-0005-0000-0000-0000485E0000}"/>
    <cellStyle name="Обычный 16 2 2 3 2" xfId="6050" xr:uid="{00000000-0005-0000-0000-0000495E0000}"/>
    <cellStyle name="Обычный 16 2 2 3 2 2" xfId="13875" xr:uid="{00000000-0005-0000-0000-00004A5E0000}"/>
    <cellStyle name="Обычный 16 2 2 3 2 2 2" xfId="23094" xr:uid="{00000000-0005-0000-0000-00004B5E0000}"/>
    <cellStyle name="Обычный 16 2 2 3 2 2 2 2" xfId="41094" xr:uid="{00000000-0005-0000-0000-00004C5E0000}"/>
    <cellStyle name="Обычный 16 2 2 3 2 2 3" xfId="32751" xr:uid="{00000000-0005-0000-0000-00004D5E0000}"/>
    <cellStyle name="Обычный 16 2 2 3 2 3" xfId="16569" xr:uid="{00000000-0005-0000-0000-00004E5E0000}"/>
    <cellStyle name="Обычный 16 2 2 3 2 3 2" xfId="25357" xr:uid="{00000000-0005-0000-0000-00004F5E0000}"/>
    <cellStyle name="Обычный 16 2 2 3 2 3 2 2" xfId="43321" xr:uid="{00000000-0005-0000-0000-0000505E0000}"/>
    <cellStyle name="Обычный 16 2 2 3 2 3 3" xfId="35013" xr:uid="{00000000-0005-0000-0000-0000515E0000}"/>
    <cellStyle name="Обычный 16 2 2 3 2 4" xfId="18000" xr:uid="{00000000-0005-0000-0000-0000525E0000}"/>
    <cellStyle name="Обычный 16 2 2 3 2 4 2" xfId="36310" xr:uid="{00000000-0005-0000-0000-0000535E0000}"/>
    <cellStyle name="Обычный 16 2 2 3 2 5" xfId="26780" xr:uid="{00000000-0005-0000-0000-0000545E0000}"/>
    <cellStyle name="Обычный 16 2 2 3 2 5 2" xfId="44695" xr:uid="{00000000-0005-0000-0000-0000555E0000}"/>
    <cellStyle name="Обычный 16 2 2 3 2 6" xfId="28093" xr:uid="{00000000-0005-0000-0000-0000565E0000}"/>
    <cellStyle name="Обычный 16 2 2 3 2 7" xfId="45742" xr:uid="{00000000-0005-0000-0000-0000575E0000}"/>
    <cellStyle name="Обычный 16 2 2 3 2 8" xfId="46908" xr:uid="{00000000-0005-0000-0000-0000585E0000}"/>
    <cellStyle name="Обычный 16 2 2 3 3" xfId="12896" xr:uid="{00000000-0005-0000-0000-0000595E0000}"/>
    <cellStyle name="Обычный 16 2 2 3 3 2" xfId="22319" xr:uid="{00000000-0005-0000-0000-00005A5E0000}"/>
    <cellStyle name="Обычный 16 2 2 3 3 2 2" xfId="40354" xr:uid="{00000000-0005-0000-0000-00005B5E0000}"/>
    <cellStyle name="Обычный 16 2 2 3 3 3" xfId="32016" xr:uid="{00000000-0005-0000-0000-00005C5E0000}"/>
    <cellStyle name="Обычный 16 2 2 3 4" xfId="15947" xr:uid="{00000000-0005-0000-0000-00005D5E0000}"/>
    <cellStyle name="Обычный 16 2 2 3 4 2" xfId="24923" xr:uid="{00000000-0005-0000-0000-00005E5E0000}"/>
    <cellStyle name="Обычный 16 2 2 3 4 2 2" xfId="42920" xr:uid="{00000000-0005-0000-0000-00005F5E0000}"/>
    <cellStyle name="Обычный 16 2 2 3 4 3" xfId="34568" xr:uid="{00000000-0005-0000-0000-0000605E0000}"/>
    <cellStyle name="Обычный 16 2 2 3 5" xfId="17258" xr:uid="{00000000-0005-0000-0000-0000615E0000}"/>
    <cellStyle name="Обычный 16 2 2 3 5 2" xfId="35614" xr:uid="{00000000-0005-0000-0000-0000625E0000}"/>
    <cellStyle name="Обычный 16 2 2 3 6" xfId="26176" xr:uid="{00000000-0005-0000-0000-0000635E0000}"/>
    <cellStyle name="Обычный 16 2 2 3 6 2" xfId="44111" xr:uid="{00000000-0005-0000-0000-0000645E0000}"/>
    <cellStyle name="Обычный 16 2 2 3 7" xfId="27487" xr:uid="{00000000-0005-0000-0000-0000655E0000}"/>
    <cellStyle name="Обычный 16 2 2 3 8" xfId="45247" xr:uid="{00000000-0005-0000-0000-0000665E0000}"/>
    <cellStyle name="Обычный 16 2 2 3 9" xfId="46318" xr:uid="{00000000-0005-0000-0000-0000675E0000}"/>
    <cellStyle name="Обычный 16 2 2 4" xfId="6048" xr:uid="{00000000-0005-0000-0000-0000685E0000}"/>
    <cellStyle name="Обычный 16 2 2 4 2" xfId="13873" xr:uid="{00000000-0005-0000-0000-0000695E0000}"/>
    <cellStyle name="Обычный 16 2 2 4 2 2" xfId="23092" xr:uid="{00000000-0005-0000-0000-00006A5E0000}"/>
    <cellStyle name="Обычный 16 2 2 4 2 2 2" xfId="41092" xr:uid="{00000000-0005-0000-0000-00006B5E0000}"/>
    <cellStyle name="Обычный 16 2 2 4 2 3" xfId="32749" xr:uid="{00000000-0005-0000-0000-00006C5E0000}"/>
    <cellStyle name="Обычный 16 2 2 4 3" xfId="16567" xr:uid="{00000000-0005-0000-0000-00006D5E0000}"/>
    <cellStyle name="Обычный 16 2 2 4 3 2" xfId="25355" xr:uid="{00000000-0005-0000-0000-00006E5E0000}"/>
    <cellStyle name="Обычный 16 2 2 4 3 2 2" xfId="43319" xr:uid="{00000000-0005-0000-0000-00006F5E0000}"/>
    <cellStyle name="Обычный 16 2 2 4 3 3" xfId="35011" xr:uid="{00000000-0005-0000-0000-0000705E0000}"/>
    <cellStyle name="Обычный 16 2 2 4 4" xfId="17998" xr:uid="{00000000-0005-0000-0000-0000715E0000}"/>
    <cellStyle name="Обычный 16 2 2 4 4 2" xfId="36308" xr:uid="{00000000-0005-0000-0000-0000725E0000}"/>
    <cellStyle name="Обычный 16 2 2 4 5" xfId="26778" xr:uid="{00000000-0005-0000-0000-0000735E0000}"/>
    <cellStyle name="Обычный 16 2 2 4 5 2" xfId="44693" xr:uid="{00000000-0005-0000-0000-0000745E0000}"/>
    <cellStyle name="Обычный 16 2 2 4 6" xfId="28091" xr:uid="{00000000-0005-0000-0000-0000755E0000}"/>
    <cellStyle name="Обычный 16 2 2 4 7" xfId="45740" xr:uid="{00000000-0005-0000-0000-0000765E0000}"/>
    <cellStyle name="Обычный 16 2 2 4 8" xfId="46906" xr:uid="{00000000-0005-0000-0000-0000775E0000}"/>
    <cellStyle name="Обычный 16 2 2 5" xfId="12894" xr:uid="{00000000-0005-0000-0000-0000785E0000}"/>
    <cellStyle name="Обычный 16 2 2 5 2" xfId="22317" xr:uid="{00000000-0005-0000-0000-0000795E0000}"/>
    <cellStyle name="Обычный 16 2 2 5 2 2" xfId="40352" xr:uid="{00000000-0005-0000-0000-00007A5E0000}"/>
    <cellStyle name="Обычный 16 2 2 5 3" xfId="32014" xr:uid="{00000000-0005-0000-0000-00007B5E0000}"/>
    <cellStyle name="Обычный 16 2 2 6" xfId="15945" xr:uid="{00000000-0005-0000-0000-00007C5E0000}"/>
    <cellStyle name="Обычный 16 2 2 6 2" xfId="24921" xr:uid="{00000000-0005-0000-0000-00007D5E0000}"/>
    <cellStyle name="Обычный 16 2 2 6 2 2" xfId="42918" xr:uid="{00000000-0005-0000-0000-00007E5E0000}"/>
    <cellStyle name="Обычный 16 2 2 6 3" xfId="34566" xr:uid="{00000000-0005-0000-0000-00007F5E0000}"/>
    <cellStyle name="Обычный 16 2 2 7" xfId="17256" xr:uid="{00000000-0005-0000-0000-0000805E0000}"/>
    <cellStyle name="Обычный 16 2 2 7 2" xfId="35612" xr:uid="{00000000-0005-0000-0000-0000815E0000}"/>
    <cellStyle name="Обычный 16 2 2 8" xfId="26174" xr:uid="{00000000-0005-0000-0000-0000825E0000}"/>
    <cellStyle name="Обычный 16 2 2 8 2" xfId="44109" xr:uid="{00000000-0005-0000-0000-0000835E0000}"/>
    <cellStyle name="Обычный 16 2 2 9" xfId="27485" xr:uid="{00000000-0005-0000-0000-0000845E0000}"/>
    <cellStyle name="Обычный 16 2 3" xfId="2970" xr:uid="{00000000-0005-0000-0000-0000855E0000}"/>
    <cellStyle name="Обычный 16 2 4" xfId="8015" xr:uid="{00000000-0005-0000-0000-0000865E0000}"/>
    <cellStyle name="Обычный 16 20" xfId="2971" xr:uid="{00000000-0005-0000-0000-0000875E0000}"/>
    <cellStyle name="Обычный 16 20 10" xfId="45248" xr:uid="{00000000-0005-0000-0000-0000885E0000}"/>
    <cellStyle name="Обычный 16 20 11" xfId="46319" xr:uid="{00000000-0005-0000-0000-0000895E0000}"/>
    <cellStyle name="Обычный 16 20 2" xfId="2972" xr:uid="{00000000-0005-0000-0000-00008A5E0000}"/>
    <cellStyle name="Обычный 16 20 2 2" xfId="6052" xr:uid="{00000000-0005-0000-0000-00008B5E0000}"/>
    <cellStyle name="Обычный 16 20 2 2 2" xfId="13877" xr:uid="{00000000-0005-0000-0000-00008C5E0000}"/>
    <cellStyle name="Обычный 16 20 2 2 2 2" xfId="23096" xr:uid="{00000000-0005-0000-0000-00008D5E0000}"/>
    <cellStyle name="Обычный 16 20 2 2 2 2 2" xfId="41096" xr:uid="{00000000-0005-0000-0000-00008E5E0000}"/>
    <cellStyle name="Обычный 16 20 2 2 2 3" xfId="32753" xr:uid="{00000000-0005-0000-0000-00008F5E0000}"/>
    <cellStyle name="Обычный 16 20 2 2 3" xfId="16571" xr:uid="{00000000-0005-0000-0000-0000905E0000}"/>
    <cellStyle name="Обычный 16 20 2 2 3 2" xfId="25359" xr:uid="{00000000-0005-0000-0000-0000915E0000}"/>
    <cellStyle name="Обычный 16 20 2 2 3 2 2" xfId="43323" xr:uid="{00000000-0005-0000-0000-0000925E0000}"/>
    <cellStyle name="Обычный 16 20 2 2 3 3" xfId="35015" xr:uid="{00000000-0005-0000-0000-0000935E0000}"/>
    <cellStyle name="Обычный 16 20 2 2 4" xfId="18002" xr:uid="{00000000-0005-0000-0000-0000945E0000}"/>
    <cellStyle name="Обычный 16 20 2 2 4 2" xfId="36312" xr:uid="{00000000-0005-0000-0000-0000955E0000}"/>
    <cellStyle name="Обычный 16 20 2 2 5" xfId="26782" xr:uid="{00000000-0005-0000-0000-0000965E0000}"/>
    <cellStyle name="Обычный 16 20 2 2 5 2" xfId="44697" xr:uid="{00000000-0005-0000-0000-0000975E0000}"/>
    <cellStyle name="Обычный 16 20 2 2 6" xfId="28095" xr:uid="{00000000-0005-0000-0000-0000985E0000}"/>
    <cellStyle name="Обычный 16 20 2 2 7" xfId="45744" xr:uid="{00000000-0005-0000-0000-0000995E0000}"/>
    <cellStyle name="Обычный 16 20 2 2 8" xfId="46910" xr:uid="{00000000-0005-0000-0000-00009A5E0000}"/>
    <cellStyle name="Обычный 16 20 2 3" xfId="12898" xr:uid="{00000000-0005-0000-0000-00009B5E0000}"/>
    <cellStyle name="Обычный 16 20 2 3 2" xfId="22321" xr:uid="{00000000-0005-0000-0000-00009C5E0000}"/>
    <cellStyle name="Обычный 16 20 2 3 2 2" xfId="40356" xr:uid="{00000000-0005-0000-0000-00009D5E0000}"/>
    <cellStyle name="Обычный 16 20 2 3 3" xfId="32018" xr:uid="{00000000-0005-0000-0000-00009E5E0000}"/>
    <cellStyle name="Обычный 16 20 2 4" xfId="15949" xr:uid="{00000000-0005-0000-0000-00009F5E0000}"/>
    <cellStyle name="Обычный 16 20 2 4 2" xfId="24925" xr:uid="{00000000-0005-0000-0000-0000A05E0000}"/>
    <cellStyle name="Обычный 16 20 2 4 2 2" xfId="42922" xr:uid="{00000000-0005-0000-0000-0000A15E0000}"/>
    <cellStyle name="Обычный 16 20 2 4 3" xfId="34570" xr:uid="{00000000-0005-0000-0000-0000A25E0000}"/>
    <cellStyle name="Обычный 16 20 2 5" xfId="17260" xr:uid="{00000000-0005-0000-0000-0000A35E0000}"/>
    <cellStyle name="Обычный 16 20 2 5 2" xfId="35616" xr:uid="{00000000-0005-0000-0000-0000A45E0000}"/>
    <cellStyle name="Обычный 16 20 2 6" xfId="26178" xr:uid="{00000000-0005-0000-0000-0000A55E0000}"/>
    <cellStyle name="Обычный 16 20 2 6 2" xfId="44113" xr:uid="{00000000-0005-0000-0000-0000A65E0000}"/>
    <cellStyle name="Обычный 16 20 2 7" xfId="27489" xr:uid="{00000000-0005-0000-0000-0000A75E0000}"/>
    <cellStyle name="Обычный 16 20 2 8" xfId="45249" xr:uid="{00000000-0005-0000-0000-0000A85E0000}"/>
    <cellStyle name="Обычный 16 20 2 9" xfId="46320" xr:uid="{00000000-0005-0000-0000-0000A95E0000}"/>
    <cellStyle name="Обычный 16 20 3" xfId="2973" xr:uid="{00000000-0005-0000-0000-0000AA5E0000}"/>
    <cellStyle name="Обычный 16 20 3 2" xfId="6053" xr:uid="{00000000-0005-0000-0000-0000AB5E0000}"/>
    <cellStyle name="Обычный 16 20 3 2 2" xfId="13878" xr:uid="{00000000-0005-0000-0000-0000AC5E0000}"/>
    <cellStyle name="Обычный 16 20 3 2 2 2" xfId="23097" xr:uid="{00000000-0005-0000-0000-0000AD5E0000}"/>
    <cellStyle name="Обычный 16 20 3 2 2 2 2" xfId="41097" xr:uid="{00000000-0005-0000-0000-0000AE5E0000}"/>
    <cellStyle name="Обычный 16 20 3 2 2 3" xfId="32754" xr:uid="{00000000-0005-0000-0000-0000AF5E0000}"/>
    <cellStyle name="Обычный 16 20 3 2 3" xfId="16572" xr:uid="{00000000-0005-0000-0000-0000B05E0000}"/>
    <cellStyle name="Обычный 16 20 3 2 3 2" xfId="25360" xr:uid="{00000000-0005-0000-0000-0000B15E0000}"/>
    <cellStyle name="Обычный 16 20 3 2 3 2 2" xfId="43324" xr:uid="{00000000-0005-0000-0000-0000B25E0000}"/>
    <cellStyle name="Обычный 16 20 3 2 3 3" xfId="35016" xr:uid="{00000000-0005-0000-0000-0000B35E0000}"/>
    <cellStyle name="Обычный 16 20 3 2 4" xfId="18003" xr:uid="{00000000-0005-0000-0000-0000B45E0000}"/>
    <cellStyle name="Обычный 16 20 3 2 4 2" xfId="36313" xr:uid="{00000000-0005-0000-0000-0000B55E0000}"/>
    <cellStyle name="Обычный 16 20 3 2 5" xfId="26783" xr:uid="{00000000-0005-0000-0000-0000B65E0000}"/>
    <cellStyle name="Обычный 16 20 3 2 5 2" xfId="44698" xr:uid="{00000000-0005-0000-0000-0000B75E0000}"/>
    <cellStyle name="Обычный 16 20 3 2 6" xfId="28096" xr:uid="{00000000-0005-0000-0000-0000B85E0000}"/>
    <cellStyle name="Обычный 16 20 3 2 7" xfId="45745" xr:uid="{00000000-0005-0000-0000-0000B95E0000}"/>
    <cellStyle name="Обычный 16 20 3 2 8" xfId="46911" xr:uid="{00000000-0005-0000-0000-0000BA5E0000}"/>
    <cellStyle name="Обычный 16 20 3 3" xfId="12899" xr:uid="{00000000-0005-0000-0000-0000BB5E0000}"/>
    <cellStyle name="Обычный 16 20 3 3 2" xfId="22322" xr:uid="{00000000-0005-0000-0000-0000BC5E0000}"/>
    <cellStyle name="Обычный 16 20 3 3 2 2" xfId="40357" xr:uid="{00000000-0005-0000-0000-0000BD5E0000}"/>
    <cellStyle name="Обычный 16 20 3 3 3" xfId="32019" xr:uid="{00000000-0005-0000-0000-0000BE5E0000}"/>
    <cellStyle name="Обычный 16 20 3 4" xfId="15950" xr:uid="{00000000-0005-0000-0000-0000BF5E0000}"/>
    <cellStyle name="Обычный 16 20 3 4 2" xfId="24926" xr:uid="{00000000-0005-0000-0000-0000C05E0000}"/>
    <cellStyle name="Обычный 16 20 3 4 2 2" xfId="42923" xr:uid="{00000000-0005-0000-0000-0000C15E0000}"/>
    <cellStyle name="Обычный 16 20 3 4 3" xfId="34571" xr:uid="{00000000-0005-0000-0000-0000C25E0000}"/>
    <cellStyle name="Обычный 16 20 3 5" xfId="17261" xr:uid="{00000000-0005-0000-0000-0000C35E0000}"/>
    <cellStyle name="Обычный 16 20 3 5 2" xfId="35617" xr:uid="{00000000-0005-0000-0000-0000C45E0000}"/>
    <cellStyle name="Обычный 16 20 3 6" xfId="26179" xr:uid="{00000000-0005-0000-0000-0000C55E0000}"/>
    <cellStyle name="Обычный 16 20 3 6 2" xfId="44114" xr:uid="{00000000-0005-0000-0000-0000C65E0000}"/>
    <cellStyle name="Обычный 16 20 3 7" xfId="27490" xr:uid="{00000000-0005-0000-0000-0000C75E0000}"/>
    <cellStyle name="Обычный 16 20 3 8" xfId="45250" xr:uid="{00000000-0005-0000-0000-0000C85E0000}"/>
    <cellStyle name="Обычный 16 20 3 9" xfId="46321" xr:uid="{00000000-0005-0000-0000-0000C95E0000}"/>
    <cellStyle name="Обычный 16 20 4" xfId="6051" xr:uid="{00000000-0005-0000-0000-0000CA5E0000}"/>
    <cellStyle name="Обычный 16 20 4 2" xfId="13876" xr:uid="{00000000-0005-0000-0000-0000CB5E0000}"/>
    <cellStyle name="Обычный 16 20 4 2 2" xfId="23095" xr:uid="{00000000-0005-0000-0000-0000CC5E0000}"/>
    <cellStyle name="Обычный 16 20 4 2 2 2" xfId="41095" xr:uid="{00000000-0005-0000-0000-0000CD5E0000}"/>
    <cellStyle name="Обычный 16 20 4 2 3" xfId="32752" xr:uid="{00000000-0005-0000-0000-0000CE5E0000}"/>
    <cellStyle name="Обычный 16 20 4 3" xfId="16570" xr:uid="{00000000-0005-0000-0000-0000CF5E0000}"/>
    <cellStyle name="Обычный 16 20 4 3 2" xfId="25358" xr:uid="{00000000-0005-0000-0000-0000D05E0000}"/>
    <cellStyle name="Обычный 16 20 4 3 2 2" xfId="43322" xr:uid="{00000000-0005-0000-0000-0000D15E0000}"/>
    <cellStyle name="Обычный 16 20 4 3 3" xfId="35014" xr:uid="{00000000-0005-0000-0000-0000D25E0000}"/>
    <cellStyle name="Обычный 16 20 4 4" xfId="18001" xr:uid="{00000000-0005-0000-0000-0000D35E0000}"/>
    <cellStyle name="Обычный 16 20 4 4 2" xfId="36311" xr:uid="{00000000-0005-0000-0000-0000D45E0000}"/>
    <cellStyle name="Обычный 16 20 4 5" xfId="26781" xr:uid="{00000000-0005-0000-0000-0000D55E0000}"/>
    <cellStyle name="Обычный 16 20 4 5 2" xfId="44696" xr:uid="{00000000-0005-0000-0000-0000D65E0000}"/>
    <cellStyle name="Обычный 16 20 4 6" xfId="28094" xr:uid="{00000000-0005-0000-0000-0000D75E0000}"/>
    <cellStyle name="Обычный 16 20 4 7" xfId="45743" xr:uid="{00000000-0005-0000-0000-0000D85E0000}"/>
    <cellStyle name="Обычный 16 20 4 8" xfId="46909" xr:uid="{00000000-0005-0000-0000-0000D95E0000}"/>
    <cellStyle name="Обычный 16 20 5" xfId="12897" xr:uid="{00000000-0005-0000-0000-0000DA5E0000}"/>
    <cellStyle name="Обычный 16 20 5 2" xfId="22320" xr:uid="{00000000-0005-0000-0000-0000DB5E0000}"/>
    <cellStyle name="Обычный 16 20 5 2 2" xfId="40355" xr:uid="{00000000-0005-0000-0000-0000DC5E0000}"/>
    <cellStyle name="Обычный 16 20 5 3" xfId="32017" xr:uid="{00000000-0005-0000-0000-0000DD5E0000}"/>
    <cellStyle name="Обычный 16 20 6" xfId="15948" xr:uid="{00000000-0005-0000-0000-0000DE5E0000}"/>
    <cellStyle name="Обычный 16 20 6 2" xfId="24924" xr:uid="{00000000-0005-0000-0000-0000DF5E0000}"/>
    <cellStyle name="Обычный 16 20 6 2 2" xfId="42921" xr:uid="{00000000-0005-0000-0000-0000E05E0000}"/>
    <cellStyle name="Обычный 16 20 6 3" xfId="34569" xr:uid="{00000000-0005-0000-0000-0000E15E0000}"/>
    <cellStyle name="Обычный 16 20 7" xfId="17259" xr:uid="{00000000-0005-0000-0000-0000E25E0000}"/>
    <cellStyle name="Обычный 16 20 7 2" xfId="35615" xr:uid="{00000000-0005-0000-0000-0000E35E0000}"/>
    <cellStyle name="Обычный 16 20 8" xfId="26177" xr:uid="{00000000-0005-0000-0000-0000E45E0000}"/>
    <cellStyle name="Обычный 16 20 8 2" xfId="44112" xr:uid="{00000000-0005-0000-0000-0000E55E0000}"/>
    <cellStyle name="Обычный 16 20 9" xfId="27488" xr:uid="{00000000-0005-0000-0000-0000E65E0000}"/>
    <cellStyle name="Обычный 16 21" xfId="2974" xr:uid="{00000000-0005-0000-0000-0000E75E0000}"/>
    <cellStyle name="Обычный 16 21 10" xfId="45251" xr:uid="{00000000-0005-0000-0000-0000E85E0000}"/>
    <cellStyle name="Обычный 16 21 11" xfId="46322" xr:uid="{00000000-0005-0000-0000-0000E95E0000}"/>
    <cellStyle name="Обычный 16 21 2" xfId="2975" xr:uid="{00000000-0005-0000-0000-0000EA5E0000}"/>
    <cellStyle name="Обычный 16 21 2 2" xfId="6055" xr:uid="{00000000-0005-0000-0000-0000EB5E0000}"/>
    <cellStyle name="Обычный 16 21 2 2 2" xfId="13880" xr:uid="{00000000-0005-0000-0000-0000EC5E0000}"/>
    <cellStyle name="Обычный 16 21 2 2 2 2" xfId="23099" xr:uid="{00000000-0005-0000-0000-0000ED5E0000}"/>
    <cellStyle name="Обычный 16 21 2 2 2 2 2" xfId="41099" xr:uid="{00000000-0005-0000-0000-0000EE5E0000}"/>
    <cellStyle name="Обычный 16 21 2 2 2 3" xfId="32756" xr:uid="{00000000-0005-0000-0000-0000EF5E0000}"/>
    <cellStyle name="Обычный 16 21 2 2 3" xfId="16574" xr:uid="{00000000-0005-0000-0000-0000F05E0000}"/>
    <cellStyle name="Обычный 16 21 2 2 3 2" xfId="25362" xr:uid="{00000000-0005-0000-0000-0000F15E0000}"/>
    <cellStyle name="Обычный 16 21 2 2 3 2 2" xfId="43326" xr:uid="{00000000-0005-0000-0000-0000F25E0000}"/>
    <cellStyle name="Обычный 16 21 2 2 3 3" xfId="35018" xr:uid="{00000000-0005-0000-0000-0000F35E0000}"/>
    <cellStyle name="Обычный 16 21 2 2 4" xfId="18005" xr:uid="{00000000-0005-0000-0000-0000F45E0000}"/>
    <cellStyle name="Обычный 16 21 2 2 4 2" xfId="36315" xr:uid="{00000000-0005-0000-0000-0000F55E0000}"/>
    <cellStyle name="Обычный 16 21 2 2 5" xfId="26785" xr:uid="{00000000-0005-0000-0000-0000F65E0000}"/>
    <cellStyle name="Обычный 16 21 2 2 5 2" xfId="44700" xr:uid="{00000000-0005-0000-0000-0000F75E0000}"/>
    <cellStyle name="Обычный 16 21 2 2 6" xfId="28098" xr:uid="{00000000-0005-0000-0000-0000F85E0000}"/>
    <cellStyle name="Обычный 16 21 2 2 7" xfId="45747" xr:uid="{00000000-0005-0000-0000-0000F95E0000}"/>
    <cellStyle name="Обычный 16 21 2 2 8" xfId="46913" xr:uid="{00000000-0005-0000-0000-0000FA5E0000}"/>
    <cellStyle name="Обычный 16 21 2 3" xfId="12901" xr:uid="{00000000-0005-0000-0000-0000FB5E0000}"/>
    <cellStyle name="Обычный 16 21 2 3 2" xfId="22324" xr:uid="{00000000-0005-0000-0000-0000FC5E0000}"/>
    <cellStyle name="Обычный 16 21 2 3 2 2" xfId="40359" xr:uid="{00000000-0005-0000-0000-0000FD5E0000}"/>
    <cellStyle name="Обычный 16 21 2 3 3" xfId="32021" xr:uid="{00000000-0005-0000-0000-0000FE5E0000}"/>
    <cellStyle name="Обычный 16 21 2 4" xfId="15952" xr:uid="{00000000-0005-0000-0000-0000FF5E0000}"/>
    <cellStyle name="Обычный 16 21 2 4 2" xfId="24928" xr:uid="{00000000-0005-0000-0000-0000005F0000}"/>
    <cellStyle name="Обычный 16 21 2 4 2 2" xfId="42925" xr:uid="{00000000-0005-0000-0000-0000015F0000}"/>
    <cellStyle name="Обычный 16 21 2 4 3" xfId="34573" xr:uid="{00000000-0005-0000-0000-0000025F0000}"/>
    <cellStyle name="Обычный 16 21 2 5" xfId="17263" xr:uid="{00000000-0005-0000-0000-0000035F0000}"/>
    <cellStyle name="Обычный 16 21 2 5 2" xfId="35619" xr:uid="{00000000-0005-0000-0000-0000045F0000}"/>
    <cellStyle name="Обычный 16 21 2 6" xfId="26181" xr:uid="{00000000-0005-0000-0000-0000055F0000}"/>
    <cellStyle name="Обычный 16 21 2 6 2" xfId="44116" xr:uid="{00000000-0005-0000-0000-0000065F0000}"/>
    <cellStyle name="Обычный 16 21 2 7" xfId="27492" xr:uid="{00000000-0005-0000-0000-0000075F0000}"/>
    <cellStyle name="Обычный 16 21 2 8" xfId="45252" xr:uid="{00000000-0005-0000-0000-0000085F0000}"/>
    <cellStyle name="Обычный 16 21 2 9" xfId="46323" xr:uid="{00000000-0005-0000-0000-0000095F0000}"/>
    <cellStyle name="Обычный 16 21 3" xfId="2976" xr:uid="{00000000-0005-0000-0000-00000A5F0000}"/>
    <cellStyle name="Обычный 16 21 3 2" xfId="6056" xr:uid="{00000000-0005-0000-0000-00000B5F0000}"/>
    <cellStyle name="Обычный 16 21 3 2 2" xfId="13881" xr:uid="{00000000-0005-0000-0000-00000C5F0000}"/>
    <cellStyle name="Обычный 16 21 3 2 2 2" xfId="23100" xr:uid="{00000000-0005-0000-0000-00000D5F0000}"/>
    <cellStyle name="Обычный 16 21 3 2 2 2 2" xfId="41100" xr:uid="{00000000-0005-0000-0000-00000E5F0000}"/>
    <cellStyle name="Обычный 16 21 3 2 2 3" xfId="32757" xr:uid="{00000000-0005-0000-0000-00000F5F0000}"/>
    <cellStyle name="Обычный 16 21 3 2 3" xfId="16575" xr:uid="{00000000-0005-0000-0000-0000105F0000}"/>
    <cellStyle name="Обычный 16 21 3 2 3 2" xfId="25363" xr:uid="{00000000-0005-0000-0000-0000115F0000}"/>
    <cellStyle name="Обычный 16 21 3 2 3 2 2" xfId="43327" xr:uid="{00000000-0005-0000-0000-0000125F0000}"/>
    <cellStyle name="Обычный 16 21 3 2 3 3" xfId="35019" xr:uid="{00000000-0005-0000-0000-0000135F0000}"/>
    <cellStyle name="Обычный 16 21 3 2 4" xfId="18006" xr:uid="{00000000-0005-0000-0000-0000145F0000}"/>
    <cellStyle name="Обычный 16 21 3 2 4 2" xfId="36316" xr:uid="{00000000-0005-0000-0000-0000155F0000}"/>
    <cellStyle name="Обычный 16 21 3 2 5" xfId="26786" xr:uid="{00000000-0005-0000-0000-0000165F0000}"/>
    <cellStyle name="Обычный 16 21 3 2 5 2" xfId="44701" xr:uid="{00000000-0005-0000-0000-0000175F0000}"/>
    <cellStyle name="Обычный 16 21 3 2 6" xfId="28099" xr:uid="{00000000-0005-0000-0000-0000185F0000}"/>
    <cellStyle name="Обычный 16 21 3 2 7" xfId="45748" xr:uid="{00000000-0005-0000-0000-0000195F0000}"/>
    <cellStyle name="Обычный 16 21 3 2 8" xfId="46914" xr:uid="{00000000-0005-0000-0000-00001A5F0000}"/>
    <cellStyle name="Обычный 16 21 3 3" xfId="12902" xr:uid="{00000000-0005-0000-0000-00001B5F0000}"/>
    <cellStyle name="Обычный 16 21 3 3 2" xfId="22325" xr:uid="{00000000-0005-0000-0000-00001C5F0000}"/>
    <cellStyle name="Обычный 16 21 3 3 2 2" xfId="40360" xr:uid="{00000000-0005-0000-0000-00001D5F0000}"/>
    <cellStyle name="Обычный 16 21 3 3 3" xfId="32022" xr:uid="{00000000-0005-0000-0000-00001E5F0000}"/>
    <cellStyle name="Обычный 16 21 3 4" xfId="15953" xr:uid="{00000000-0005-0000-0000-00001F5F0000}"/>
    <cellStyle name="Обычный 16 21 3 4 2" xfId="24929" xr:uid="{00000000-0005-0000-0000-0000205F0000}"/>
    <cellStyle name="Обычный 16 21 3 4 2 2" xfId="42926" xr:uid="{00000000-0005-0000-0000-0000215F0000}"/>
    <cellStyle name="Обычный 16 21 3 4 3" xfId="34574" xr:uid="{00000000-0005-0000-0000-0000225F0000}"/>
    <cellStyle name="Обычный 16 21 3 5" xfId="17264" xr:uid="{00000000-0005-0000-0000-0000235F0000}"/>
    <cellStyle name="Обычный 16 21 3 5 2" xfId="35620" xr:uid="{00000000-0005-0000-0000-0000245F0000}"/>
    <cellStyle name="Обычный 16 21 3 6" xfId="26182" xr:uid="{00000000-0005-0000-0000-0000255F0000}"/>
    <cellStyle name="Обычный 16 21 3 6 2" xfId="44117" xr:uid="{00000000-0005-0000-0000-0000265F0000}"/>
    <cellStyle name="Обычный 16 21 3 7" xfId="27493" xr:uid="{00000000-0005-0000-0000-0000275F0000}"/>
    <cellStyle name="Обычный 16 21 3 8" xfId="45253" xr:uid="{00000000-0005-0000-0000-0000285F0000}"/>
    <cellStyle name="Обычный 16 21 3 9" xfId="46324" xr:uid="{00000000-0005-0000-0000-0000295F0000}"/>
    <cellStyle name="Обычный 16 21 4" xfId="6054" xr:uid="{00000000-0005-0000-0000-00002A5F0000}"/>
    <cellStyle name="Обычный 16 21 4 2" xfId="13879" xr:uid="{00000000-0005-0000-0000-00002B5F0000}"/>
    <cellStyle name="Обычный 16 21 4 2 2" xfId="23098" xr:uid="{00000000-0005-0000-0000-00002C5F0000}"/>
    <cellStyle name="Обычный 16 21 4 2 2 2" xfId="41098" xr:uid="{00000000-0005-0000-0000-00002D5F0000}"/>
    <cellStyle name="Обычный 16 21 4 2 3" xfId="32755" xr:uid="{00000000-0005-0000-0000-00002E5F0000}"/>
    <cellStyle name="Обычный 16 21 4 3" xfId="16573" xr:uid="{00000000-0005-0000-0000-00002F5F0000}"/>
    <cellStyle name="Обычный 16 21 4 3 2" xfId="25361" xr:uid="{00000000-0005-0000-0000-0000305F0000}"/>
    <cellStyle name="Обычный 16 21 4 3 2 2" xfId="43325" xr:uid="{00000000-0005-0000-0000-0000315F0000}"/>
    <cellStyle name="Обычный 16 21 4 3 3" xfId="35017" xr:uid="{00000000-0005-0000-0000-0000325F0000}"/>
    <cellStyle name="Обычный 16 21 4 4" xfId="18004" xr:uid="{00000000-0005-0000-0000-0000335F0000}"/>
    <cellStyle name="Обычный 16 21 4 4 2" xfId="36314" xr:uid="{00000000-0005-0000-0000-0000345F0000}"/>
    <cellStyle name="Обычный 16 21 4 5" xfId="26784" xr:uid="{00000000-0005-0000-0000-0000355F0000}"/>
    <cellStyle name="Обычный 16 21 4 5 2" xfId="44699" xr:uid="{00000000-0005-0000-0000-0000365F0000}"/>
    <cellStyle name="Обычный 16 21 4 6" xfId="28097" xr:uid="{00000000-0005-0000-0000-0000375F0000}"/>
    <cellStyle name="Обычный 16 21 4 7" xfId="45746" xr:uid="{00000000-0005-0000-0000-0000385F0000}"/>
    <cellStyle name="Обычный 16 21 4 8" xfId="46912" xr:uid="{00000000-0005-0000-0000-0000395F0000}"/>
    <cellStyle name="Обычный 16 21 5" xfId="12900" xr:uid="{00000000-0005-0000-0000-00003A5F0000}"/>
    <cellStyle name="Обычный 16 21 5 2" xfId="22323" xr:uid="{00000000-0005-0000-0000-00003B5F0000}"/>
    <cellStyle name="Обычный 16 21 5 2 2" xfId="40358" xr:uid="{00000000-0005-0000-0000-00003C5F0000}"/>
    <cellStyle name="Обычный 16 21 5 3" xfId="32020" xr:uid="{00000000-0005-0000-0000-00003D5F0000}"/>
    <cellStyle name="Обычный 16 21 6" xfId="15951" xr:uid="{00000000-0005-0000-0000-00003E5F0000}"/>
    <cellStyle name="Обычный 16 21 6 2" xfId="24927" xr:uid="{00000000-0005-0000-0000-00003F5F0000}"/>
    <cellStyle name="Обычный 16 21 6 2 2" xfId="42924" xr:uid="{00000000-0005-0000-0000-0000405F0000}"/>
    <cellStyle name="Обычный 16 21 6 3" xfId="34572" xr:uid="{00000000-0005-0000-0000-0000415F0000}"/>
    <cellStyle name="Обычный 16 21 7" xfId="17262" xr:uid="{00000000-0005-0000-0000-0000425F0000}"/>
    <cellStyle name="Обычный 16 21 7 2" xfId="35618" xr:uid="{00000000-0005-0000-0000-0000435F0000}"/>
    <cellStyle name="Обычный 16 21 8" xfId="26180" xr:uid="{00000000-0005-0000-0000-0000445F0000}"/>
    <cellStyle name="Обычный 16 21 8 2" xfId="44115" xr:uid="{00000000-0005-0000-0000-0000455F0000}"/>
    <cellStyle name="Обычный 16 21 9" xfId="27491" xr:uid="{00000000-0005-0000-0000-0000465F0000}"/>
    <cellStyle name="Обычный 16 22" xfId="2977" xr:uid="{00000000-0005-0000-0000-0000475F0000}"/>
    <cellStyle name="Обычный 16 22 2" xfId="8016" xr:uid="{00000000-0005-0000-0000-0000485F0000}"/>
    <cellStyle name="Обычный 16 23" xfId="2978" xr:uid="{00000000-0005-0000-0000-0000495F0000}"/>
    <cellStyle name="Обычный 16 24" xfId="2979" xr:uid="{00000000-0005-0000-0000-00004A5F0000}"/>
    <cellStyle name="Обычный 16 3" xfId="2980" xr:uid="{00000000-0005-0000-0000-00004B5F0000}"/>
    <cellStyle name="Обычный 16 3 2" xfId="2981" xr:uid="{00000000-0005-0000-0000-00004C5F0000}"/>
    <cellStyle name="Обычный 16 4" xfId="2982" xr:uid="{00000000-0005-0000-0000-00004D5F0000}"/>
    <cellStyle name="Обычный 16 4 10" xfId="45254" xr:uid="{00000000-0005-0000-0000-00004E5F0000}"/>
    <cellStyle name="Обычный 16 4 11" xfId="46325" xr:uid="{00000000-0005-0000-0000-00004F5F0000}"/>
    <cellStyle name="Обычный 16 4 2" xfId="2983" xr:uid="{00000000-0005-0000-0000-0000505F0000}"/>
    <cellStyle name="Обычный 16 4 2 2" xfId="6058" xr:uid="{00000000-0005-0000-0000-0000515F0000}"/>
    <cellStyle name="Обычный 16 4 2 2 2" xfId="13883" xr:uid="{00000000-0005-0000-0000-0000525F0000}"/>
    <cellStyle name="Обычный 16 4 2 2 2 2" xfId="23102" xr:uid="{00000000-0005-0000-0000-0000535F0000}"/>
    <cellStyle name="Обычный 16 4 2 2 2 2 2" xfId="41102" xr:uid="{00000000-0005-0000-0000-0000545F0000}"/>
    <cellStyle name="Обычный 16 4 2 2 2 3" xfId="32759" xr:uid="{00000000-0005-0000-0000-0000555F0000}"/>
    <cellStyle name="Обычный 16 4 2 2 3" xfId="16577" xr:uid="{00000000-0005-0000-0000-0000565F0000}"/>
    <cellStyle name="Обычный 16 4 2 2 3 2" xfId="25365" xr:uid="{00000000-0005-0000-0000-0000575F0000}"/>
    <cellStyle name="Обычный 16 4 2 2 3 2 2" xfId="43329" xr:uid="{00000000-0005-0000-0000-0000585F0000}"/>
    <cellStyle name="Обычный 16 4 2 2 3 3" xfId="35021" xr:uid="{00000000-0005-0000-0000-0000595F0000}"/>
    <cellStyle name="Обычный 16 4 2 2 4" xfId="18008" xr:uid="{00000000-0005-0000-0000-00005A5F0000}"/>
    <cellStyle name="Обычный 16 4 2 2 4 2" xfId="36318" xr:uid="{00000000-0005-0000-0000-00005B5F0000}"/>
    <cellStyle name="Обычный 16 4 2 2 5" xfId="26788" xr:uid="{00000000-0005-0000-0000-00005C5F0000}"/>
    <cellStyle name="Обычный 16 4 2 2 5 2" xfId="44703" xr:uid="{00000000-0005-0000-0000-00005D5F0000}"/>
    <cellStyle name="Обычный 16 4 2 2 6" xfId="28101" xr:uid="{00000000-0005-0000-0000-00005E5F0000}"/>
    <cellStyle name="Обычный 16 4 2 2 7" xfId="45750" xr:uid="{00000000-0005-0000-0000-00005F5F0000}"/>
    <cellStyle name="Обычный 16 4 2 2 8" xfId="46916" xr:uid="{00000000-0005-0000-0000-0000605F0000}"/>
    <cellStyle name="Обычный 16 4 2 3" xfId="12904" xr:uid="{00000000-0005-0000-0000-0000615F0000}"/>
    <cellStyle name="Обычный 16 4 2 3 2" xfId="22327" xr:uid="{00000000-0005-0000-0000-0000625F0000}"/>
    <cellStyle name="Обычный 16 4 2 3 2 2" xfId="40362" xr:uid="{00000000-0005-0000-0000-0000635F0000}"/>
    <cellStyle name="Обычный 16 4 2 3 3" xfId="32024" xr:uid="{00000000-0005-0000-0000-0000645F0000}"/>
    <cellStyle name="Обычный 16 4 2 4" xfId="15955" xr:uid="{00000000-0005-0000-0000-0000655F0000}"/>
    <cellStyle name="Обычный 16 4 2 4 2" xfId="24931" xr:uid="{00000000-0005-0000-0000-0000665F0000}"/>
    <cellStyle name="Обычный 16 4 2 4 2 2" xfId="42928" xr:uid="{00000000-0005-0000-0000-0000675F0000}"/>
    <cellStyle name="Обычный 16 4 2 4 3" xfId="34576" xr:uid="{00000000-0005-0000-0000-0000685F0000}"/>
    <cellStyle name="Обычный 16 4 2 5" xfId="17266" xr:uid="{00000000-0005-0000-0000-0000695F0000}"/>
    <cellStyle name="Обычный 16 4 2 5 2" xfId="35622" xr:uid="{00000000-0005-0000-0000-00006A5F0000}"/>
    <cellStyle name="Обычный 16 4 2 6" xfId="26185" xr:uid="{00000000-0005-0000-0000-00006B5F0000}"/>
    <cellStyle name="Обычный 16 4 2 6 2" xfId="44119" xr:uid="{00000000-0005-0000-0000-00006C5F0000}"/>
    <cellStyle name="Обычный 16 4 2 7" xfId="27495" xr:uid="{00000000-0005-0000-0000-00006D5F0000}"/>
    <cellStyle name="Обычный 16 4 2 8" xfId="45255" xr:uid="{00000000-0005-0000-0000-00006E5F0000}"/>
    <cellStyle name="Обычный 16 4 2 9" xfId="46326" xr:uid="{00000000-0005-0000-0000-00006F5F0000}"/>
    <cellStyle name="Обычный 16 4 3" xfId="2984" xr:uid="{00000000-0005-0000-0000-0000705F0000}"/>
    <cellStyle name="Обычный 16 4 3 2" xfId="6059" xr:uid="{00000000-0005-0000-0000-0000715F0000}"/>
    <cellStyle name="Обычный 16 4 3 2 2" xfId="13884" xr:uid="{00000000-0005-0000-0000-0000725F0000}"/>
    <cellStyle name="Обычный 16 4 3 2 2 2" xfId="23103" xr:uid="{00000000-0005-0000-0000-0000735F0000}"/>
    <cellStyle name="Обычный 16 4 3 2 2 2 2" xfId="41103" xr:uid="{00000000-0005-0000-0000-0000745F0000}"/>
    <cellStyle name="Обычный 16 4 3 2 2 3" xfId="32760" xr:uid="{00000000-0005-0000-0000-0000755F0000}"/>
    <cellStyle name="Обычный 16 4 3 2 3" xfId="16578" xr:uid="{00000000-0005-0000-0000-0000765F0000}"/>
    <cellStyle name="Обычный 16 4 3 2 3 2" xfId="25366" xr:uid="{00000000-0005-0000-0000-0000775F0000}"/>
    <cellStyle name="Обычный 16 4 3 2 3 2 2" xfId="43330" xr:uid="{00000000-0005-0000-0000-0000785F0000}"/>
    <cellStyle name="Обычный 16 4 3 2 3 3" xfId="35022" xr:uid="{00000000-0005-0000-0000-0000795F0000}"/>
    <cellStyle name="Обычный 16 4 3 2 4" xfId="18009" xr:uid="{00000000-0005-0000-0000-00007A5F0000}"/>
    <cellStyle name="Обычный 16 4 3 2 4 2" xfId="36319" xr:uid="{00000000-0005-0000-0000-00007B5F0000}"/>
    <cellStyle name="Обычный 16 4 3 2 5" xfId="26789" xr:uid="{00000000-0005-0000-0000-00007C5F0000}"/>
    <cellStyle name="Обычный 16 4 3 2 5 2" xfId="44704" xr:uid="{00000000-0005-0000-0000-00007D5F0000}"/>
    <cellStyle name="Обычный 16 4 3 2 6" xfId="28102" xr:uid="{00000000-0005-0000-0000-00007E5F0000}"/>
    <cellStyle name="Обычный 16 4 3 2 7" xfId="45751" xr:uid="{00000000-0005-0000-0000-00007F5F0000}"/>
    <cellStyle name="Обычный 16 4 3 2 8" xfId="46917" xr:uid="{00000000-0005-0000-0000-0000805F0000}"/>
    <cellStyle name="Обычный 16 4 3 3" xfId="12905" xr:uid="{00000000-0005-0000-0000-0000815F0000}"/>
    <cellStyle name="Обычный 16 4 3 3 2" xfId="22328" xr:uid="{00000000-0005-0000-0000-0000825F0000}"/>
    <cellStyle name="Обычный 16 4 3 3 2 2" xfId="40363" xr:uid="{00000000-0005-0000-0000-0000835F0000}"/>
    <cellStyle name="Обычный 16 4 3 3 3" xfId="32025" xr:uid="{00000000-0005-0000-0000-0000845F0000}"/>
    <cellStyle name="Обычный 16 4 3 4" xfId="15956" xr:uid="{00000000-0005-0000-0000-0000855F0000}"/>
    <cellStyle name="Обычный 16 4 3 4 2" xfId="24932" xr:uid="{00000000-0005-0000-0000-0000865F0000}"/>
    <cellStyle name="Обычный 16 4 3 4 2 2" xfId="42929" xr:uid="{00000000-0005-0000-0000-0000875F0000}"/>
    <cellStyle name="Обычный 16 4 3 4 3" xfId="34577" xr:uid="{00000000-0005-0000-0000-0000885F0000}"/>
    <cellStyle name="Обычный 16 4 3 5" xfId="17267" xr:uid="{00000000-0005-0000-0000-0000895F0000}"/>
    <cellStyle name="Обычный 16 4 3 5 2" xfId="35623" xr:uid="{00000000-0005-0000-0000-00008A5F0000}"/>
    <cellStyle name="Обычный 16 4 3 6" xfId="26186" xr:uid="{00000000-0005-0000-0000-00008B5F0000}"/>
    <cellStyle name="Обычный 16 4 3 6 2" xfId="44120" xr:uid="{00000000-0005-0000-0000-00008C5F0000}"/>
    <cellStyle name="Обычный 16 4 3 7" xfId="27496" xr:uid="{00000000-0005-0000-0000-00008D5F0000}"/>
    <cellStyle name="Обычный 16 4 3 8" xfId="45256" xr:uid="{00000000-0005-0000-0000-00008E5F0000}"/>
    <cellStyle name="Обычный 16 4 3 9" xfId="46327" xr:uid="{00000000-0005-0000-0000-00008F5F0000}"/>
    <cellStyle name="Обычный 16 4 4" xfId="6057" xr:uid="{00000000-0005-0000-0000-0000905F0000}"/>
    <cellStyle name="Обычный 16 4 4 2" xfId="13882" xr:uid="{00000000-0005-0000-0000-0000915F0000}"/>
    <cellStyle name="Обычный 16 4 4 2 2" xfId="23101" xr:uid="{00000000-0005-0000-0000-0000925F0000}"/>
    <cellStyle name="Обычный 16 4 4 2 2 2" xfId="41101" xr:uid="{00000000-0005-0000-0000-0000935F0000}"/>
    <cellStyle name="Обычный 16 4 4 2 3" xfId="32758" xr:uid="{00000000-0005-0000-0000-0000945F0000}"/>
    <cellStyle name="Обычный 16 4 4 3" xfId="16576" xr:uid="{00000000-0005-0000-0000-0000955F0000}"/>
    <cellStyle name="Обычный 16 4 4 3 2" xfId="25364" xr:uid="{00000000-0005-0000-0000-0000965F0000}"/>
    <cellStyle name="Обычный 16 4 4 3 2 2" xfId="43328" xr:uid="{00000000-0005-0000-0000-0000975F0000}"/>
    <cellStyle name="Обычный 16 4 4 3 3" xfId="35020" xr:uid="{00000000-0005-0000-0000-0000985F0000}"/>
    <cellStyle name="Обычный 16 4 4 4" xfId="18007" xr:uid="{00000000-0005-0000-0000-0000995F0000}"/>
    <cellStyle name="Обычный 16 4 4 4 2" xfId="36317" xr:uid="{00000000-0005-0000-0000-00009A5F0000}"/>
    <cellStyle name="Обычный 16 4 4 5" xfId="26787" xr:uid="{00000000-0005-0000-0000-00009B5F0000}"/>
    <cellStyle name="Обычный 16 4 4 5 2" xfId="44702" xr:uid="{00000000-0005-0000-0000-00009C5F0000}"/>
    <cellStyle name="Обычный 16 4 4 6" xfId="28100" xr:uid="{00000000-0005-0000-0000-00009D5F0000}"/>
    <cellStyle name="Обычный 16 4 4 7" xfId="45749" xr:uid="{00000000-0005-0000-0000-00009E5F0000}"/>
    <cellStyle name="Обычный 16 4 4 8" xfId="46915" xr:uid="{00000000-0005-0000-0000-00009F5F0000}"/>
    <cellStyle name="Обычный 16 4 5" xfId="12903" xr:uid="{00000000-0005-0000-0000-0000A05F0000}"/>
    <cellStyle name="Обычный 16 4 5 2" xfId="22326" xr:uid="{00000000-0005-0000-0000-0000A15F0000}"/>
    <cellStyle name="Обычный 16 4 5 2 2" xfId="40361" xr:uid="{00000000-0005-0000-0000-0000A25F0000}"/>
    <cellStyle name="Обычный 16 4 5 3" xfId="32023" xr:uid="{00000000-0005-0000-0000-0000A35F0000}"/>
    <cellStyle name="Обычный 16 4 6" xfId="15954" xr:uid="{00000000-0005-0000-0000-0000A45F0000}"/>
    <cellStyle name="Обычный 16 4 6 2" xfId="24930" xr:uid="{00000000-0005-0000-0000-0000A55F0000}"/>
    <cellStyle name="Обычный 16 4 6 2 2" xfId="42927" xr:uid="{00000000-0005-0000-0000-0000A65F0000}"/>
    <cellStyle name="Обычный 16 4 6 3" xfId="34575" xr:uid="{00000000-0005-0000-0000-0000A75F0000}"/>
    <cellStyle name="Обычный 16 4 7" xfId="17265" xr:uid="{00000000-0005-0000-0000-0000A85F0000}"/>
    <cellStyle name="Обычный 16 4 7 2" xfId="35621" xr:uid="{00000000-0005-0000-0000-0000A95F0000}"/>
    <cellStyle name="Обычный 16 4 8" xfId="26184" xr:uid="{00000000-0005-0000-0000-0000AA5F0000}"/>
    <cellStyle name="Обычный 16 4 8 2" xfId="44118" xr:uid="{00000000-0005-0000-0000-0000AB5F0000}"/>
    <cellStyle name="Обычный 16 4 9" xfId="27494" xr:uid="{00000000-0005-0000-0000-0000AC5F0000}"/>
    <cellStyle name="Обычный 16 5" xfId="2985" xr:uid="{00000000-0005-0000-0000-0000AD5F0000}"/>
    <cellStyle name="Обычный 16 5 10" xfId="45257" xr:uid="{00000000-0005-0000-0000-0000AE5F0000}"/>
    <cellStyle name="Обычный 16 5 11" xfId="46328" xr:uid="{00000000-0005-0000-0000-0000AF5F0000}"/>
    <cellStyle name="Обычный 16 5 2" xfId="2986" xr:uid="{00000000-0005-0000-0000-0000B05F0000}"/>
    <cellStyle name="Обычный 16 5 2 2" xfId="6061" xr:uid="{00000000-0005-0000-0000-0000B15F0000}"/>
    <cellStyle name="Обычный 16 5 2 2 2" xfId="13886" xr:uid="{00000000-0005-0000-0000-0000B25F0000}"/>
    <cellStyle name="Обычный 16 5 2 2 2 2" xfId="23105" xr:uid="{00000000-0005-0000-0000-0000B35F0000}"/>
    <cellStyle name="Обычный 16 5 2 2 2 2 2" xfId="41105" xr:uid="{00000000-0005-0000-0000-0000B45F0000}"/>
    <cellStyle name="Обычный 16 5 2 2 2 3" xfId="32762" xr:uid="{00000000-0005-0000-0000-0000B55F0000}"/>
    <cellStyle name="Обычный 16 5 2 2 3" xfId="16580" xr:uid="{00000000-0005-0000-0000-0000B65F0000}"/>
    <cellStyle name="Обычный 16 5 2 2 3 2" xfId="25368" xr:uid="{00000000-0005-0000-0000-0000B75F0000}"/>
    <cellStyle name="Обычный 16 5 2 2 3 2 2" xfId="43332" xr:uid="{00000000-0005-0000-0000-0000B85F0000}"/>
    <cellStyle name="Обычный 16 5 2 2 3 3" xfId="35024" xr:uid="{00000000-0005-0000-0000-0000B95F0000}"/>
    <cellStyle name="Обычный 16 5 2 2 4" xfId="18011" xr:uid="{00000000-0005-0000-0000-0000BA5F0000}"/>
    <cellStyle name="Обычный 16 5 2 2 4 2" xfId="36321" xr:uid="{00000000-0005-0000-0000-0000BB5F0000}"/>
    <cellStyle name="Обычный 16 5 2 2 5" xfId="26791" xr:uid="{00000000-0005-0000-0000-0000BC5F0000}"/>
    <cellStyle name="Обычный 16 5 2 2 5 2" xfId="44706" xr:uid="{00000000-0005-0000-0000-0000BD5F0000}"/>
    <cellStyle name="Обычный 16 5 2 2 6" xfId="28104" xr:uid="{00000000-0005-0000-0000-0000BE5F0000}"/>
    <cellStyle name="Обычный 16 5 2 2 7" xfId="45753" xr:uid="{00000000-0005-0000-0000-0000BF5F0000}"/>
    <cellStyle name="Обычный 16 5 2 2 8" xfId="46919" xr:uid="{00000000-0005-0000-0000-0000C05F0000}"/>
    <cellStyle name="Обычный 16 5 2 3" xfId="12907" xr:uid="{00000000-0005-0000-0000-0000C15F0000}"/>
    <cellStyle name="Обычный 16 5 2 3 2" xfId="22330" xr:uid="{00000000-0005-0000-0000-0000C25F0000}"/>
    <cellStyle name="Обычный 16 5 2 3 2 2" xfId="40365" xr:uid="{00000000-0005-0000-0000-0000C35F0000}"/>
    <cellStyle name="Обычный 16 5 2 3 3" xfId="32027" xr:uid="{00000000-0005-0000-0000-0000C45F0000}"/>
    <cellStyle name="Обычный 16 5 2 4" xfId="15958" xr:uid="{00000000-0005-0000-0000-0000C55F0000}"/>
    <cellStyle name="Обычный 16 5 2 4 2" xfId="24934" xr:uid="{00000000-0005-0000-0000-0000C65F0000}"/>
    <cellStyle name="Обычный 16 5 2 4 2 2" xfId="42931" xr:uid="{00000000-0005-0000-0000-0000C75F0000}"/>
    <cellStyle name="Обычный 16 5 2 4 3" xfId="34579" xr:uid="{00000000-0005-0000-0000-0000C85F0000}"/>
    <cellStyle name="Обычный 16 5 2 5" xfId="17269" xr:uid="{00000000-0005-0000-0000-0000C95F0000}"/>
    <cellStyle name="Обычный 16 5 2 5 2" xfId="35625" xr:uid="{00000000-0005-0000-0000-0000CA5F0000}"/>
    <cellStyle name="Обычный 16 5 2 6" xfId="26188" xr:uid="{00000000-0005-0000-0000-0000CB5F0000}"/>
    <cellStyle name="Обычный 16 5 2 6 2" xfId="44122" xr:uid="{00000000-0005-0000-0000-0000CC5F0000}"/>
    <cellStyle name="Обычный 16 5 2 7" xfId="27498" xr:uid="{00000000-0005-0000-0000-0000CD5F0000}"/>
    <cellStyle name="Обычный 16 5 2 8" xfId="45258" xr:uid="{00000000-0005-0000-0000-0000CE5F0000}"/>
    <cellStyle name="Обычный 16 5 2 9" xfId="46329" xr:uid="{00000000-0005-0000-0000-0000CF5F0000}"/>
    <cellStyle name="Обычный 16 5 3" xfId="2987" xr:uid="{00000000-0005-0000-0000-0000D05F0000}"/>
    <cellStyle name="Обычный 16 5 3 2" xfId="6062" xr:uid="{00000000-0005-0000-0000-0000D15F0000}"/>
    <cellStyle name="Обычный 16 5 3 2 2" xfId="13887" xr:uid="{00000000-0005-0000-0000-0000D25F0000}"/>
    <cellStyle name="Обычный 16 5 3 2 2 2" xfId="23106" xr:uid="{00000000-0005-0000-0000-0000D35F0000}"/>
    <cellStyle name="Обычный 16 5 3 2 2 2 2" xfId="41106" xr:uid="{00000000-0005-0000-0000-0000D45F0000}"/>
    <cellStyle name="Обычный 16 5 3 2 2 3" xfId="32763" xr:uid="{00000000-0005-0000-0000-0000D55F0000}"/>
    <cellStyle name="Обычный 16 5 3 2 3" xfId="16581" xr:uid="{00000000-0005-0000-0000-0000D65F0000}"/>
    <cellStyle name="Обычный 16 5 3 2 3 2" xfId="25369" xr:uid="{00000000-0005-0000-0000-0000D75F0000}"/>
    <cellStyle name="Обычный 16 5 3 2 3 2 2" xfId="43333" xr:uid="{00000000-0005-0000-0000-0000D85F0000}"/>
    <cellStyle name="Обычный 16 5 3 2 3 3" xfId="35025" xr:uid="{00000000-0005-0000-0000-0000D95F0000}"/>
    <cellStyle name="Обычный 16 5 3 2 4" xfId="18012" xr:uid="{00000000-0005-0000-0000-0000DA5F0000}"/>
    <cellStyle name="Обычный 16 5 3 2 4 2" xfId="36322" xr:uid="{00000000-0005-0000-0000-0000DB5F0000}"/>
    <cellStyle name="Обычный 16 5 3 2 5" xfId="26792" xr:uid="{00000000-0005-0000-0000-0000DC5F0000}"/>
    <cellStyle name="Обычный 16 5 3 2 5 2" xfId="44707" xr:uid="{00000000-0005-0000-0000-0000DD5F0000}"/>
    <cellStyle name="Обычный 16 5 3 2 6" xfId="28105" xr:uid="{00000000-0005-0000-0000-0000DE5F0000}"/>
    <cellStyle name="Обычный 16 5 3 2 7" xfId="45754" xr:uid="{00000000-0005-0000-0000-0000DF5F0000}"/>
    <cellStyle name="Обычный 16 5 3 2 8" xfId="46920" xr:uid="{00000000-0005-0000-0000-0000E05F0000}"/>
    <cellStyle name="Обычный 16 5 3 3" xfId="12908" xr:uid="{00000000-0005-0000-0000-0000E15F0000}"/>
    <cellStyle name="Обычный 16 5 3 3 2" xfId="22331" xr:uid="{00000000-0005-0000-0000-0000E25F0000}"/>
    <cellStyle name="Обычный 16 5 3 3 2 2" xfId="40366" xr:uid="{00000000-0005-0000-0000-0000E35F0000}"/>
    <cellStyle name="Обычный 16 5 3 3 3" xfId="32028" xr:uid="{00000000-0005-0000-0000-0000E45F0000}"/>
    <cellStyle name="Обычный 16 5 3 4" xfId="15959" xr:uid="{00000000-0005-0000-0000-0000E55F0000}"/>
    <cellStyle name="Обычный 16 5 3 4 2" xfId="24935" xr:uid="{00000000-0005-0000-0000-0000E65F0000}"/>
    <cellStyle name="Обычный 16 5 3 4 2 2" xfId="42932" xr:uid="{00000000-0005-0000-0000-0000E75F0000}"/>
    <cellStyle name="Обычный 16 5 3 4 3" xfId="34580" xr:uid="{00000000-0005-0000-0000-0000E85F0000}"/>
    <cellStyle name="Обычный 16 5 3 5" xfId="17270" xr:uid="{00000000-0005-0000-0000-0000E95F0000}"/>
    <cellStyle name="Обычный 16 5 3 5 2" xfId="35626" xr:uid="{00000000-0005-0000-0000-0000EA5F0000}"/>
    <cellStyle name="Обычный 16 5 3 6" xfId="26189" xr:uid="{00000000-0005-0000-0000-0000EB5F0000}"/>
    <cellStyle name="Обычный 16 5 3 6 2" xfId="44123" xr:uid="{00000000-0005-0000-0000-0000EC5F0000}"/>
    <cellStyle name="Обычный 16 5 3 7" xfId="27499" xr:uid="{00000000-0005-0000-0000-0000ED5F0000}"/>
    <cellStyle name="Обычный 16 5 3 8" xfId="45259" xr:uid="{00000000-0005-0000-0000-0000EE5F0000}"/>
    <cellStyle name="Обычный 16 5 3 9" xfId="46330" xr:uid="{00000000-0005-0000-0000-0000EF5F0000}"/>
    <cellStyle name="Обычный 16 5 4" xfId="6060" xr:uid="{00000000-0005-0000-0000-0000F05F0000}"/>
    <cellStyle name="Обычный 16 5 4 2" xfId="13885" xr:uid="{00000000-0005-0000-0000-0000F15F0000}"/>
    <cellStyle name="Обычный 16 5 4 2 2" xfId="23104" xr:uid="{00000000-0005-0000-0000-0000F25F0000}"/>
    <cellStyle name="Обычный 16 5 4 2 2 2" xfId="41104" xr:uid="{00000000-0005-0000-0000-0000F35F0000}"/>
    <cellStyle name="Обычный 16 5 4 2 3" xfId="32761" xr:uid="{00000000-0005-0000-0000-0000F45F0000}"/>
    <cellStyle name="Обычный 16 5 4 3" xfId="16579" xr:uid="{00000000-0005-0000-0000-0000F55F0000}"/>
    <cellStyle name="Обычный 16 5 4 3 2" xfId="25367" xr:uid="{00000000-0005-0000-0000-0000F65F0000}"/>
    <cellStyle name="Обычный 16 5 4 3 2 2" xfId="43331" xr:uid="{00000000-0005-0000-0000-0000F75F0000}"/>
    <cellStyle name="Обычный 16 5 4 3 3" xfId="35023" xr:uid="{00000000-0005-0000-0000-0000F85F0000}"/>
    <cellStyle name="Обычный 16 5 4 4" xfId="18010" xr:uid="{00000000-0005-0000-0000-0000F95F0000}"/>
    <cellStyle name="Обычный 16 5 4 4 2" xfId="36320" xr:uid="{00000000-0005-0000-0000-0000FA5F0000}"/>
    <cellStyle name="Обычный 16 5 4 5" xfId="26790" xr:uid="{00000000-0005-0000-0000-0000FB5F0000}"/>
    <cellStyle name="Обычный 16 5 4 5 2" xfId="44705" xr:uid="{00000000-0005-0000-0000-0000FC5F0000}"/>
    <cellStyle name="Обычный 16 5 4 6" xfId="28103" xr:uid="{00000000-0005-0000-0000-0000FD5F0000}"/>
    <cellStyle name="Обычный 16 5 4 7" xfId="45752" xr:uid="{00000000-0005-0000-0000-0000FE5F0000}"/>
    <cellStyle name="Обычный 16 5 4 8" xfId="46918" xr:uid="{00000000-0005-0000-0000-0000FF5F0000}"/>
    <cellStyle name="Обычный 16 5 5" xfId="12906" xr:uid="{00000000-0005-0000-0000-000000600000}"/>
    <cellStyle name="Обычный 16 5 5 2" xfId="22329" xr:uid="{00000000-0005-0000-0000-000001600000}"/>
    <cellStyle name="Обычный 16 5 5 2 2" xfId="40364" xr:uid="{00000000-0005-0000-0000-000002600000}"/>
    <cellStyle name="Обычный 16 5 5 3" xfId="32026" xr:uid="{00000000-0005-0000-0000-000003600000}"/>
    <cellStyle name="Обычный 16 5 6" xfId="15957" xr:uid="{00000000-0005-0000-0000-000004600000}"/>
    <cellStyle name="Обычный 16 5 6 2" xfId="24933" xr:uid="{00000000-0005-0000-0000-000005600000}"/>
    <cellStyle name="Обычный 16 5 6 2 2" xfId="42930" xr:uid="{00000000-0005-0000-0000-000006600000}"/>
    <cellStyle name="Обычный 16 5 6 3" xfId="34578" xr:uid="{00000000-0005-0000-0000-000007600000}"/>
    <cellStyle name="Обычный 16 5 7" xfId="17268" xr:uid="{00000000-0005-0000-0000-000008600000}"/>
    <cellStyle name="Обычный 16 5 7 2" xfId="35624" xr:uid="{00000000-0005-0000-0000-000009600000}"/>
    <cellStyle name="Обычный 16 5 8" xfId="26187" xr:uid="{00000000-0005-0000-0000-00000A600000}"/>
    <cellStyle name="Обычный 16 5 8 2" xfId="44121" xr:uid="{00000000-0005-0000-0000-00000B600000}"/>
    <cellStyle name="Обычный 16 5 9" xfId="27497" xr:uid="{00000000-0005-0000-0000-00000C600000}"/>
    <cellStyle name="Обычный 16 6" xfId="2988" xr:uid="{00000000-0005-0000-0000-00000D600000}"/>
    <cellStyle name="Обычный 16 6 10" xfId="45260" xr:uid="{00000000-0005-0000-0000-00000E600000}"/>
    <cellStyle name="Обычный 16 6 11" xfId="46331" xr:uid="{00000000-0005-0000-0000-00000F600000}"/>
    <cellStyle name="Обычный 16 6 2" xfId="2989" xr:uid="{00000000-0005-0000-0000-000010600000}"/>
    <cellStyle name="Обычный 16 6 2 2" xfId="6064" xr:uid="{00000000-0005-0000-0000-000011600000}"/>
    <cellStyle name="Обычный 16 6 2 2 2" xfId="13889" xr:uid="{00000000-0005-0000-0000-000012600000}"/>
    <cellStyle name="Обычный 16 6 2 2 2 2" xfId="23108" xr:uid="{00000000-0005-0000-0000-000013600000}"/>
    <cellStyle name="Обычный 16 6 2 2 2 2 2" xfId="41108" xr:uid="{00000000-0005-0000-0000-000014600000}"/>
    <cellStyle name="Обычный 16 6 2 2 2 3" xfId="32765" xr:uid="{00000000-0005-0000-0000-000015600000}"/>
    <cellStyle name="Обычный 16 6 2 2 3" xfId="16583" xr:uid="{00000000-0005-0000-0000-000016600000}"/>
    <cellStyle name="Обычный 16 6 2 2 3 2" xfId="25371" xr:uid="{00000000-0005-0000-0000-000017600000}"/>
    <cellStyle name="Обычный 16 6 2 2 3 2 2" xfId="43335" xr:uid="{00000000-0005-0000-0000-000018600000}"/>
    <cellStyle name="Обычный 16 6 2 2 3 3" xfId="35027" xr:uid="{00000000-0005-0000-0000-000019600000}"/>
    <cellStyle name="Обычный 16 6 2 2 4" xfId="18014" xr:uid="{00000000-0005-0000-0000-00001A600000}"/>
    <cellStyle name="Обычный 16 6 2 2 4 2" xfId="36324" xr:uid="{00000000-0005-0000-0000-00001B600000}"/>
    <cellStyle name="Обычный 16 6 2 2 5" xfId="26794" xr:uid="{00000000-0005-0000-0000-00001C600000}"/>
    <cellStyle name="Обычный 16 6 2 2 5 2" xfId="44709" xr:uid="{00000000-0005-0000-0000-00001D600000}"/>
    <cellStyle name="Обычный 16 6 2 2 6" xfId="28107" xr:uid="{00000000-0005-0000-0000-00001E600000}"/>
    <cellStyle name="Обычный 16 6 2 2 7" xfId="45756" xr:uid="{00000000-0005-0000-0000-00001F600000}"/>
    <cellStyle name="Обычный 16 6 2 2 8" xfId="46922" xr:uid="{00000000-0005-0000-0000-000020600000}"/>
    <cellStyle name="Обычный 16 6 2 3" xfId="12910" xr:uid="{00000000-0005-0000-0000-000021600000}"/>
    <cellStyle name="Обычный 16 6 2 3 2" xfId="22333" xr:uid="{00000000-0005-0000-0000-000022600000}"/>
    <cellStyle name="Обычный 16 6 2 3 2 2" xfId="40368" xr:uid="{00000000-0005-0000-0000-000023600000}"/>
    <cellStyle name="Обычный 16 6 2 3 3" xfId="32030" xr:uid="{00000000-0005-0000-0000-000024600000}"/>
    <cellStyle name="Обычный 16 6 2 4" xfId="15961" xr:uid="{00000000-0005-0000-0000-000025600000}"/>
    <cellStyle name="Обычный 16 6 2 4 2" xfId="24937" xr:uid="{00000000-0005-0000-0000-000026600000}"/>
    <cellStyle name="Обычный 16 6 2 4 2 2" xfId="42934" xr:uid="{00000000-0005-0000-0000-000027600000}"/>
    <cellStyle name="Обычный 16 6 2 4 3" xfId="34582" xr:uid="{00000000-0005-0000-0000-000028600000}"/>
    <cellStyle name="Обычный 16 6 2 5" xfId="17272" xr:uid="{00000000-0005-0000-0000-000029600000}"/>
    <cellStyle name="Обычный 16 6 2 5 2" xfId="35628" xr:uid="{00000000-0005-0000-0000-00002A600000}"/>
    <cellStyle name="Обычный 16 6 2 6" xfId="26191" xr:uid="{00000000-0005-0000-0000-00002B600000}"/>
    <cellStyle name="Обычный 16 6 2 6 2" xfId="44125" xr:uid="{00000000-0005-0000-0000-00002C600000}"/>
    <cellStyle name="Обычный 16 6 2 7" xfId="27501" xr:uid="{00000000-0005-0000-0000-00002D600000}"/>
    <cellStyle name="Обычный 16 6 2 8" xfId="45261" xr:uid="{00000000-0005-0000-0000-00002E600000}"/>
    <cellStyle name="Обычный 16 6 2 9" xfId="46332" xr:uid="{00000000-0005-0000-0000-00002F600000}"/>
    <cellStyle name="Обычный 16 6 3" xfId="2990" xr:uid="{00000000-0005-0000-0000-000030600000}"/>
    <cellStyle name="Обычный 16 6 3 2" xfId="6065" xr:uid="{00000000-0005-0000-0000-000031600000}"/>
    <cellStyle name="Обычный 16 6 3 2 2" xfId="13890" xr:uid="{00000000-0005-0000-0000-000032600000}"/>
    <cellStyle name="Обычный 16 6 3 2 2 2" xfId="23109" xr:uid="{00000000-0005-0000-0000-000033600000}"/>
    <cellStyle name="Обычный 16 6 3 2 2 2 2" xfId="41109" xr:uid="{00000000-0005-0000-0000-000034600000}"/>
    <cellStyle name="Обычный 16 6 3 2 2 3" xfId="32766" xr:uid="{00000000-0005-0000-0000-000035600000}"/>
    <cellStyle name="Обычный 16 6 3 2 3" xfId="16584" xr:uid="{00000000-0005-0000-0000-000036600000}"/>
    <cellStyle name="Обычный 16 6 3 2 3 2" xfId="25372" xr:uid="{00000000-0005-0000-0000-000037600000}"/>
    <cellStyle name="Обычный 16 6 3 2 3 2 2" xfId="43336" xr:uid="{00000000-0005-0000-0000-000038600000}"/>
    <cellStyle name="Обычный 16 6 3 2 3 3" xfId="35028" xr:uid="{00000000-0005-0000-0000-000039600000}"/>
    <cellStyle name="Обычный 16 6 3 2 4" xfId="18015" xr:uid="{00000000-0005-0000-0000-00003A600000}"/>
    <cellStyle name="Обычный 16 6 3 2 4 2" xfId="36325" xr:uid="{00000000-0005-0000-0000-00003B600000}"/>
    <cellStyle name="Обычный 16 6 3 2 5" xfId="26795" xr:uid="{00000000-0005-0000-0000-00003C600000}"/>
    <cellStyle name="Обычный 16 6 3 2 5 2" xfId="44710" xr:uid="{00000000-0005-0000-0000-00003D600000}"/>
    <cellStyle name="Обычный 16 6 3 2 6" xfId="28108" xr:uid="{00000000-0005-0000-0000-00003E600000}"/>
    <cellStyle name="Обычный 16 6 3 2 7" xfId="45757" xr:uid="{00000000-0005-0000-0000-00003F600000}"/>
    <cellStyle name="Обычный 16 6 3 2 8" xfId="46923" xr:uid="{00000000-0005-0000-0000-000040600000}"/>
    <cellStyle name="Обычный 16 6 3 3" xfId="12911" xr:uid="{00000000-0005-0000-0000-000041600000}"/>
    <cellStyle name="Обычный 16 6 3 3 2" xfId="22334" xr:uid="{00000000-0005-0000-0000-000042600000}"/>
    <cellStyle name="Обычный 16 6 3 3 2 2" xfId="40369" xr:uid="{00000000-0005-0000-0000-000043600000}"/>
    <cellStyle name="Обычный 16 6 3 3 3" xfId="32031" xr:uid="{00000000-0005-0000-0000-000044600000}"/>
    <cellStyle name="Обычный 16 6 3 4" xfId="15962" xr:uid="{00000000-0005-0000-0000-000045600000}"/>
    <cellStyle name="Обычный 16 6 3 4 2" xfId="24938" xr:uid="{00000000-0005-0000-0000-000046600000}"/>
    <cellStyle name="Обычный 16 6 3 4 2 2" xfId="42935" xr:uid="{00000000-0005-0000-0000-000047600000}"/>
    <cellStyle name="Обычный 16 6 3 4 3" xfId="34583" xr:uid="{00000000-0005-0000-0000-000048600000}"/>
    <cellStyle name="Обычный 16 6 3 5" xfId="17273" xr:uid="{00000000-0005-0000-0000-000049600000}"/>
    <cellStyle name="Обычный 16 6 3 5 2" xfId="35629" xr:uid="{00000000-0005-0000-0000-00004A600000}"/>
    <cellStyle name="Обычный 16 6 3 6" xfId="26192" xr:uid="{00000000-0005-0000-0000-00004B600000}"/>
    <cellStyle name="Обычный 16 6 3 6 2" xfId="44126" xr:uid="{00000000-0005-0000-0000-00004C600000}"/>
    <cellStyle name="Обычный 16 6 3 7" xfId="27502" xr:uid="{00000000-0005-0000-0000-00004D600000}"/>
    <cellStyle name="Обычный 16 6 3 8" xfId="45262" xr:uid="{00000000-0005-0000-0000-00004E600000}"/>
    <cellStyle name="Обычный 16 6 3 9" xfId="46333" xr:uid="{00000000-0005-0000-0000-00004F600000}"/>
    <cellStyle name="Обычный 16 6 4" xfId="6063" xr:uid="{00000000-0005-0000-0000-000050600000}"/>
    <cellStyle name="Обычный 16 6 4 2" xfId="13888" xr:uid="{00000000-0005-0000-0000-000051600000}"/>
    <cellStyle name="Обычный 16 6 4 2 2" xfId="23107" xr:uid="{00000000-0005-0000-0000-000052600000}"/>
    <cellStyle name="Обычный 16 6 4 2 2 2" xfId="41107" xr:uid="{00000000-0005-0000-0000-000053600000}"/>
    <cellStyle name="Обычный 16 6 4 2 3" xfId="32764" xr:uid="{00000000-0005-0000-0000-000054600000}"/>
    <cellStyle name="Обычный 16 6 4 3" xfId="16582" xr:uid="{00000000-0005-0000-0000-000055600000}"/>
    <cellStyle name="Обычный 16 6 4 3 2" xfId="25370" xr:uid="{00000000-0005-0000-0000-000056600000}"/>
    <cellStyle name="Обычный 16 6 4 3 2 2" xfId="43334" xr:uid="{00000000-0005-0000-0000-000057600000}"/>
    <cellStyle name="Обычный 16 6 4 3 3" xfId="35026" xr:uid="{00000000-0005-0000-0000-000058600000}"/>
    <cellStyle name="Обычный 16 6 4 4" xfId="18013" xr:uid="{00000000-0005-0000-0000-000059600000}"/>
    <cellStyle name="Обычный 16 6 4 4 2" xfId="36323" xr:uid="{00000000-0005-0000-0000-00005A600000}"/>
    <cellStyle name="Обычный 16 6 4 5" xfId="26793" xr:uid="{00000000-0005-0000-0000-00005B600000}"/>
    <cellStyle name="Обычный 16 6 4 5 2" xfId="44708" xr:uid="{00000000-0005-0000-0000-00005C600000}"/>
    <cellStyle name="Обычный 16 6 4 6" xfId="28106" xr:uid="{00000000-0005-0000-0000-00005D600000}"/>
    <cellStyle name="Обычный 16 6 4 7" xfId="45755" xr:uid="{00000000-0005-0000-0000-00005E600000}"/>
    <cellStyle name="Обычный 16 6 4 8" xfId="46921" xr:uid="{00000000-0005-0000-0000-00005F600000}"/>
    <cellStyle name="Обычный 16 6 5" xfId="12909" xr:uid="{00000000-0005-0000-0000-000060600000}"/>
    <cellStyle name="Обычный 16 6 5 2" xfId="22332" xr:uid="{00000000-0005-0000-0000-000061600000}"/>
    <cellStyle name="Обычный 16 6 5 2 2" xfId="40367" xr:uid="{00000000-0005-0000-0000-000062600000}"/>
    <cellStyle name="Обычный 16 6 5 3" xfId="32029" xr:uid="{00000000-0005-0000-0000-000063600000}"/>
    <cellStyle name="Обычный 16 6 6" xfId="15960" xr:uid="{00000000-0005-0000-0000-000064600000}"/>
    <cellStyle name="Обычный 16 6 6 2" xfId="24936" xr:uid="{00000000-0005-0000-0000-000065600000}"/>
    <cellStyle name="Обычный 16 6 6 2 2" xfId="42933" xr:uid="{00000000-0005-0000-0000-000066600000}"/>
    <cellStyle name="Обычный 16 6 6 3" xfId="34581" xr:uid="{00000000-0005-0000-0000-000067600000}"/>
    <cellStyle name="Обычный 16 6 7" xfId="17271" xr:uid="{00000000-0005-0000-0000-000068600000}"/>
    <cellStyle name="Обычный 16 6 7 2" xfId="35627" xr:uid="{00000000-0005-0000-0000-000069600000}"/>
    <cellStyle name="Обычный 16 6 8" xfId="26190" xr:uid="{00000000-0005-0000-0000-00006A600000}"/>
    <cellStyle name="Обычный 16 6 8 2" xfId="44124" xr:uid="{00000000-0005-0000-0000-00006B600000}"/>
    <cellStyle name="Обычный 16 6 9" xfId="27500" xr:uid="{00000000-0005-0000-0000-00006C600000}"/>
    <cellStyle name="Обычный 16 7" xfId="2991" xr:uid="{00000000-0005-0000-0000-00006D600000}"/>
    <cellStyle name="Обычный 16 7 10" xfId="45263" xr:uid="{00000000-0005-0000-0000-00006E600000}"/>
    <cellStyle name="Обычный 16 7 11" xfId="46334" xr:uid="{00000000-0005-0000-0000-00006F600000}"/>
    <cellStyle name="Обычный 16 7 2" xfId="2992" xr:uid="{00000000-0005-0000-0000-000070600000}"/>
    <cellStyle name="Обычный 16 7 2 2" xfId="6067" xr:uid="{00000000-0005-0000-0000-000071600000}"/>
    <cellStyle name="Обычный 16 7 2 2 2" xfId="13892" xr:uid="{00000000-0005-0000-0000-000072600000}"/>
    <cellStyle name="Обычный 16 7 2 2 2 2" xfId="23111" xr:uid="{00000000-0005-0000-0000-000073600000}"/>
    <cellStyle name="Обычный 16 7 2 2 2 2 2" xfId="41111" xr:uid="{00000000-0005-0000-0000-000074600000}"/>
    <cellStyle name="Обычный 16 7 2 2 2 3" xfId="32768" xr:uid="{00000000-0005-0000-0000-000075600000}"/>
    <cellStyle name="Обычный 16 7 2 2 3" xfId="16586" xr:uid="{00000000-0005-0000-0000-000076600000}"/>
    <cellStyle name="Обычный 16 7 2 2 3 2" xfId="25374" xr:uid="{00000000-0005-0000-0000-000077600000}"/>
    <cellStyle name="Обычный 16 7 2 2 3 2 2" xfId="43338" xr:uid="{00000000-0005-0000-0000-000078600000}"/>
    <cellStyle name="Обычный 16 7 2 2 3 3" xfId="35030" xr:uid="{00000000-0005-0000-0000-000079600000}"/>
    <cellStyle name="Обычный 16 7 2 2 4" xfId="18017" xr:uid="{00000000-0005-0000-0000-00007A600000}"/>
    <cellStyle name="Обычный 16 7 2 2 4 2" xfId="36327" xr:uid="{00000000-0005-0000-0000-00007B600000}"/>
    <cellStyle name="Обычный 16 7 2 2 5" xfId="26797" xr:uid="{00000000-0005-0000-0000-00007C600000}"/>
    <cellStyle name="Обычный 16 7 2 2 5 2" xfId="44712" xr:uid="{00000000-0005-0000-0000-00007D600000}"/>
    <cellStyle name="Обычный 16 7 2 2 6" xfId="28110" xr:uid="{00000000-0005-0000-0000-00007E600000}"/>
    <cellStyle name="Обычный 16 7 2 2 7" xfId="45759" xr:uid="{00000000-0005-0000-0000-00007F600000}"/>
    <cellStyle name="Обычный 16 7 2 2 8" xfId="46925" xr:uid="{00000000-0005-0000-0000-000080600000}"/>
    <cellStyle name="Обычный 16 7 2 3" xfId="12913" xr:uid="{00000000-0005-0000-0000-000081600000}"/>
    <cellStyle name="Обычный 16 7 2 3 2" xfId="22336" xr:uid="{00000000-0005-0000-0000-000082600000}"/>
    <cellStyle name="Обычный 16 7 2 3 2 2" xfId="40371" xr:uid="{00000000-0005-0000-0000-000083600000}"/>
    <cellStyle name="Обычный 16 7 2 3 3" xfId="32033" xr:uid="{00000000-0005-0000-0000-000084600000}"/>
    <cellStyle name="Обычный 16 7 2 4" xfId="15964" xr:uid="{00000000-0005-0000-0000-000085600000}"/>
    <cellStyle name="Обычный 16 7 2 4 2" xfId="24940" xr:uid="{00000000-0005-0000-0000-000086600000}"/>
    <cellStyle name="Обычный 16 7 2 4 2 2" xfId="42937" xr:uid="{00000000-0005-0000-0000-000087600000}"/>
    <cellStyle name="Обычный 16 7 2 4 3" xfId="34585" xr:uid="{00000000-0005-0000-0000-000088600000}"/>
    <cellStyle name="Обычный 16 7 2 5" xfId="17275" xr:uid="{00000000-0005-0000-0000-000089600000}"/>
    <cellStyle name="Обычный 16 7 2 5 2" xfId="35631" xr:uid="{00000000-0005-0000-0000-00008A600000}"/>
    <cellStyle name="Обычный 16 7 2 6" xfId="26194" xr:uid="{00000000-0005-0000-0000-00008B600000}"/>
    <cellStyle name="Обычный 16 7 2 6 2" xfId="44128" xr:uid="{00000000-0005-0000-0000-00008C600000}"/>
    <cellStyle name="Обычный 16 7 2 7" xfId="27504" xr:uid="{00000000-0005-0000-0000-00008D600000}"/>
    <cellStyle name="Обычный 16 7 2 8" xfId="45264" xr:uid="{00000000-0005-0000-0000-00008E600000}"/>
    <cellStyle name="Обычный 16 7 2 9" xfId="46335" xr:uid="{00000000-0005-0000-0000-00008F600000}"/>
    <cellStyle name="Обычный 16 7 3" xfId="2993" xr:uid="{00000000-0005-0000-0000-000090600000}"/>
    <cellStyle name="Обычный 16 7 3 2" xfId="6068" xr:uid="{00000000-0005-0000-0000-000091600000}"/>
    <cellStyle name="Обычный 16 7 3 2 2" xfId="13893" xr:uid="{00000000-0005-0000-0000-000092600000}"/>
    <cellStyle name="Обычный 16 7 3 2 2 2" xfId="23112" xr:uid="{00000000-0005-0000-0000-000093600000}"/>
    <cellStyle name="Обычный 16 7 3 2 2 2 2" xfId="41112" xr:uid="{00000000-0005-0000-0000-000094600000}"/>
    <cellStyle name="Обычный 16 7 3 2 2 3" xfId="32769" xr:uid="{00000000-0005-0000-0000-000095600000}"/>
    <cellStyle name="Обычный 16 7 3 2 3" xfId="16587" xr:uid="{00000000-0005-0000-0000-000096600000}"/>
    <cellStyle name="Обычный 16 7 3 2 3 2" xfId="25375" xr:uid="{00000000-0005-0000-0000-000097600000}"/>
    <cellStyle name="Обычный 16 7 3 2 3 2 2" xfId="43339" xr:uid="{00000000-0005-0000-0000-000098600000}"/>
    <cellStyle name="Обычный 16 7 3 2 3 3" xfId="35031" xr:uid="{00000000-0005-0000-0000-000099600000}"/>
    <cellStyle name="Обычный 16 7 3 2 4" xfId="18018" xr:uid="{00000000-0005-0000-0000-00009A600000}"/>
    <cellStyle name="Обычный 16 7 3 2 4 2" xfId="36328" xr:uid="{00000000-0005-0000-0000-00009B600000}"/>
    <cellStyle name="Обычный 16 7 3 2 5" xfId="26798" xr:uid="{00000000-0005-0000-0000-00009C600000}"/>
    <cellStyle name="Обычный 16 7 3 2 5 2" xfId="44713" xr:uid="{00000000-0005-0000-0000-00009D600000}"/>
    <cellStyle name="Обычный 16 7 3 2 6" xfId="28111" xr:uid="{00000000-0005-0000-0000-00009E600000}"/>
    <cellStyle name="Обычный 16 7 3 2 7" xfId="45760" xr:uid="{00000000-0005-0000-0000-00009F600000}"/>
    <cellStyle name="Обычный 16 7 3 2 8" xfId="46926" xr:uid="{00000000-0005-0000-0000-0000A0600000}"/>
    <cellStyle name="Обычный 16 7 3 3" xfId="12914" xr:uid="{00000000-0005-0000-0000-0000A1600000}"/>
    <cellStyle name="Обычный 16 7 3 3 2" xfId="22337" xr:uid="{00000000-0005-0000-0000-0000A2600000}"/>
    <cellStyle name="Обычный 16 7 3 3 2 2" xfId="40372" xr:uid="{00000000-0005-0000-0000-0000A3600000}"/>
    <cellStyle name="Обычный 16 7 3 3 3" xfId="32034" xr:uid="{00000000-0005-0000-0000-0000A4600000}"/>
    <cellStyle name="Обычный 16 7 3 4" xfId="15965" xr:uid="{00000000-0005-0000-0000-0000A5600000}"/>
    <cellStyle name="Обычный 16 7 3 4 2" xfId="24941" xr:uid="{00000000-0005-0000-0000-0000A6600000}"/>
    <cellStyle name="Обычный 16 7 3 4 2 2" xfId="42938" xr:uid="{00000000-0005-0000-0000-0000A7600000}"/>
    <cellStyle name="Обычный 16 7 3 4 3" xfId="34586" xr:uid="{00000000-0005-0000-0000-0000A8600000}"/>
    <cellStyle name="Обычный 16 7 3 5" xfId="17276" xr:uid="{00000000-0005-0000-0000-0000A9600000}"/>
    <cellStyle name="Обычный 16 7 3 5 2" xfId="35632" xr:uid="{00000000-0005-0000-0000-0000AA600000}"/>
    <cellStyle name="Обычный 16 7 3 6" xfId="26195" xr:uid="{00000000-0005-0000-0000-0000AB600000}"/>
    <cellStyle name="Обычный 16 7 3 6 2" xfId="44129" xr:uid="{00000000-0005-0000-0000-0000AC600000}"/>
    <cellStyle name="Обычный 16 7 3 7" xfId="27505" xr:uid="{00000000-0005-0000-0000-0000AD600000}"/>
    <cellStyle name="Обычный 16 7 3 8" xfId="45265" xr:uid="{00000000-0005-0000-0000-0000AE600000}"/>
    <cellStyle name="Обычный 16 7 3 9" xfId="46336" xr:uid="{00000000-0005-0000-0000-0000AF600000}"/>
    <cellStyle name="Обычный 16 7 4" xfId="6066" xr:uid="{00000000-0005-0000-0000-0000B0600000}"/>
    <cellStyle name="Обычный 16 7 4 2" xfId="13891" xr:uid="{00000000-0005-0000-0000-0000B1600000}"/>
    <cellStyle name="Обычный 16 7 4 2 2" xfId="23110" xr:uid="{00000000-0005-0000-0000-0000B2600000}"/>
    <cellStyle name="Обычный 16 7 4 2 2 2" xfId="41110" xr:uid="{00000000-0005-0000-0000-0000B3600000}"/>
    <cellStyle name="Обычный 16 7 4 2 3" xfId="32767" xr:uid="{00000000-0005-0000-0000-0000B4600000}"/>
    <cellStyle name="Обычный 16 7 4 3" xfId="16585" xr:uid="{00000000-0005-0000-0000-0000B5600000}"/>
    <cellStyle name="Обычный 16 7 4 3 2" xfId="25373" xr:uid="{00000000-0005-0000-0000-0000B6600000}"/>
    <cellStyle name="Обычный 16 7 4 3 2 2" xfId="43337" xr:uid="{00000000-0005-0000-0000-0000B7600000}"/>
    <cellStyle name="Обычный 16 7 4 3 3" xfId="35029" xr:uid="{00000000-0005-0000-0000-0000B8600000}"/>
    <cellStyle name="Обычный 16 7 4 4" xfId="18016" xr:uid="{00000000-0005-0000-0000-0000B9600000}"/>
    <cellStyle name="Обычный 16 7 4 4 2" xfId="36326" xr:uid="{00000000-0005-0000-0000-0000BA600000}"/>
    <cellStyle name="Обычный 16 7 4 5" xfId="26796" xr:uid="{00000000-0005-0000-0000-0000BB600000}"/>
    <cellStyle name="Обычный 16 7 4 5 2" xfId="44711" xr:uid="{00000000-0005-0000-0000-0000BC600000}"/>
    <cellStyle name="Обычный 16 7 4 6" xfId="28109" xr:uid="{00000000-0005-0000-0000-0000BD600000}"/>
    <cellStyle name="Обычный 16 7 4 7" xfId="45758" xr:uid="{00000000-0005-0000-0000-0000BE600000}"/>
    <cellStyle name="Обычный 16 7 4 8" xfId="46924" xr:uid="{00000000-0005-0000-0000-0000BF600000}"/>
    <cellStyle name="Обычный 16 7 5" xfId="12912" xr:uid="{00000000-0005-0000-0000-0000C0600000}"/>
    <cellStyle name="Обычный 16 7 5 2" xfId="22335" xr:uid="{00000000-0005-0000-0000-0000C1600000}"/>
    <cellStyle name="Обычный 16 7 5 2 2" xfId="40370" xr:uid="{00000000-0005-0000-0000-0000C2600000}"/>
    <cellStyle name="Обычный 16 7 5 3" xfId="32032" xr:uid="{00000000-0005-0000-0000-0000C3600000}"/>
    <cellStyle name="Обычный 16 7 6" xfId="15963" xr:uid="{00000000-0005-0000-0000-0000C4600000}"/>
    <cellStyle name="Обычный 16 7 6 2" xfId="24939" xr:uid="{00000000-0005-0000-0000-0000C5600000}"/>
    <cellStyle name="Обычный 16 7 6 2 2" xfId="42936" xr:uid="{00000000-0005-0000-0000-0000C6600000}"/>
    <cellStyle name="Обычный 16 7 6 3" xfId="34584" xr:uid="{00000000-0005-0000-0000-0000C7600000}"/>
    <cellStyle name="Обычный 16 7 7" xfId="17274" xr:uid="{00000000-0005-0000-0000-0000C8600000}"/>
    <cellStyle name="Обычный 16 7 7 2" xfId="35630" xr:uid="{00000000-0005-0000-0000-0000C9600000}"/>
    <cellStyle name="Обычный 16 7 8" xfId="26193" xr:uid="{00000000-0005-0000-0000-0000CA600000}"/>
    <cellStyle name="Обычный 16 7 8 2" xfId="44127" xr:uid="{00000000-0005-0000-0000-0000CB600000}"/>
    <cellStyle name="Обычный 16 7 9" xfId="27503" xr:uid="{00000000-0005-0000-0000-0000CC600000}"/>
    <cellStyle name="Обычный 16 8" xfId="2994" xr:uid="{00000000-0005-0000-0000-0000CD600000}"/>
    <cellStyle name="Обычный 16 8 10" xfId="45266" xr:uid="{00000000-0005-0000-0000-0000CE600000}"/>
    <cellStyle name="Обычный 16 8 11" xfId="46337" xr:uid="{00000000-0005-0000-0000-0000CF600000}"/>
    <cellStyle name="Обычный 16 8 2" xfId="2995" xr:uid="{00000000-0005-0000-0000-0000D0600000}"/>
    <cellStyle name="Обычный 16 8 2 2" xfId="6070" xr:uid="{00000000-0005-0000-0000-0000D1600000}"/>
    <cellStyle name="Обычный 16 8 2 2 2" xfId="13895" xr:uid="{00000000-0005-0000-0000-0000D2600000}"/>
    <cellStyle name="Обычный 16 8 2 2 2 2" xfId="23114" xr:uid="{00000000-0005-0000-0000-0000D3600000}"/>
    <cellStyle name="Обычный 16 8 2 2 2 2 2" xfId="41114" xr:uid="{00000000-0005-0000-0000-0000D4600000}"/>
    <cellStyle name="Обычный 16 8 2 2 2 3" xfId="32771" xr:uid="{00000000-0005-0000-0000-0000D5600000}"/>
    <cellStyle name="Обычный 16 8 2 2 3" xfId="16589" xr:uid="{00000000-0005-0000-0000-0000D6600000}"/>
    <cellStyle name="Обычный 16 8 2 2 3 2" xfId="25377" xr:uid="{00000000-0005-0000-0000-0000D7600000}"/>
    <cellStyle name="Обычный 16 8 2 2 3 2 2" xfId="43341" xr:uid="{00000000-0005-0000-0000-0000D8600000}"/>
    <cellStyle name="Обычный 16 8 2 2 3 3" xfId="35033" xr:uid="{00000000-0005-0000-0000-0000D9600000}"/>
    <cellStyle name="Обычный 16 8 2 2 4" xfId="18020" xr:uid="{00000000-0005-0000-0000-0000DA600000}"/>
    <cellStyle name="Обычный 16 8 2 2 4 2" xfId="36330" xr:uid="{00000000-0005-0000-0000-0000DB600000}"/>
    <cellStyle name="Обычный 16 8 2 2 5" xfId="26800" xr:uid="{00000000-0005-0000-0000-0000DC600000}"/>
    <cellStyle name="Обычный 16 8 2 2 5 2" xfId="44715" xr:uid="{00000000-0005-0000-0000-0000DD600000}"/>
    <cellStyle name="Обычный 16 8 2 2 6" xfId="28113" xr:uid="{00000000-0005-0000-0000-0000DE600000}"/>
    <cellStyle name="Обычный 16 8 2 2 7" xfId="45762" xr:uid="{00000000-0005-0000-0000-0000DF600000}"/>
    <cellStyle name="Обычный 16 8 2 2 8" xfId="46928" xr:uid="{00000000-0005-0000-0000-0000E0600000}"/>
    <cellStyle name="Обычный 16 8 2 3" xfId="12916" xr:uid="{00000000-0005-0000-0000-0000E1600000}"/>
    <cellStyle name="Обычный 16 8 2 3 2" xfId="22339" xr:uid="{00000000-0005-0000-0000-0000E2600000}"/>
    <cellStyle name="Обычный 16 8 2 3 2 2" xfId="40374" xr:uid="{00000000-0005-0000-0000-0000E3600000}"/>
    <cellStyle name="Обычный 16 8 2 3 3" xfId="32036" xr:uid="{00000000-0005-0000-0000-0000E4600000}"/>
    <cellStyle name="Обычный 16 8 2 4" xfId="15967" xr:uid="{00000000-0005-0000-0000-0000E5600000}"/>
    <cellStyle name="Обычный 16 8 2 4 2" xfId="24943" xr:uid="{00000000-0005-0000-0000-0000E6600000}"/>
    <cellStyle name="Обычный 16 8 2 4 2 2" xfId="42940" xr:uid="{00000000-0005-0000-0000-0000E7600000}"/>
    <cellStyle name="Обычный 16 8 2 4 3" xfId="34588" xr:uid="{00000000-0005-0000-0000-0000E8600000}"/>
    <cellStyle name="Обычный 16 8 2 5" xfId="17278" xr:uid="{00000000-0005-0000-0000-0000E9600000}"/>
    <cellStyle name="Обычный 16 8 2 5 2" xfId="35634" xr:uid="{00000000-0005-0000-0000-0000EA600000}"/>
    <cellStyle name="Обычный 16 8 2 6" xfId="26197" xr:uid="{00000000-0005-0000-0000-0000EB600000}"/>
    <cellStyle name="Обычный 16 8 2 6 2" xfId="44131" xr:uid="{00000000-0005-0000-0000-0000EC600000}"/>
    <cellStyle name="Обычный 16 8 2 7" xfId="27507" xr:uid="{00000000-0005-0000-0000-0000ED600000}"/>
    <cellStyle name="Обычный 16 8 2 8" xfId="45267" xr:uid="{00000000-0005-0000-0000-0000EE600000}"/>
    <cellStyle name="Обычный 16 8 2 9" xfId="46338" xr:uid="{00000000-0005-0000-0000-0000EF600000}"/>
    <cellStyle name="Обычный 16 8 3" xfId="2996" xr:uid="{00000000-0005-0000-0000-0000F0600000}"/>
    <cellStyle name="Обычный 16 8 3 2" xfId="6071" xr:uid="{00000000-0005-0000-0000-0000F1600000}"/>
    <cellStyle name="Обычный 16 8 3 2 2" xfId="13896" xr:uid="{00000000-0005-0000-0000-0000F2600000}"/>
    <cellStyle name="Обычный 16 8 3 2 2 2" xfId="23115" xr:uid="{00000000-0005-0000-0000-0000F3600000}"/>
    <cellStyle name="Обычный 16 8 3 2 2 2 2" xfId="41115" xr:uid="{00000000-0005-0000-0000-0000F4600000}"/>
    <cellStyle name="Обычный 16 8 3 2 2 3" xfId="32772" xr:uid="{00000000-0005-0000-0000-0000F5600000}"/>
    <cellStyle name="Обычный 16 8 3 2 3" xfId="16590" xr:uid="{00000000-0005-0000-0000-0000F6600000}"/>
    <cellStyle name="Обычный 16 8 3 2 3 2" xfId="25378" xr:uid="{00000000-0005-0000-0000-0000F7600000}"/>
    <cellStyle name="Обычный 16 8 3 2 3 2 2" xfId="43342" xr:uid="{00000000-0005-0000-0000-0000F8600000}"/>
    <cellStyle name="Обычный 16 8 3 2 3 3" xfId="35034" xr:uid="{00000000-0005-0000-0000-0000F9600000}"/>
    <cellStyle name="Обычный 16 8 3 2 4" xfId="18021" xr:uid="{00000000-0005-0000-0000-0000FA600000}"/>
    <cellStyle name="Обычный 16 8 3 2 4 2" xfId="36331" xr:uid="{00000000-0005-0000-0000-0000FB600000}"/>
    <cellStyle name="Обычный 16 8 3 2 5" xfId="26801" xr:uid="{00000000-0005-0000-0000-0000FC600000}"/>
    <cellStyle name="Обычный 16 8 3 2 5 2" xfId="44716" xr:uid="{00000000-0005-0000-0000-0000FD600000}"/>
    <cellStyle name="Обычный 16 8 3 2 6" xfId="28114" xr:uid="{00000000-0005-0000-0000-0000FE600000}"/>
    <cellStyle name="Обычный 16 8 3 2 7" xfId="45763" xr:uid="{00000000-0005-0000-0000-0000FF600000}"/>
    <cellStyle name="Обычный 16 8 3 2 8" xfId="46929" xr:uid="{00000000-0005-0000-0000-000000610000}"/>
    <cellStyle name="Обычный 16 8 3 3" xfId="12917" xr:uid="{00000000-0005-0000-0000-000001610000}"/>
    <cellStyle name="Обычный 16 8 3 3 2" xfId="22340" xr:uid="{00000000-0005-0000-0000-000002610000}"/>
    <cellStyle name="Обычный 16 8 3 3 2 2" xfId="40375" xr:uid="{00000000-0005-0000-0000-000003610000}"/>
    <cellStyle name="Обычный 16 8 3 3 3" xfId="32037" xr:uid="{00000000-0005-0000-0000-000004610000}"/>
    <cellStyle name="Обычный 16 8 3 4" xfId="15968" xr:uid="{00000000-0005-0000-0000-000005610000}"/>
    <cellStyle name="Обычный 16 8 3 4 2" xfId="24944" xr:uid="{00000000-0005-0000-0000-000006610000}"/>
    <cellStyle name="Обычный 16 8 3 4 2 2" xfId="42941" xr:uid="{00000000-0005-0000-0000-000007610000}"/>
    <cellStyle name="Обычный 16 8 3 4 3" xfId="34589" xr:uid="{00000000-0005-0000-0000-000008610000}"/>
    <cellStyle name="Обычный 16 8 3 5" xfId="17279" xr:uid="{00000000-0005-0000-0000-000009610000}"/>
    <cellStyle name="Обычный 16 8 3 5 2" xfId="35635" xr:uid="{00000000-0005-0000-0000-00000A610000}"/>
    <cellStyle name="Обычный 16 8 3 6" xfId="26198" xr:uid="{00000000-0005-0000-0000-00000B610000}"/>
    <cellStyle name="Обычный 16 8 3 6 2" xfId="44132" xr:uid="{00000000-0005-0000-0000-00000C610000}"/>
    <cellStyle name="Обычный 16 8 3 7" xfId="27508" xr:uid="{00000000-0005-0000-0000-00000D610000}"/>
    <cellStyle name="Обычный 16 8 3 8" xfId="45268" xr:uid="{00000000-0005-0000-0000-00000E610000}"/>
    <cellStyle name="Обычный 16 8 3 9" xfId="46339" xr:uid="{00000000-0005-0000-0000-00000F610000}"/>
    <cellStyle name="Обычный 16 8 4" xfId="6069" xr:uid="{00000000-0005-0000-0000-000010610000}"/>
    <cellStyle name="Обычный 16 8 4 2" xfId="13894" xr:uid="{00000000-0005-0000-0000-000011610000}"/>
    <cellStyle name="Обычный 16 8 4 2 2" xfId="23113" xr:uid="{00000000-0005-0000-0000-000012610000}"/>
    <cellStyle name="Обычный 16 8 4 2 2 2" xfId="41113" xr:uid="{00000000-0005-0000-0000-000013610000}"/>
    <cellStyle name="Обычный 16 8 4 2 3" xfId="32770" xr:uid="{00000000-0005-0000-0000-000014610000}"/>
    <cellStyle name="Обычный 16 8 4 3" xfId="16588" xr:uid="{00000000-0005-0000-0000-000015610000}"/>
    <cellStyle name="Обычный 16 8 4 3 2" xfId="25376" xr:uid="{00000000-0005-0000-0000-000016610000}"/>
    <cellStyle name="Обычный 16 8 4 3 2 2" xfId="43340" xr:uid="{00000000-0005-0000-0000-000017610000}"/>
    <cellStyle name="Обычный 16 8 4 3 3" xfId="35032" xr:uid="{00000000-0005-0000-0000-000018610000}"/>
    <cellStyle name="Обычный 16 8 4 4" xfId="18019" xr:uid="{00000000-0005-0000-0000-000019610000}"/>
    <cellStyle name="Обычный 16 8 4 4 2" xfId="36329" xr:uid="{00000000-0005-0000-0000-00001A610000}"/>
    <cellStyle name="Обычный 16 8 4 5" xfId="26799" xr:uid="{00000000-0005-0000-0000-00001B610000}"/>
    <cellStyle name="Обычный 16 8 4 5 2" xfId="44714" xr:uid="{00000000-0005-0000-0000-00001C610000}"/>
    <cellStyle name="Обычный 16 8 4 6" xfId="28112" xr:uid="{00000000-0005-0000-0000-00001D610000}"/>
    <cellStyle name="Обычный 16 8 4 7" xfId="45761" xr:uid="{00000000-0005-0000-0000-00001E610000}"/>
    <cellStyle name="Обычный 16 8 4 8" xfId="46927" xr:uid="{00000000-0005-0000-0000-00001F610000}"/>
    <cellStyle name="Обычный 16 8 5" xfId="12915" xr:uid="{00000000-0005-0000-0000-000020610000}"/>
    <cellStyle name="Обычный 16 8 5 2" xfId="22338" xr:uid="{00000000-0005-0000-0000-000021610000}"/>
    <cellStyle name="Обычный 16 8 5 2 2" xfId="40373" xr:uid="{00000000-0005-0000-0000-000022610000}"/>
    <cellStyle name="Обычный 16 8 5 3" xfId="32035" xr:uid="{00000000-0005-0000-0000-000023610000}"/>
    <cellStyle name="Обычный 16 8 6" xfId="15966" xr:uid="{00000000-0005-0000-0000-000024610000}"/>
    <cellStyle name="Обычный 16 8 6 2" xfId="24942" xr:uid="{00000000-0005-0000-0000-000025610000}"/>
    <cellStyle name="Обычный 16 8 6 2 2" xfId="42939" xr:uid="{00000000-0005-0000-0000-000026610000}"/>
    <cellStyle name="Обычный 16 8 6 3" xfId="34587" xr:uid="{00000000-0005-0000-0000-000027610000}"/>
    <cellStyle name="Обычный 16 8 7" xfId="17277" xr:uid="{00000000-0005-0000-0000-000028610000}"/>
    <cellStyle name="Обычный 16 8 7 2" xfId="35633" xr:uid="{00000000-0005-0000-0000-000029610000}"/>
    <cellStyle name="Обычный 16 8 8" xfId="26196" xr:uid="{00000000-0005-0000-0000-00002A610000}"/>
    <cellStyle name="Обычный 16 8 8 2" xfId="44130" xr:uid="{00000000-0005-0000-0000-00002B610000}"/>
    <cellStyle name="Обычный 16 8 9" xfId="27506" xr:uid="{00000000-0005-0000-0000-00002C610000}"/>
    <cellStyle name="Обычный 16 9" xfId="2997" xr:uid="{00000000-0005-0000-0000-00002D610000}"/>
    <cellStyle name="Обычный 16 9 10" xfId="45269" xr:uid="{00000000-0005-0000-0000-00002E610000}"/>
    <cellStyle name="Обычный 16 9 11" xfId="46340" xr:uid="{00000000-0005-0000-0000-00002F610000}"/>
    <cellStyle name="Обычный 16 9 2" xfId="2998" xr:uid="{00000000-0005-0000-0000-000030610000}"/>
    <cellStyle name="Обычный 16 9 2 2" xfId="6073" xr:uid="{00000000-0005-0000-0000-000031610000}"/>
    <cellStyle name="Обычный 16 9 2 2 2" xfId="13898" xr:uid="{00000000-0005-0000-0000-000032610000}"/>
    <cellStyle name="Обычный 16 9 2 2 2 2" xfId="23117" xr:uid="{00000000-0005-0000-0000-000033610000}"/>
    <cellStyle name="Обычный 16 9 2 2 2 2 2" xfId="41117" xr:uid="{00000000-0005-0000-0000-000034610000}"/>
    <cellStyle name="Обычный 16 9 2 2 2 3" xfId="32774" xr:uid="{00000000-0005-0000-0000-000035610000}"/>
    <cellStyle name="Обычный 16 9 2 2 3" xfId="16592" xr:uid="{00000000-0005-0000-0000-000036610000}"/>
    <cellStyle name="Обычный 16 9 2 2 3 2" xfId="25380" xr:uid="{00000000-0005-0000-0000-000037610000}"/>
    <cellStyle name="Обычный 16 9 2 2 3 2 2" xfId="43344" xr:uid="{00000000-0005-0000-0000-000038610000}"/>
    <cellStyle name="Обычный 16 9 2 2 3 3" xfId="35036" xr:uid="{00000000-0005-0000-0000-000039610000}"/>
    <cellStyle name="Обычный 16 9 2 2 4" xfId="18023" xr:uid="{00000000-0005-0000-0000-00003A610000}"/>
    <cellStyle name="Обычный 16 9 2 2 4 2" xfId="36333" xr:uid="{00000000-0005-0000-0000-00003B610000}"/>
    <cellStyle name="Обычный 16 9 2 2 5" xfId="26803" xr:uid="{00000000-0005-0000-0000-00003C610000}"/>
    <cellStyle name="Обычный 16 9 2 2 5 2" xfId="44718" xr:uid="{00000000-0005-0000-0000-00003D610000}"/>
    <cellStyle name="Обычный 16 9 2 2 6" xfId="28116" xr:uid="{00000000-0005-0000-0000-00003E610000}"/>
    <cellStyle name="Обычный 16 9 2 2 7" xfId="45765" xr:uid="{00000000-0005-0000-0000-00003F610000}"/>
    <cellStyle name="Обычный 16 9 2 2 8" xfId="46931" xr:uid="{00000000-0005-0000-0000-000040610000}"/>
    <cellStyle name="Обычный 16 9 2 3" xfId="12919" xr:uid="{00000000-0005-0000-0000-000041610000}"/>
    <cellStyle name="Обычный 16 9 2 3 2" xfId="22342" xr:uid="{00000000-0005-0000-0000-000042610000}"/>
    <cellStyle name="Обычный 16 9 2 3 2 2" xfId="40377" xr:uid="{00000000-0005-0000-0000-000043610000}"/>
    <cellStyle name="Обычный 16 9 2 3 3" xfId="32039" xr:uid="{00000000-0005-0000-0000-000044610000}"/>
    <cellStyle name="Обычный 16 9 2 4" xfId="15970" xr:uid="{00000000-0005-0000-0000-000045610000}"/>
    <cellStyle name="Обычный 16 9 2 4 2" xfId="24946" xr:uid="{00000000-0005-0000-0000-000046610000}"/>
    <cellStyle name="Обычный 16 9 2 4 2 2" xfId="42943" xr:uid="{00000000-0005-0000-0000-000047610000}"/>
    <cellStyle name="Обычный 16 9 2 4 3" xfId="34591" xr:uid="{00000000-0005-0000-0000-000048610000}"/>
    <cellStyle name="Обычный 16 9 2 5" xfId="17281" xr:uid="{00000000-0005-0000-0000-000049610000}"/>
    <cellStyle name="Обычный 16 9 2 5 2" xfId="35637" xr:uid="{00000000-0005-0000-0000-00004A610000}"/>
    <cellStyle name="Обычный 16 9 2 6" xfId="26200" xr:uid="{00000000-0005-0000-0000-00004B610000}"/>
    <cellStyle name="Обычный 16 9 2 6 2" xfId="44134" xr:uid="{00000000-0005-0000-0000-00004C610000}"/>
    <cellStyle name="Обычный 16 9 2 7" xfId="27510" xr:uid="{00000000-0005-0000-0000-00004D610000}"/>
    <cellStyle name="Обычный 16 9 2 8" xfId="45270" xr:uid="{00000000-0005-0000-0000-00004E610000}"/>
    <cellStyle name="Обычный 16 9 2 9" xfId="46341" xr:uid="{00000000-0005-0000-0000-00004F610000}"/>
    <cellStyle name="Обычный 16 9 3" xfId="2999" xr:uid="{00000000-0005-0000-0000-000050610000}"/>
    <cellStyle name="Обычный 16 9 3 2" xfId="6074" xr:uid="{00000000-0005-0000-0000-000051610000}"/>
    <cellStyle name="Обычный 16 9 3 2 2" xfId="13899" xr:uid="{00000000-0005-0000-0000-000052610000}"/>
    <cellStyle name="Обычный 16 9 3 2 2 2" xfId="23118" xr:uid="{00000000-0005-0000-0000-000053610000}"/>
    <cellStyle name="Обычный 16 9 3 2 2 2 2" xfId="41118" xr:uid="{00000000-0005-0000-0000-000054610000}"/>
    <cellStyle name="Обычный 16 9 3 2 2 3" xfId="32775" xr:uid="{00000000-0005-0000-0000-000055610000}"/>
    <cellStyle name="Обычный 16 9 3 2 3" xfId="16593" xr:uid="{00000000-0005-0000-0000-000056610000}"/>
    <cellStyle name="Обычный 16 9 3 2 3 2" xfId="25381" xr:uid="{00000000-0005-0000-0000-000057610000}"/>
    <cellStyle name="Обычный 16 9 3 2 3 2 2" xfId="43345" xr:uid="{00000000-0005-0000-0000-000058610000}"/>
    <cellStyle name="Обычный 16 9 3 2 3 3" xfId="35037" xr:uid="{00000000-0005-0000-0000-000059610000}"/>
    <cellStyle name="Обычный 16 9 3 2 4" xfId="18024" xr:uid="{00000000-0005-0000-0000-00005A610000}"/>
    <cellStyle name="Обычный 16 9 3 2 4 2" xfId="36334" xr:uid="{00000000-0005-0000-0000-00005B610000}"/>
    <cellStyle name="Обычный 16 9 3 2 5" xfId="26804" xr:uid="{00000000-0005-0000-0000-00005C610000}"/>
    <cellStyle name="Обычный 16 9 3 2 5 2" xfId="44719" xr:uid="{00000000-0005-0000-0000-00005D610000}"/>
    <cellStyle name="Обычный 16 9 3 2 6" xfId="28117" xr:uid="{00000000-0005-0000-0000-00005E610000}"/>
    <cellStyle name="Обычный 16 9 3 2 7" xfId="45766" xr:uid="{00000000-0005-0000-0000-00005F610000}"/>
    <cellStyle name="Обычный 16 9 3 2 8" xfId="46932" xr:uid="{00000000-0005-0000-0000-000060610000}"/>
    <cellStyle name="Обычный 16 9 3 3" xfId="12920" xr:uid="{00000000-0005-0000-0000-000061610000}"/>
    <cellStyle name="Обычный 16 9 3 3 2" xfId="22343" xr:uid="{00000000-0005-0000-0000-000062610000}"/>
    <cellStyle name="Обычный 16 9 3 3 2 2" xfId="40378" xr:uid="{00000000-0005-0000-0000-000063610000}"/>
    <cellStyle name="Обычный 16 9 3 3 3" xfId="32040" xr:uid="{00000000-0005-0000-0000-000064610000}"/>
    <cellStyle name="Обычный 16 9 3 4" xfId="15971" xr:uid="{00000000-0005-0000-0000-000065610000}"/>
    <cellStyle name="Обычный 16 9 3 4 2" xfId="24947" xr:uid="{00000000-0005-0000-0000-000066610000}"/>
    <cellStyle name="Обычный 16 9 3 4 2 2" xfId="42944" xr:uid="{00000000-0005-0000-0000-000067610000}"/>
    <cellStyle name="Обычный 16 9 3 4 3" xfId="34592" xr:uid="{00000000-0005-0000-0000-000068610000}"/>
    <cellStyle name="Обычный 16 9 3 5" xfId="17282" xr:uid="{00000000-0005-0000-0000-000069610000}"/>
    <cellStyle name="Обычный 16 9 3 5 2" xfId="35638" xr:uid="{00000000-0005-0000-0000-00006A610000}"/>
    <cellStyle name="Обычный 16 9 3 6" xfId="26201" xr:uid="{00000000-0005-0000-0000-00006B610000}"/>
    <cellStyle name="Обычный 16 9 3 6 2" xfId="44135" xr:uid="{00000000-0005-0000-0000-00006C610000}"/>
    <cellStyle name="Обычный 16 9 3 7" xfId="27511" xr:uid="{00000000-0005-0000-0000-00006D610000}"/>
    <cellStyle name="Обычный 16 9 3 8" xfId="45271" xr:uid="{00000000-0005-0000-0000-00006E610000}"/>
    <cellStyle name="Обычный 16 9 3 9" xfId="46342" xr:uid="{00000000-0005-0000-0000-00006F610000}"/>
    <cellStyle name="Обычный 16 9 4" xfId="6072" xr:uid="{00000000-0005-0000-0000-000070610000}"/>
    <cellStyle name="Обычный 16 9 4 2" xfId="13897" xr:uid="{00000000-0005-0000-0000-000071610000}"/>
    <cellStyle name="Обычный 16 9 4 2 2" xfId="23116" xr:uid="{00000000-0005-0000-0000-000072610000}"/>
    <cellStyle name="Обычный 16 9 4 2 2 2" xfId="41116" xr:uid="{00000000-0005-0000-0000-000073610000}"/>
    <cellStyle name="Обычный 16 9 4 2 3" xfId="32773" xr:uid="{00000000-0005-0000-0000-000074610000}"/>
    <cellStyle name="Обычный 16 9 4 3" xfId="16591" xr:uid="{00000000-0005-0000-0000-000075610000}"/>
    <cellStyle name="Обычный 16 9 4 3 2" xfId="25379" xr:uid="{00000000-0005-0000-0000-000076610000}"/>
    <cellStyle name="Обычный 16 9 4 3 2 2" xfId="43343" xr:uid="{00000000-0005-0000-0000-000077610000}"/>
    <cellStyle name="Обычный 16 9 4 3 3" xfId="35035" xr:uid="{00000000-0005-0000-0000-000078610000}"/>
    <cellStyle name="Обычный 16 9 4 4" xfId="18022" xr:uid="{00000000-0005-0000-0000-000079610000}"/>
    <cellStyle name="Обычный 16 9 4 4 2" xfId="36332" xr:uid="{00000000-0005-0000-0000-00007A610000}"/>
    <cellStyle name="Обычный 16 9 4 5" xfId="26802" xr:uid="{00000000-0005-0000-0000-00007B610000}"/>
    <cellStyle name="Обычный 16 9 4 5 2" xfId="44717" xr:uid="{00000000-0005-0000-0000-00007C610000}"/>
    <cellStyle name="Обычный 16 9 4 6" xfId="28115" xr:uid="{00000000-0005-0000-0000-00007D610000}"/>
    <cellStyle name="Обычный 16 9 4 7" xfId="45764" xr:uid="{00000000-0005-0000-0000-00007E610000}"/>
    <cellStyle name="Обычный 16 9 4 8" xfId="46930" xr:uid="{00000000-0005-0000-0000-00007F610000}"/>
    <cellStyle name="Обычный 16 9 5" xfId="12918" xr:uid="{00000000-0005-0000-0000-000080610000}"/>
    <cellStyle name="Обычный 16 9 5 2" xfId="22341" xr:uid="{00000000-0005-0000-0000-000081610000}"/>
    <cellStyle name="Обычный 16 9 5 2 2" xfId="40376" xr:uid="{00000000-0005-0000-0000-000082610000}"/>
    <cellStyle name="Обычный 16 9 5 3" xfId="32038" xr:uid="{00000000-0005-0000-0000-000083610000}"/>
    <cellStyle name="Обычный 16 9 6" xfId="15969" xr:uid="{00000000-0005-0000-0000-000084610000}"/>
    <cellStyle name="Обычный 16 9 6 2" xfId="24945" xr:uid="{00000000-0005-0000-0000-000085610000}"/>
    <cellStyle name="Обычный 16 9 6 2 2" xfId="42942" xr:uid="{00000000-0005-0000-0000-000086610000}"/>
    <cellStyle name="Обычный 16 9 6 3" xfId="34590" xr:uid="{00000000-0005-0000-0000-000087610000}"/>
    <cellStyle name="Обычный 16 9 7" xfId="17280" xr:uid="{00000000-0005-0000-0000-000088610000}"/>
    <cellStyle name="Обычный 16 9 7 2" xfId="35636" xr:uid="{00000000-0005-0000-0000-000089610000}"/>
    <cellStyle name="Обычный 16 9 8" xfId="26199" xr:uid="{00000000-0005-0000-0000-00008A610000}"/>
    <cellStyle name="Обычный 16 9 8 2" xfId="44133" xr:uid="{00000000-0005-0000-0000-00008B610000}"/>
    <cellStyle name="Обычный 16 9 9" xfId="27509" xr:uid="{00000000-0005-0000-0000-00008C610000}"/>
    <cellStyle name="Обычный 160" xfId="27302" xr:uid="{00000000-0005-0000-0000-00008D610000}"/>
    <cellStyle name="Обычный 17" xfId="3000" xr:uid="{00000000-0005-0000-0000-00008E610000}"/>
    <cellStyle name="Обычный 17 10" xfId="3001" xr:uid="{00000000-0005-0000-0000-00008F610000}"/>
    <cellStyle name="Обычный 17 11" xfId="3002" xr:uid="{00000000-0005-0000-0000-000090610000}"/>
    <cellStyle name="Обычный 17 12" xfId="3003" xr:uid="{00000000-0005-0000-0000-000091610000}"/>
    <cellStyle name="Обычный 17 13" xfId="3004" xr:uid="{00000000-0005-0000-0000-000092610000}"/>
    <cellStyle name="Обычный 17 14" xfId="3005" xr:uid="{00000000-0005-0000-0000-000093610000}"/>
    <cellStyle name="Обычный 17 15" xfId="3006" xr:uid="{00000000-0005-0000-0000-000094610000}"/>
    <cellStyle name="Обычный 17 16" xfId="3007" xr:uid="{00000000-0005-0000-0000-000095610000}"/>
    <cellStyle name="Обычный 17 17" xfId="3008" xr:uid="{00000000-0005-0000-0000-000096610000}"/>
    <cellStyle name="Обычный 17 18" xfId="3009" xr:uid="{00000000-0005-0000-0000-000097610000}"/>
    <cellStyle name="Обычный 17 19" xfId="3010" xr:uid="{00000000-0005-0000-0000-000098610000}"/>
    <cellStyle name="Обычный 17 2" xfId="3011" xr:uid="{00000000-0005-0000-0000-000099610000}"/>
    <cellStyle name="Обычный 17 2 2" xfId="3012" xr:uid="{00000000-0005-0000-0000-00009A610000}"/>
    <cellStyle name="Обычный 17 2 2 2" xfId="6075" xr:uid="{00000000-0005-0000-0000-00009B610000}"/>
    <cellStyle name="Обычный 17 2 2 2 2" xfId="13900" xr:uid="{00000000-0005-0000-0000-00009C610000}"/>
    <cellStyle name="Обычный 17 2 2 2 2 2" xfId="23119" xr:uid="{00000000-0005-0000-0000-00009D610000}"/>
    <cellStyle name="Обычный 17 2 2 2 2 2 2" xfId="41119" xr:uid="{00000000-0005-0000-0000-00009E610000}"/>
    <cellStyle name="Обычный 17 2 2 2 2 3" xfId="32776" xr:uid="{00000000-0005-0000-0000-00009F610000}"/>
    <cellStyle name="Обычный 17 2 2 2 3" xfId="16594" xr:uid="{00000000-0005-0000-0000-0000A0610000}"/>
    <cellStyle name="Обычный 17 2 2 2 3 2" xfId="25382" xr:uid="{00000000-0005-0000-0000-0000A1610000}"/>
    <cellStyle name="Обычный 17 2 2 2 3 2 2" xfId="43346" xr:uid="{00000000-0005-0000-0000-0000A2610000}"/>
    <cellStyle name="Обычный 17 2 2 2 3 3" xfId="35038" xr:uid="{00000000-0005-0000-0000-0000A3610000}"/>
    <cellStyle name="Обычный 17 2 2 2 4" xfId="18025" xr:uid="{00000000-0005-0000-0000-0000A4610000}"/>
    <cellStyle name="Обычный 17 2 2 2 4 2" xfId="36335" xr:uid="{00000000-0005-0000-0000-0000A5610000}"/>
    <cellStyle name="Обычный 17 2 2 2 5" xfId="26805" xr:uid="{00000000-0005-0000-0000-0000A6610000}"/>
    <cellStyle name="Обычный 17 2 2 2 5 2" xfId="44720" xr:uid="{00000000-0005-0000-0000-0000A7610000}"/>
    <cellStyle name="Обычный 17 2 2 2 6" xfId="28118" xr:uid="{00000000-0005-0000-0000-0000A8610000}"/>
    <cellStyle name="Обычный 17 2 2 2 7" xfId="45767" xr:uid="{00000000-0005-0000-0000-0000A9610000}"/>
    <cellStyle name="Обычный 17 2 2 2 8" xfId="46933" xr:uid="{00000000-0005-0000-0000-0000AA610000}"/>
    <cellStyle name="Обычный 17 2 2 3" xfId="12921" xr:uid="{00000000-0005-0000-0000-0000AB610000}"/>
    <cellStyle name="Обычный 17 2 2 3 2" xfId="22344" xr:uid="{00000000-0005-0000-0000-0000AC610000}"/>
    <cellStyle name="Обычный 17 2 2 3 2 2" xfId="40379" xr:uid="{00000000-0005-0000-0000-0000AD610000}"/>
    <cellStyle name="Обычный 17 2 2 3 3" xfId="32041" xr:uid="{00000000-0005-0000-0000-0000AE610000}"/>
    <cellStyle name="Обычный 17 2 2 4" xfId="15972" xr:uid="{00000000-0005-0000-0000-0000AF610000}"/>
    <cellStyle name="Обычный 17 2 2 4 2" xfId="24948" xr:uid="{00000000-0005-0000-0000-0000B0610000}"/>
    <cellStyle name="Обычный 17 2 2 4 2 2" xfId="42945" xr:uid="{00000000-0005-0000-0000-0000B1610000}"/>
    <cellStyle name="Обычный 17 2 2 4 3" xfId="34593" xr:uid="{00000000-0005-0000-0000-0000B2610000}"/>
    <cellStyle name="Обычный 17 2 2 5" xfId="17285" xr:uid="{00000000-0005-0000-0000-0000B3610000}"/>
    <cellStyle name="Обычный 17 2 2 5 2" xfId="35641" xr:uid="{00000000-0005-0000-0000-0000B4610000}"/>
    <cellStyle name="Обычный 17 2 2 6" xfId="26202" xr:uid="{00000000-0005-0000-0000-0000B5610000}"/>
    <cellStyle name="Обычный 17 2 2 6 2" xfId="44136" xr:uid="{00000000-0005-0000-0000-0000B6610000}"/>
    <cellStyle name="Обычный 17 2 2 7" xfId="27512" xr:uid="{00000000-0005-0000-0000-0000B7610000}"/>
    <cellStyle name="Обычный 17 2 2 8" xfId="45272" xr:uid="{00000000-0005-0000-0000-0000B8610000}"/>
    <cellStyle name="Обычный 17 2 2 9" xfId="46343" xr:uid="{00000000-0005-0000-0000-0000B9610000}"/>
    <cellStyle name="Обычный 17 2 3" xfId="3013" xr:uid="{00000000-0005-0000-0000-0000BA610000}"/>
    <cellStyle name="Обычный 17 2 3 2" xfId="6076" xr:uid="{00000000-0005-0000-0000-0000BB610000}"/>
    <cellStyle name="Обычный 17 2 3 2 2" xfId="13901" xr:uid="{00000000-0005-0000-0000-0000BC610000}"/>
    <cellStyle name="Обычный 17 2 3 2 2 2" xfId="23120" xr:uid="{00000000-0005-0000-0000-0000BD610000}"/>
    <cellStyle name="Обычный 17 2 3 2 2 2 2" xfId="41120" xr:uid="{00000000-0005-0000-0000-0000BE610000}"/>
    <cellStyle name="Обычный 17 2 3 2 2 3" xfId="32777" xr:uid="{00000000-0005-0000-0000-0000BF610000}"/>
    <cellStyle name="Обычный 17 2 3 2 3" xfId="16595" xr:uid="{00000000-0005-0000-0000-0000C0610000}"/>
    <cellStyle name="Обычный 17 2 3 2 3 2" xfId="25383" xr:uid="{00000000-0005-0000-0000-0000C1610000}"/>
    <cellStyle name="Обычный 17 2 3 2 3 2 2" xfId="43347" xr:uid="{00000000-0005-0000-0000-0000C2610000}"/>
    <cellStyle name="Обычный 17 2 3 2 3 3" xfId="35039" xr:uid="{00000000-0005-0000-0000-0000C3610000}"/>
    <cellStyle name="Обычный 17 2 3 2 4" xfId="18026" xr:uid="{00000000-0005-0000-0000-0000C4610000}"/>
    <cellStyle name="Обычный 17 2 3 2 4 2" xfId="36336" xr:uid="{00000000-0005-0000-0000-0000C5610000}"/>
    <cellStyle name="Обычный 17 2 3 2 5" xfId="26806" xr:uid="{00000000-0005-0000-0000-0000C6610000}"/>
    <cellStyle name="Обычный 17 2 3 2 5 2" xfId="44721" xr:uid="{00000000-0005-0000-0000-0000C7610000}"/>
    <cellStyle name="Обычный 17 2 3 2 6" xfId="28119" xr:uid="{00000000-0005-0000-0000-0000C8610000}"/>
    <cellStyle name="Обычный 17 2 3 2 7" xfId="45768" xr:uid="{00000000-0005-0000-0000-0000C9610000}"/>
    <cellStyle name="Обычный 17 2 3 2 8" xfId="46934" xr:uid="{00000000-0005-0000-0000-0000CA610000}"/>
    <cellStyle name="Обычный 17 2 3 3" xfId="12922" xr:uid="{00000000-0005-0000-0000-0000CB610000}"/>
    <cellStyle name="Обычный 17 2 3 3 2" xfId="22345" xr:uid="{00000000-0005-0000-0000-0000CC610000}"/>
    <cellStyle name="Обычный 17 2 3 3 2 2" xfId="40380" xr:uid="{00000000-0005-0000-0000-0000CD610000}"/>
    <cellStyle name="Обычный 17 2 3 3 3" xfId="32042" xr:uid="{00000000-0005-0000-0000-0000CE610000}"/>
    <cellStyle name="Обычный 17 2 3 4" xfId="15973" xr:uid="{00000000-0005-0000-0000-0000CF610000}"/>
    <cellStyle name="Обычный 17 2 3 4 2" xfId="24949" xr:uid="{00000000-0005-0000-0000-0000D0610000}"/>
    <cellStyle name="Обычный 17 2 3 4 2 2" xfId="42946" xr:uid="{00000000-0005-0000-0000-0000D1610000}"/>
    <cellStyle name="Обычный 17 2 3 4 3" xfId="34594" xr:uid="{00000000-0005-0000-0000-0000D2610000}"/>
    <cellStyle name="Обычный 17 2 3 5" xfId="17286" xr:uid="{00000000-0005-0000-0000-0000D3610000}"/>
    <cellStyle name="Обычный 17 2 3 5 2" xfId="35642" xr:uid="{00000000-0005-0000-0000-0000D4610000}"/>
    <cellStyle name="Обычный 17 2 3 6" xfId="26203" xr:uid="{00000000-0005-0000-0000-0000D5610000}"/>
    <cellStyle name="Обычный 17 2 3 6 2" xfId="44137" xr:uid="{00000000-0005-0000-0000-0000D6610000}"/>
    <cellStyle name="Обычный 17 2 3 7" xfId="27513" xr:uid="{00000000-0005-0000-0000-0000D7610000}"/>
    <cellStyle name="Обычный 17 2 3 8" xfId="45273" xr:uid="{00000000-0005-0000-0000-0000D8610000}"/>
    <cellStyle name="Обычный 17 2 3 9" xfId="46344" xr:uid="{00000000-0005-0000-0000-0000D9610000}"/>
    <cellStyle name="Обычный 17 2 4" xfId="8017" xr:uid="{00000000-0005-0000-0000-0000DA610000}"/>
    <cellStyle name="Обычный 17 20" xfId="3014" xr:uid="{00000000-0005-0000-0000-0000DB610000}"/>
    <cellStyle name="Обычный 17 21" xfId="3015" xr:uid="{00000000-0005-0000-0000-0000DC610000}"/>
    <cellStyle name="Обычный 17 22" xfId="3016" xr:uid="{00000000-0005-0000-0000-0000DD610000}"/>
    <cellStyle name="Обычный 17 23" xfId="3017" xr:uid="{00000000-0005-0000-0000-0000DE610000}"/>
    <cellStyle name="Обычный 17 23 2" xfId="6077" xr:uid="{00000000-0005-0000-0000-0000DF610000}"/>
    <cellStyle name="Обычный 17 23 2 2" xfId="13902" xr:uid="{00000000-0005-0000-0000-0000E0610000}"/>
    <cellStyle name="Обычный 17 23 2 2 2" xfId="23121" xr:uid="{00000000-0005-0000-0000-0000E1610000}"/>
    <cellStyle name="Обычный 17 23 2 2 2 2" xfId="41121" xr:uid="{00000000-0005-0000-0000-0000E2610000}"/>
    <cellStyle name="Обычный 17 23 2 2 3" xfId="32778" xr:uid="{00000000-0005-0000-0000-0000E3610000}"/>
    <cellStyle name="Обычный 17 23 2 3" xfId="16596" xr:uid="{00000000-0005-0000-0000-0000E4610000}"/>
    <cellStyle name="Обычный 17 23 2 3 2" xfId="25384" xr:uid="{00000000-0005-0000-0000-0000E5610000}"/>
    <cellStyle name="Обычный 17 23 2 3 2 2" xfId="43348" xr:uid="{00000000-0005-0000-0000-0000E6610000}"/>
    <cellStyle name="Обычный 17 23 2 3 3" xfId="35040" xr:uid="{00000000-0005-0000-0000-0000E7610000}"/>
    <cellStyle name="Обычный 17 23 2 4" xfId="18027" xr:uid="{00000000-0005-0000-0000-0000E8610000}"/>
    <cellStyle name="Обычный 17 23 2 4 2" xfId="36337" xr:uid="{00000000-0005-0000-0000-0000E9610000}"/>
    <cellStyle name="Обычный 17 23 2 5" xfId="26807" xr:uid="{00000000-0005-0000-0000-0000EA610000}"/>
    <cellStyle name="Обычный 17 23 2 5 2" xfId="44722" xr:uid="{00000000-0005-0000-0000-0000EB610000}"/>
    <cellStyle name="Обычный 17 23 2 6" xfId="28120" xr:uid="{00000000-0005-0000-0000-0000EC610000}"/>
    <cellStyle name="Обычный 17 23 2 7" xfId="45769" xr:uid="{00000000-0005-0000-0000-0000ED610000}"/>
    <cellStyle name="Обычный 17 23 2 8" xfId="46935" xr:uid="{00000000-0005-0000-0000-0000EE610000}"/>
    <cellStyle name="Обычный 17 23 3" xfId="12923" xr:uid="{00000000-0005-0000-0000-0000EF610000}"/>
    <cellStyle name="Обычный 17 23 3 2" xfId="22346" xr:uid="{00000000-0005-0000-0000-0000F0610000}"/>
    <cellStyle name="Обычный 17 23 3 2 2" xfId="40381" xr:uid="{00000000-0005-0000-0000-0000F1610000}"/>
    <cellStyle name="Обычный 17 23 3 3" xfId="32043" xr:uid="{00000000-0005-0000-0000-0000F2610000}"/>
    <cellStyle name="Обычный 17 23 4" xfId="15974" xr:uid="{00000000-0005-0000-0000-0000F3610000}"/>
    <cellStyle name="Обычный 17 23 4 2" xfId="24950" xr:uid="{00000000-0005-0000-0000-0000F4610000}"/>
    <cellStyle name="Обычный 17 23 4 2 2" xfId="42947" xr:uid="{00000000-0005-0000-0000-0000F5610000}"/>
    <cellStyle name="Обычный 17 23 4 3" xfId="34595" xr:uid="{00000000-0005-0000-0000-0000F6610000}"/>
    <cellStyle name="Обычный 17 23 5" xfId="17287" xr:uid="{00000000-0005-0000-0000-0000F7610000}"/>
    <cellStyle name="Обычный 17 23 5 2" xfId="35643" xr:uid="{00000000-0005-0000-0000-0000F8610000}"/>
    <cellStyle name="Обычный 17 23 6" xfId="26204" xr:uid="{00000000-0005-0000-0000-0000F9610000}"/>
    <cellStyle name="Обычный 17 23 6 2" xfId="44138" xr:uid="{00000000-0005-0000-0000-0000FA610000}"/>
    <cellStyle name="Обычный 17 23 7" xfId="27514" xr:uid="{00000000-0005-0000-0000-0000FB610000}"/>
    <cellStyle name="Обычный 17 23 8" xfId="45274" xr:uid="{00000000-0005-0000-0000-0000FC610000}"/>
    <cellStyle name="Обычный 17 23 9" xfId="46345" xr:uid="{00000000-0005-0000-0000-0000FD610000}"/>
    <cellStyle name="Обычный 17 24" xfId="3018" xr:uid="{00000000-0005-0000-0000-0000FE610000}"/>
    <cellStyle name="Обычный 17 25" xfId="3019" xr:uid="{00000000-0005-0000-0000-0000FF610000}"/>
    <cellStyle name="Обычный 17 3" xfId="3020" xr:uid="{00000000-0005-0000-0000-000000620000}"/>
    <cellStyle name="Обычный 17 3 2" xfId="3021" xr:uid="{00000000-0005-0000-0000-000001620000}"/>
    <cellStyle name="Обычный 17 4" xfId="3022" xr:uid="{00000000-0005-0000-0000-000002620000}"/>
    <cellStyle name="Обычный 17 4 2" xfId="3023" xr:uid="{00000000-0005-0000-0000-000003620000}"/>
    <cellStyle name="Обычный 17 4 2 2" xfId="6078" xr:uid="{00000000-0005-0000-0000-000004620000}"/>
    <cellStyle name="Обычный 17 4 2 2 2" xfId="13903" xr:uid="{00000000-0005-0000-0000-000005620000}"/>
    <cellStyle name="Обычный 17 4 2 2 2 2" xfId="23122" xr:uid="{00000000-0005-0000-0000-000006620000}"/>
    <cellStyle name="Обычный 17 4 2 2 2 2 2" xfId="41122" xr:uid="{00000000-0005-0000-0000-000007620000}"/>
    <cellStyle name="Обычный 17 4 2 2 2 3" xfId="32779" xr:uid="{00000000-0005-0000-0000-000008620000}"/>
    <cellStyle name="Обычный 17 4 2 2 3" xfId="16597" xr:uid="{00000000-0005-0000-0000-000009620000}"/>
    <cellStyle name="Обычный 17 4 2 2 3 2" xfId="25385" xr:uid="{00000000-0005-0000-0000-00000A620000}"/>
    <cellStyle name="Обычный 17 4 2 2 3 2 2" xfId="43349" xr:uid="{00000000-0005-0000-0000-00000B620000}"/>
    <cellStyle name="Обычный 17 4 2 2 3 3" xfId="35041" xr:uid="{00000000-0005-0000-0000-00000C620000}"/>
    <cellStyle name="Обычный 17 4 2 2 4" xfId="18028" xr:uid="{00000000-0005-0000-0000-00000D620000}"/>
    <cellStyle name="Обычный 17 4 2 2 4 2" xfId="36338" xr:uid="{00000000-0005-0000-0000-00000E620000}"/>
    <cellStyle name="Обычный 17 4 2 2 5" xfId="26808" xr:uid="{00000000-0005-0000-0000-00000F620000}"/>
    <cellStyle name="Обычный 17 4 2 2 5 2" xfId="44723" xr:uid="{00000000-0005-0000-0000-000010620000}"/>
    <cellStyle name="Обычный 17 4 2 2 6" xfId="28121" xr:uid="{00000000-0005-0000-0000-000011620000}"/>
    <cellStyle name="Обычный 17 4 2 2 7" xfId="45770" xr:uid="{00000000-0005-0000-0000-000012620000}"/>
    <cellStyle name="Обычный 17 4 2 2 8" xfId="46936" xr:uid="{00000000-0005-0000-0000-000013620000}"/>
    <cellStyle name="Обычный 17 4 2 3" xfId="12924" xr:uid="{00000000-0005-0000-0000-000014620000}"/>
    <cellStyle name="Обычный 17 4 2 3 2" xfId="22347" xr:uid="{00000000-0005-0000-0000-000015620000}"/>
    <cellStyle name="Обычный 17 4 2 3 2 2" xfId="40382" xr:uid="{00000000-0005-0000-0000-000016620000}"/>
    <cellStyle name="Обычный 17 4 2 3 3" xfId="32044" xr:uid="{00000000-0005-0000-0000-000017620000}"/>
    <cellStyle name="Обычный 17 4 2 4" xfId="15975" xr:uid="{00000000-0005-0000-0000-000018620000}"/>
    <cellStyle name="Обычный 17 4 2 4 2" xfId="24951" xr:uid="{00000000-0005-0000-0000-000019620000}"/>
    <cellStyle name="Обычный 17 4 2 4 2 2" xfId="42948" xr:uid="{00000000-0005-0000-0000-00001A620000}"/>
    <cellStyle name="Обычный 17 4 2 4 3" xfId="34596" xr:uid="{00000000-0005-0000-0000-00001B620000}"/>
    <cellStyle name="Обычный 17 4 2 5" xfId="17288" xr:uid="{00000000-0005-0000-0000-00001C620000}"/>
    <cellStyle name="Обычный 17 4 2 5 2" xfId="35644" xr:uid="{00000000-0005-0000-0000-00001D620000}"/>
    <cellStyle name="Обычный 17 4 2 6" xfId="26205" xr:uid="{00000000-0005-0000-0000-00001E620000}"/>
    <cellStyle name="Обычный 17 4 2 6 2" xfId="44139" xr:uid="{00000000-0005-0000-0000-00001F620000}"/>
    <cellStyle name="Обычный 17 4 2 7" xfId="27515" xr:uid="{00000000-0005-0000-0000-000020620000}"/>
    <cellStyle name="Обычный 17 4 2 8" xfId="45275" xr:uid="{00000000-0005-0000-0000-000021620000}"/>
    <cellStyle name="Обычный 17 4 2 9" xfId="46346" xr:uid="{00000000-0005-0000-0000-000022620000}"/>
    <cellStyle name="Обычный 17 5" xfId="3024" xr:uid="{00000000-0005-0000-0000-000023620000}"/>
    <cellStyle name="Обычный 17 6" xfId="3025" xr:uid="{00000000-0005-0000-0000-000024620000}"/>
    <cellStyle name="Обычный 17 7" xfId="3026" xr:uid="{00000000-0005-0000-0000-000025620000}"/>
    <cellStyle name="Обычный 17 8" xfId="3027" xr:uid="{00000000-0005-0000-0000-000026620000}"/>
    <cellStyle name="Обычный 17 9" xfId="3028" xr:uid="{00000000-0005-0000-0000-000027620000}"/>
    <cellStyle name="Обычный 18" xfId="3029" xr:uid="{00000000-0005-0000-0000-000028620000}"/>
    <cellStyle name="Обычный 18 10" xfId="3030" xr:uid="{00000000-0005-0000-0000-000029620000}"/>
    <cellStyle name="Обычный 18 11" xfId="3031" xr:uid="{00000000-0005-0000-0000-00002A620000}"/>
    <cellStyle name="Обычный 18 12" xfId="3032" xr:uid="{00000000-0005-0000-0000-00002B620000}"/>
    <cellStyle name="Обычный 18 13" xfId="3033" xr:uid="{00000000-0005-0000-0000-00002C620000}"/>
    <cellStyle name="Обычный 18 14" xfId="3034" xr:uid="{00000000-0005-0000-0000-00002D620000}"/>
    <cellStyle name="Обычный 18 15" xfId="3035" xr:uid="{00000000-0005-0000-0000-00002E620000}"/>
    <cellStyle name="Обычный 18 16" xfId="3036" xr:uid="{00000000-0005-0000-0000-00002F620000}"/>
    <cellStyle name="Обычный 18 17" xfId="3037" xr:uid="{00000000-0005-0000-0000-000030620000}"/>
    <cellStyle name="Обычный 18 18" xfId="3038" xr:uid="{00000000-0005-0000-0000-000031620000}"/>
    <cellStyle name="Обычный 18 19" xfId="3039" xr:uid="{00000000-0005-0000-0000-000032620000}"/>
    <cellStyle name="Обычный 18 2" xfId="3040" xr:uid="{00000000-0005-0000-0000-000033620000}"/>
    <cellStyle name="Обычный 18 2 10" xfId="45276" xr:uid="{00000000-0005-0000-0000-000034620000}"/>
    <cellStyle name="Обычный 18 2 11" xfId="46347" xr:uid="{00000000-0005-0000-0000-000035620000}"/>
    <cellStyle name="Обычный 18 2 2" xfId="3041" xr:uid="{00000000-0005-0000-0000-000036620000}"/>
    <cellStyle name="Обычный 18 2 2 10" xfId="46348" xr:uid="{00000000-0005-0000-0000-000037620000}"/>
    <cellStyle name="Обычный 18 2 2 2" xfId="6081" xr:uid="{00000000-0005-0000-0000-000038620000}"/>
    <cellStyle name="Обычный 18 2 2 2 2" xfId="13904" xr:uid="{00000000-0005-0000-0000-000039620000}"/>
    <cellStyle name="Обычный 18 2 2 2 2 2" xfId="23123" xr:uid="{00000000-0005-0000-0000-00003A620000}"/>
    <cellStyle name="Обычный 18 2 2 2 2 2 2" xfId="41123" xr:uid="{00000000-0005-0000-0000-00003B620000}"/>
    <cellStyle name="Обычный 18 2 2 2 2 3" xfId="32780" xr:uid="{00000000-0005-0000-0000-00003C620000}"/>
    <cellStyle name="Обычный 18 2 2 2 3" xfId="16599" xr:uid="{00000000-0005-0000-0000-00003D620000}"/>
    <cellStyle name="Обычный 18 2 2 2 3 2" xfId="25387" xr:uid="{00000000-0005-0000-0000-00003E620000}"/>
    <cellStyle name="Обычный 18 2 2 2 3 2 2" xfId="43351" xr:uid="{00000000-0005-0000-0000-00003F620000}"/>
    <cellStyle name="Обычный 18 2 2 2 3 3" xfId="35043" xr:uid="{00000000-0005-0000-0000-000040620000}"/>
    <cellStyle name="Обычный 18 2 2 2 4" xfId="18031" xr:uid="{00000000-0005-0000-0000-000041620000}"/>
    <cellStyle name="Обычный 18 2 2 2 4 2" xfId="36341" xr:uid="{00000000-0005-0000-0000-000042620000}"/>
    <cellStyle name="Обычный 18 2 2 2 5" xfId="26810" xr:uid="{00000000-0005-0000-0000-000043620000}"/>
    <cellStyle name="Обычный 18 2 2 2 5 2" xfId="44725" xr:uid="{00000000-0005-0000-0000-000044620000}"/>
    <cellStyle name="Обычный 18 2 2 2 6" xfId="28124" xr:uid="{00000000-0005-0000-0000-000045620000}"/>
    <cellStyle name="Обычный 18 2 2 2 7" xfId="45772" xr:uid="{00000000-0005-0000-0000-000046620000}"/>
    <cellStyle name="Обычный 18 2 2 2 8" xfId="46938" xr:uid="{00000000-0005-0000-0000-000047620000}"/>
    <cellStyle name="Обычный 18 2 2 3" xfId="9958" xr:uid="{00000000-0005-0000-0000-000048620000}"/>
    <cellStyle name="Обычный 18 2 2 4" xfId="12925" xr:uid="{00000000-0005-0000-0000-000049620000}"/>
    <cellStyle name="Обычный 18 2 2 4 2" xfId="22348" xr:uid="{00000000-0005-0000-0000-00004A620000}"/>
    <cellStyle name="Обычный 18 2 2 4 2 2" xfId="40383" xr:uid="{00000000-0005-0000-0000-00004B620000}"/>
    <cellStyle name="Обычный 18 2 2 4 3" xfId="32045" xr:uid="{00000000-0005-0000-0000-00004C620000}"/>
    <cellStyle name="Обычный 18 2 2 5" xfId="15977" xr:uid="{00000000-0005-0000-0000-00004D620000}"/>
    <cellStyle name="Обычный 18 2 2 5 2" xfId="24953" xr:uid="{00000000-0005-0000-0000-00004E620000}"/>
    <cellStyle name="Обычный 18 2 2 5 2 2" xfId="42950" xr:uid="{00000000-0005-0000-0000-00004F620000}"/>
    <cellStyle name="Обычный 18 2 2 5 3" xfId="34598" xr:uid="{00000000-0005-0000-0000-000050620000}"/>
    <cellStyle name="Обычный 18 2 2 6" xfId="17292" xr:uid="{00000000-0005-0000-0000-000051620000}"/>
    <cellStyle name="Обычный 18 2 2 6 2" xfId="35648" xr:uid="{00000000-0005-0000-0000-000052620000}"/>
    <cellStyle name="Обычный 18 2 2 7" xfId="26207" xr:uid="{00000000-0005-0000-0000-000053620000}"/>
    <cellStyle name="Обычный 18 2 2 7 2" xfId="44141" xr:uid="{00000000-0005-0000-0000-000054620000}"/>
    <cellStyle name="Обычный 18 2 2 8" xfId="27518" xr:uid="{00000000-0005-0000-0000-000055620000}"/>
    <cellStyle name="Обычный 18 2 2 9" xfId="45277" xr:uid="{00000000-0005-0000-0000-000056620000}"/>
    <cellStyle name="Обычный 18 2 3" xfId="3042" xr:uid="{00000000-0005-0000-0000-000057620000}"/>
    <cellStyle name="Обычный 18 2 3 2" xfId="6082" xr:uid="{00000000-0005-0000-0000-000058620000}"/>
    <cellStyle name="Обычный 18 2 3 2 2" xfId="13905" xr:uid="{00000000-0005-0000-0000-000059620000}"/>
    <cellStyle name="Обычный 18 2 3 2 2 2" xfId="23124" xr:uid="{00000000-0005-0000-0000-00005A620000}"/>
    <cellStyle name="Обычный 18 2 3 2 2 2 2" xfId="41124" xr:uid="{00000000-0005-0000-0000-00005B620000}"/>
    <cellStyle name="Обычный 18 2 3 2 2 3" xfId="32781" xr:uid="{00000000-0005-0000-0000-00005C620000}"/>
    <cellStyle name="Обычный 18 2 3 2 3" xfId="16600" xr:uid="{00000000-0005-0000-0000-00005D620000}"/>
    <cellStyle name="Обычный 18 2 3 2 3 2" xfId="25388" xr:uid="{00000000-0005-0000-0000-00005E620000}"/>
    <cellStyle name="Обычный 18 2 3 2 3 2 2" xfId="43352" xr:uid="{00000000-0005-0000-0000-00005F620000}"/>
    <cellStyle name="Обычный 18 2 3 2 3 3" xfId="35044" xr:uid="{00000000-0005-0000-0000-000060620000}"/>
    <cellStyle name="Обычный 18 2 3 2 4" xfId="18032" xr:uid="{00000000-0005-0000-0000-000061620000}"/>
    <cellStyle name="Обычный 18 2 3 2 4 2" xfId="36342" xr:uid="{00000000-0005-0000-0000-000062620000}"/>
    <cellStyle name="Обычный 18 2 3 2 5" xfId="26811" xr:uid="{00000000-0005-0000-0000-000063620000}"/>
    <cellStyle name="Обычный 18 2 3 2 5 2" xfId="44726" xr:uid="{00000000-0005-0000-0000-000064620000}"/>
    <cellStyle name="Обычный 18 2 3 2 6" xfId="28125" xr:uid="{00000000-0005-0000-0000-000065620000}"/>
    <cellStyle name="Обычный 18 2 3 2 7" xfId="45773" xr:uid="{00000000-0005-0000-0000-000066620000}"/>
    <cellStyle name="Обычный 18 2 3 2 8" xfId="46939" xr:uid="{00000000-0005-0000-0000-000067620000}"/>
    <cellStyle name="Обычный 18 2 3 3" xfId="12926" xr:uid="{00000000-0005-0000-0000-000068620000}"/>
    <cellStyle name="Обычный 18 2 3 3 2" xfId="22349" xr:uid="{00000000-0005-0000-0000-000069620000}"/>
    <cellStyle name="Обычный 18 2 3 3 2 2" xfId="40384" xr:uid="{00000000-0005-0000-0000-00006A620000}"/>
    <cellStyle name="Обычный 18 2 3 3 3" xfId="32046" xr:uid="{00000000-0005-0000-0000-00006B620000}"/>
    <cellStyle name="Обычный 18 2 3 4" xfId="15978" xr:uid="{00000000-0005-0000-0000-00006C620000}"/>
    <cellStyle name="Обычный 18 2 3 4 2" xfId="24954" xr:uid="{00000000-0005-0000-0000-00006D620000}"/>
    <cellStyle name="Обычный 18 2 3 4 2 2" xfId="42951" xr:uid="{00000000-0005-0000-0000-00006E620000}"/>
    <cellStyle name="Обычный 18 2 3 4 3" xfId="34599" xr:uid="{00000000-0005-0000-0000-00006F620000}"/>
    <cellStyle name="Обычный 18 2 3 5" xfId="17293" xr:uid="{00000000-0005-0000-0000-000070620000}"/>
    <cellStyle name="Обычный 18 2 3 5 2" xfId="35649" xr:uid="{00000000-0005-0000-0000-000071620000}"/>
    <cellStyle name="Обычный 18 2 3 6" xfId="26208" xr:uid="{00000000-0005-0000-0000-000072620000}"/>
    <cellStyle name="Обычный 18 2 3 6 2" xfId="44142" xr:uid="{00000000-0005-0000-0000-000073620000}"/>
    <cellStyle name="Обычный 18 2 3 7" xfId="27519" xr:uid="{00000000-0005-0000-0000-000074620000}"/>
    <cellStyle name="Обычный 18 2 3 8" xfId="45278" xr:uid="{00000000-0005-0000-0000-000075620000}"/>
    <cellStyle name="Обычный 18 2 3 9" xfId="46349" xr:uid="{00000000-0005-0000-0000-000076620000}"/>
    <cellStyle name="Обычный 18 2 4" xfId="6080" xr:uid="{00000000-0005-0000-0000-000077620000}"/>
    <cellStyle name="Обычный 18 2 4 2" xfId="16598" xr:uid="{00000000-0005-0000-0000-000078620000}"/>
    <cellStyle name="Обычный 18 2 4 2 2" xfId="25386" xr:uid="{00000000-0005-0000-0000-000079620000}"/>
    <cellStyle name="Обычный 18 2 4 2 2 2" xfId="43350" xr:uid="{00000000-0005-0000-0000-00007A620000}"/>
    <cellStyle name="Обычный 18 2 4 2 3" xfId="35042" xr:uid="{00000000-0005-0000-0000-00007B620000}"/>
    <cellStyle name="Обычный 18 2 4 3" xfId="18030" xr:uid="{00000000-0005-0000-0000-00007C620000}"/>
    <cellStyle name="Обычный 18 2 4 3 2" xfId="36340" xr:uid="{00000000-0005-0000-0000-00007D620000}"/>
    <cellStyle name="Обычный 18 2 4 4" xfId="26809" xr:uid="{00000000-0005-0000-0000-00007E620000}"/>
    <cellStyle name="Обычный 18 2 4 4 2" xfId="44724" xr:uid="{00000000-0005-0000-0000-00007F620000}"/>
    <cellStyle name="Обычный 18 2 4 5" xfId="28123" xr:uid="{00000000-0005-0000-0000-000080620000}"/>
    <cellStyle name="Обычный 18 2 4 6" xfId="45771" xr:uid="{00000000-0005-0000-0000-000081620000}"/>
    <cellStyle name="Обычный 18 2 4 7" xfId="46937" xr:uid="{00000000-0005-0000-0000-000082620000}"/>
    <cellStyle name="Обычный 18 2 5" xfId="6744" xr:uid="{00000000-0005-0000-0000-000083620000}"/>
    <cellStyle name="Обычный 18 2 6" xfId="15976" xr:uid="{00000000-0005-0000-0000-000084620000}"/>
    <cellStyle name="Обычный 18 2 6 2" xfId="24952" xr:uid="{00000000-0005-0000-0000-000085620000}"/>
    <cellStyle name="Обычный 18 2 6 2 2" xfId="42949" xr:uid="{00000000-0005-0000-0000-000086620000}"/>
    <cellStyle name="Обычный 18 2 6 3" xfId="34597" xr:uid="{00000000-0005-0000-0000-000087620000}"/>
    <cellStyle name="Обычный 18 2 7" xfId="17291" xr:uid="{00000000-0005-0000-0000-000088620000}"/>
    <cellStyle name="Обычный 18 2 7 2" xfId="35647" xr:uid="{00000000-0005-0000-0000-000089620000}"/>
    <cellStyle name="Обычный 18 2 8" xfId="26206" xr:uid="{00000000-0005-0000-0000-00008A620000}"/>
    <cellStyle name="Обычный 18 2 8 2" xfId="44140" xr:uid="{00000000-0005-0000-0000-00008B620000}"/>
    <cellStyle name="Обычный 18 2 9" xfId="27517" xr:uid="{00000000-0005-0000-0000-00008C620000}"/>
    <cellStyle name="Обычный 18 20" xfId="3043" xr:uid="{00000000-0005-0000-0000-00008D620000}"/>
    <cellStyle name="Обычный 18 21" xfId="3044" xr:uid="{00000000-0005-0000-0000-00008E620000}"/>
    <cellStyle name="Обычный 18 21 2" xfId="3045" xr:uid="{00000000-0005-0000-0000-00008F620000}"/>
    <cellStyle name="Обычный 18 21 2 2" xfId="6083" xr:uid="{00000000-0005-0000-0000-000090620000}"/>
    <cellStyle name="Обычный 18 21 2 2 2" xfId="13906" xr:uid="{00000000-0005-0000-0000-000091620000}"/>
    <cellStyle name="Обычный 18 21 2 2 2 2" xfId="23125" xr:uid="{00000000-0005-0000-0000-000092620000}"/>
    <cellStyle name="Обычный 18 21 2 2 2 2 2" xfId="41125" xr:uid="{00000000-0005-0000-0000-000093620000}"/>
    <cellStyle name="Обычный 18 21 2 2 2 3" xfId="32782" xr:uid="{00000000-0005-0000-0000-000094620000}"/>
    <cellStyle name="Обычный 18 21 2 2 3" xfId="16601" xr:uid="{00000000-0005-0000-0000-000095620000}"/>
    <cellStyle name="Обычный 18 21 2 2 3 2" xfId="25389" xr:uid="{00000000-0005-0000-0000-000096620000}"/>
    <cellStyle name="Обычный 18 21 2 2 3 2 2" xfId="43353" xr:uid="{00000000-0005-0000-0000-000097620000}"/>
    <cellStyle name="Обычный 18 21 2 2 3 3" xfId="35045" xr:uid="{00000000-0005-0000-0000-000098620000}"/>
    <cellStyle name="Обычный 18 21 2 2 4" xfId="18033" xr:uid="{00000000-0005-0000-0000-000099620000}"/>
    <cellStyle name="Обычный 18 21 2 2 4 2" xfId="36343" xr:uid="{00000000-0005-0000-0000-00009A620000}"/>
    <cellStyle name="Обычный 18 21 2 2 5" xfId="26812" xr:uid="{00000000-0005-0000-0000-00009B620000}"/>
    <cellStyle name="Обычный 18 21 2 2 5 2" xfId="44727" xr:uid="{00000000-0005-0000-0000-00009C620000}"/>
    <cellStyle name="Обычный 18 21 2 2 6" xfId="28126" xr:uid="{00000000-0005-0000-0000-00009D620000}"/>
    <cellStyle name="Обычный 18 21 2 2 7" xfId="45774" xr:uid="{00000000-0005-0000-0000-00009E620000}"/>
    <cellStyle name="Обычный 18 21 2 2 8" xfId="46940" xr:uid="{00000000-0005-0000-0000-00009F620000}"/>
    <cellStyle name="Обычный 18 21 2 3" xfId="12927" xr:uid="{00000000-0005-0000-0000-0000A0620000}"/>
    <cellStyle name="Обычный 18 21 2 3 2" xfId="22350" xr:uid="{00000000-0005-0000-0000-0000A1620000}"/>
    <cellStyle name="Обычный 18 21 2 3 2 2" xfId="40385" xr:uid="{00000000-0005-0000-0000-0000A2620000}"/>
    <cellStyle name="Обычный 18 21 2 3 3" xfId="32047" xr:uid="{00000000-0005-0000-0000-0000A3620000}"/>
    <cellStyle name="Обычный 18 21 2 4" xfId="15979" xr:uid="{00000000-0005-0000-0000-0000A4620000}"/>
    <cellStyle name="Обычный 18 21 2 4 2" xfId="24955" xr:uid="{00000000-0005-0000-0000-0000A5620000}"/>
    <cellStyle name="Обычный 18 21 2 4 2 2" xfId="42952" xr:uid="{00000000-0005-0000-0000-0000A6620000}"/>
    <cellStyle name="Обычный 18 21 2 4 3" xfId="34600" xr:uid="{00000000-0005-0000-0000-0000A7620000}"/>
    <cellStyle name="Обычный 18 21 2 5" xfId="17294" xr:uid="{00000000-0005-0000-0000-0000A8620000}"/>
    <cellStyle name="Обычный 18 21 2 5 2" xfId="35650" xr:uid="{00000000-0005-0000-0000-0000A9620000}"/>
    <cellStyle name="Обычный 18 21 2 6" xfId="26209" xr:uid="{00000000-0005-0000-0000-0000AA620000}"/>
    <cellStyle name="Обычный 18 21 2 6 2" xfId="44143" xr:uid="{00000000-0005-0000-0000-0000AB620000}"/>
    <cellStyle name="Обычный 18 21 2 7" xfId="27520" xr:uid="{00000000-0005-0000-0000-0000AC620000}"/>
    <cellStyle name="Обычный 18 21 2 8" xfId="45279" xr:uid="{00000000-0005-0000-0000-0000AD620000}"/>
    <cellStyle name="Обычный 18 21 2 9" xfId="46350" xr:uid="{00000000-0005-0000-0000-0000AE620000}"/>
    <cellStyle name="Обычный 18 22" xfId="3046" xr:uid="{00000000-0005-0000-0000-0000AF620000}"/>
    <cellStyle name="Обычный 18 22 2" xfId="6084" xr:uid="{00000000-0005-0000-0000-0000B0620000}"/>
    <cellStyle name="Обычный 18 22 2 2" xfId="13907" xr:uid="{00000000-0005-0000-0000-0000B1620000}"/>
    <cellStyle name="Обычный 18 22 2 2 2" xfId="23126" xr:uid="{00000000-0005-0000-0000-0000B2620000}"/>
    <cellStyle name="Обычный 18 22 2 2 2 2" xfId="41126" xr:uid="{00000000-0005-0000-0000-0000B3620000}"/>
    <cellStyle name="Обычный 18 22 2 2 3" xfId="32783" xr:uid="{00000000-0005-0000-0000-0000B4620000}"/>
    <cellStyle name="Обычный 18 22 2 3" xfId="16602" xr:uid="{00000000-0005-0000-0000-0000B5620000}"/>
    <cellStyle name="Обычный 18 22 2 3 2" xfId="25390" xr:uid="{00000000-0005-0000-0000-0000B6620000}"/>
    <cellStyle name="Обычный 18 22 2 3 2 2" xfId="43354" xr:uid="{00000000-0005-0000-0000-0000B7620000}"/>
    <cellStyle name="Обычный 18 22 2 3 3" xfId="35046" xr:uid="{00000000-0005-0000-0000-0000B8620000}"/>
    <cellStyle name="Обычный 18 22 2 4" xfId="18034" xr:uid="{00000000-0005-0000-0000-0000B9620000}"/>
    <cellStyle name="Обычный 18 22 2 4 2" xfId="36344" xr:uid="{00000000-0005-0000-0000-0000BA620000}"/>
    <cellStyle name="Обычный 18 22 2 5" xfId="26813" xr:uid="{00000000-0005-0000-0000-0000BB620000}"/>
    <cellStyle name="Обычный 18 22 2 5 2" xfId="44728" xr:uid="{00000000-0005-0000-0000-0000BC620000}"/>
    <cellStyle name="Обычный 18 22 2 6" xfId="28127" xr:uid="{00000000-0005-0000-0000-0000BD620000}"/>
    <cellStyle name="Обычный 18 22 2 7" xfId="45775" xr:uid="{00000000-0005-0000-0000-0000BE620000}"/>
    <cellStyle name="Обычный 18 22 2 8" xfId="46941" xr:uid="{00000000-0005-0000-0000-0000BF620000}"/>
    <cellStyle name="Обычный 18 22 3" xfId="12928" xr:uid="{00000000-0005-0000-0000-0000C0620000}"/>
    <cellStyle name="Обычный 18 22 3 2" xfId="22351" xr:uid="{00000000-0005-0000-0000-0000C1620000}"/>
    <cellStyle name="Обычный 18 22 3 2 2" xfId="40386" xr:uid="{00000000-0005-0000-0000-0000C2620000}"/>
    <cellStyle name="Обычный 18 22 3 3" xfId="32048" xr:uid="{00000000-0005-0000-0000-0000C3620000}"/>
    <cellStyle name="Обычный 18 22 4" xfId="15980" xr:uid="{00000000-0005-0000-0000-0000C4620000}"/>
    <cellStyle name="Обычный 18 22 4 2" xfId="24956" xr:uid="{00000000-0005-0000-0000-0000C5620000}"/>
    <cellStyle name="Обычный 18 22 4 2 2" xfId="42953" xr:uid="{00000000-0005-0000-0000-0000C6620000}"/>
    <cellStyle name="Обычный 18 22 4 3" xfId="34601" xr:uid="{00000000-0005-0000-0000-0000C7620000}"/>
    <cellStyle name="Обычный 18 22 5" xfId="17295" xr:uid="{00000000-0005-0000-0000-0000C8620000}"/>
    <cellStyle name="Обычный 18 22 5 2" xfId="35651" xr:uid="{00000000-0005-0000-0000-0000C9620000}"/>
    <cellStyle name="Обычный 18 22 6" xfId="26210" xr:uid="{00000000-0005-0000-0000-0000CA620000}"/>
    <cellStyle name="Обычный 18 22 6 2" xfId="44144" xr:uid="{00000000-0005-0000-0000-0000CB620000}"/>
    <cellStyle name="Обычный 18 22 7" xfId="27521" xr:uid="{00000000-0005-0000-0000-0000CC620000}"/>
    <cellStyle name="Обычный 18 22 8" xfId="45280" xr:uid="{00000000-0005-0000-0000-0000CD620000}"/>
    <cellStyle name="Обычный 18 22 9" xfId="46351" xr:uid="{00000000-0005-0000-0000-0000CE620000}"/>
    <cellStyle name="Обычный 18 23" xfId="3047" xr:uid="{00000000-0005-0000-0000-0000CF620000}"/>
    <cellStyle name="Обычный 18 23 2" xfId="6085" xr:uid="{00000000-0005-0000-0000-0000D0620000}"/>
    <cellStyle name="Обычный 18 23 2 2" xfId="13908" xr:uid="{00000000-0005-0000-0000-0000D1620000}"/>
    <cellStyle name="Обычный 18 23 2 2 2" xfId="23127" xr:uid="{00000000-0005-0000-0000-0000D2620000}"/>
    <cellStyle name="Обычный 18 23 2 2 2 2" xfId="41127" xr:uid="{00000000-0005-0000-0000-0000D3620000}"/>
    <cellStyle name="Обычный 18 23 2 2 3" xfId="32784" xr:uid="{00000000-0005-0000-0000-0000D4620000}"/>
    <cellStyle name="Обычный 18 23 2 3" xfId="16603" xr:uid="{00000000-0005-0000-0000-0000D5620000}"/>
    <cellStyle name="Обычный 18 23 2 3 2" xfId="25391" xr:uid="{00000000-0005-0000-0000-0000D6620000}"/>
    <cellStyle name="Обычный 18 23 2 3 2 2" xfId="43355" xr:uid="{00000000-0005-0000-0000-0000D7620000}"/>
    <cellStyle name="Обычный 18 23 2 3 3" xfId="35047" xr:uid="{00000000-0005-0000-0000-0000D8620000}"/>
    <cellStyle name="Обычный 18 23 2 4" xfId="18035" xr:uid="{00000000-0005-0000-0000-0000D9620000}"/>
    <cellStyle name="Обычный 18 23 2 4 2" xfId="36345" xr:uid="{00000000-0005-0000-0000-0000DA620000}"/>
    <cellStyle name="Обычный 18 23 2 5" xfId="26814" xr:uid="{00000000-0005-0000-0000-0000DB620000}"/>
    <cellStyle name="Обычный 18 23 2 5 2" xfId="44729" xr:uid="{00000000-0005-0000-0000-0000DC620000}"/>
    <cellStyle name="Обычный 18 23 2 6" xfId="28128" xr:uid="{00000000-0005-0000-0000-0000DD620000}"/>
    <cellStyle name="Обычный 18 23 2 7" xfId="45776" xr:uid="{00000000-0005-0000-0000-0000DE620000}"/>
    <cellStyle name="Обычный 18 23 2 8" xfId="46942" xr:uid="{00000000-0005-0000-0000-0000DF620000}"/>
    <cellStyle name="Обычный 18 23 3" xfId="12929" xr:uid="{00000000-0005-0000-0000-0000E0620000}"/>
    <cellStyle name="Обычный 18 23 3 2" xfId="22352" xr:uid="{00000000-0005-0000-0000-0000E1620000}"/>
    <cellStyle name="Обычный 18 23 3 2 2" xfId="40387" xr:uid="{00000000-0005-0000-0000-0000E2620000}"/>
    <cellStyle name="Обычный 18 23 3 3" xfId="32049" xr:uid="{00000000-0005-0000-0000-0000E3620000}"/>
    <cellStyle name="Обычный 18 23 4" xfId="15981" xr:uid="{00000000-0005-0000-0000-0000E4620000}"/>
    <cellStyle name="Обычный 18 23 4 2" xfId="24957" xr:uid="{00000000-0005-0000-0000-0000E5620000}"/>
    <cellStyle name="Обычный 18 23 4 2 2" xfId="42954" xr:uid="{00000000-0005-0000-0000-0000E6620000}"/>
    <cellStyle name="Обычный 18 23 4 3" xfId="34602" xr:uid="{00000000-0005-0000-0000-0000E7620000}"/>
    <cellStyle name="Обычный 18 23 5" xfId="17296" xr:uid="{00000000-0005-0000-0000-0000E8620000}"/>
    <cellStyle name="Обычный 18 23 5 2" xfId="35652" xr:uid="{00000000-0005-0000-0000-0000E9620000}"/>
    <cellStyle name="Обычный 18 23 6" xfId="26211" xr:uid="{00000000-0005-0000-0000-0000EA620000}"/>
    <cellStyle name="Обычный 18 23 6 2" xfId="44145" xr:uid="{00000000-0005-0000-0000-0000EB620000}"/>
    <cellStyle name="Обычный 18 23 7" xfId="27522" xr:uid="{00000000-0005-0000-0000-0000EC620000}"/>
    <cellStyle name="Обычный 18 23 8" xfId="45281" xr:uid="{00000000-0005-0000-0000-0000ED620000}"/>
    <cellStyle name="Обычный 18 23 9" xfId="46352" xr:uid="{00000000-0005-0000-0000-0000EE620000}"/>
    <cellStyle name="Обычный 18 24" xfId="6079" xr:uid="{00000000-0005-0000-0000-0000EF620000}"/>
    <cellStyle name="Обычный 18 24 2" xfId="16316" xr:uid="{00000000-0005-0000-0000-0000F0620000}"/>
    <cellStyle name="Обычный 18 24 2 2" xfId="25218" xr:uid="{00000000-0005-0000-0000-0000F1620000}"/>
    <cellStyle name="Обычный 18 24 2 2 2" xfId="43209" xr:uid="{00000000-0005-0000-0000-0000F2620000}"/>
    <cellStyle name="Обычный 18 24 2 3" xfId="34879" xr:uid="{00000000-0005-0000-0000-0000F3620000}"/>
    <cellStyle name="Обычный 18 24 3" xfId="18029" xr:uid="{00000000-0005-0000-0000-0000F4620000}"/>
    <cellStyle name="Обычный 18 24 3 2" xfId="36339" xr:uid="{00000000-0005-0000-0000-0000F5620000}"/>
    <cellStyle name="Обычный 18 24 4" xfId="26646" xr:uid="{00000000-0005-0000-0000-0000F6620000}"/>
    <cellStyle name="Обычный 18 24 4 2" xfId="44561" xr:uid="{00000000-0005-0000-0000-0000F7620000}"/>
    <cellStyle name="Обычный 18 24 5" xfId="28122" xr:uid="{00000000-0005-0000-0000-0000F8620000}"/>
    <cellStyle name="Обычный 18 24 6" xfId="45560" xr:uid="{00000000-0005-0000-0000-0000F9620000}"/>
    <cellStyle name="Обычный 18 24 7" xfId="46682" xr:uid="{00000000-0005-0000-0000-0000FA620000}"/>
    <cellStyle name="Обычный 18 25" xfId="6641" xr:uid="{00000000-0005-0000-0000-0000FB620000}"/>
    <cellStyle name="Обычный 18 26" xfId="15701" xr:uid="{00000000-0005-0000-0000-0000FC620000}"/>
    <cellStyle name="Обычный 18 26 2" xfId="24789" xr:uid="{00000000-0005-0000-0000-0000FD620000}"/>
    <cellStyle name="Обычный 18 26 2 2" xfId="42787" xr:uid="{00000000-0005-0000-0000-0000FE620000}"/>
    <cellStyle name="Обычный 18 26 3" xfId="34439" xr:uid="{00000000-0005-0000-0000-0000FF620000}"/>
    <cellStyle name="Обычный 18 27" xfId="17289" xr:uid="{00000000-0005-0000-0000-000000630000}"/>
    <cellStyle name="Обычный 18 27 2" xfId="35645" xr:uid="{00000000-0005-0000-0000-000001630000}"/>
    <cellStyle name="Обычный 18 28" xfId="26041" xr:uid="{00000000-0005-0000-0000-000002630000}"/>
    <cellStyle name="Обычный 18 28 2" xfId="43977" xr:uid="{00000000-0005-0000-0000-000003630000}"/>
    <cellStyle name="Обычный 18 29" xfId="27516" xr:uid="{00000000-0005-0000-0000-000004630000}"/>
    <cellStyle name="Обычный 18 3" xfId="3048" xr:uid="{00000000-0005-0000-0000-000005630000}"/>
    <cellStyle name="Обычный 18 3 2" xfId="9959" xr:uid="{00000000-0005-0000-0000-000006630000}"/>
    <cellStyle name="Обычный 18 3 3" xfId="6719" xr:uid="{00000000-0005-0000-0000-000007630000}"/>
    <cellStyle name="Обычный 18 30" xfId="45138" xr:uid="{00000000-0005-0000-0000-000008630000}"/>
    <cellStyle name="Обычный 18 31" xfId="46100" xr:uid="{00000000-0005-0000-0000-000009630000}"/>
    <cellStyle name="Обычный 18 4" xfId="3049" xr:uid="{00000000-0005-0000-0000-00000A630000}"/>
    <cellStyle name="Обычный 18 4 2" xfId="8230" xr:uid="{00000000-0005-0000-0000-00000B630000}"/>
    <cellStyle name="Обычный 18 5" xfId="3050" xr:uid="{00000000-0005-0000-0000-00000C630000}"/>
    <cellStyle name="Обычный 18 6" xfId="3051" xr:uid="{00000000-0005-0000-0000-00000D630000}"/>
    <cellStyle name="Обычный 18 7" xfId="3052" xr:uid="{00000000-0005-0000-0000-00000E630000}"/>
    <cellStyle name="Обычный 18 8" xfId="3053" xr:uid="{00000000-0005-0000-0000-00000F630000}"/>
    <cellStyle name="Обычный 18 9" xfId="3054" xr:uid="{00000000-0005-0000-0000-000010630000}"/>
    <cellStyle name="Обычный 18_(DELOITTE) январь 2011" xfId="5324" xr:uid="{00000000-0005-0000-0000-000011630000}"/>
    <cellStyle name="Обычный 19" xfId="3055" xr:uid="{00000000-0005-0000-0000-000012630000}"/>
    <cellStyle name="Обычный 19 10" xfId="3056" xr:uid="{00000000-0005-0000-0000-000013630000}"/>
    <cellStyle name="Обычный 19 11" xfId="3057" xr:uid="{00000000-0005-0000-0000-000014630000}"/>
    <cellStyle name="Обычный 19 12" xfId="3058" xr:uid="{00000000-0005-0000-0000-000015630000}"/>
    <cellStyle name="Обычный 19 13" xfId="3059" xr:uid="{00000000-0005-0000-0000-000016630000}"/>
    <cellStyle name="Обычный 19 14" xfId="3060" xr:uid="{00000000-0005-0000-0000-000017630000}"/>
    <cellStyle name="Обычный 19 15" xfId="3061" xr:uid="{00000000-0005-0000-0000-000018630000}"/>
    <cellStyle name="Обычный 19 16" xfId="3062" xr:uid="{00000000-0005-0000-0000-000019630000}"/>
    <cellStyle name="Обычный 19 17" xfId="3063" xr:uid="{00000000-0005-0000-0000-00001A630000}"/>
    <cellStyle name="Обычный 19 18" xfId="3064" xr:uid="{00000000-0005-0000-0000-00001B630000}"/>
    <cellStyle name="Обычный 19 19" xfId="3065" xr:uid="{00000000-0005-0000-0000-00001C630000}"/>
    <cellStyle name="Обычный 19 2" xfId="3066" xr:uid="{00000000-0005-0000-0000-00001D630000}"/>
    <cellStyle name="Обычный 19 2 2" xfId="5325" xr:uid="{00000000-0005-0000-0000-00001E630000}"/>
    <cellStyle name="Обычный 19 2 2 2" xfId="9190" xr:uid="{00000000-0005-0000-0000-00001F630000}"/>
    <cellStyle name="Обычный 19 2 3" xfId="6803" xr:uid="{00000000-0005-0000-0000-000020630000}"/>
    <cellStyle name="Обычный 19 20" xfId="3067" xr:uid="{00000000-0005-0000-0000-000021630000}"/>
    <cellStyle name="Обычный 19 21" xfId="3068" xr:uid="{00000000-0005-0000-0000-000022630000}"/>
    <cellStyle name="Обычный 19 21 2" xfId="3069" xr:uid="{00000000-0005-0000-0000-000023630000}"/>
    <cellStyle name="Обычный 19 21 2 2" xfId="6086" xr:uid="{00000000-0005-0000-0000-000024630000}"/>
    <cellStyle name="Обычный 19 21 2 2 2" xfId="13909" xr:uid="{00000000-0005-0000-0000-000025630000}"/>
    <cellStyle name="Обычный 19 21 2 2 2 2" xfId="23128" xr:uid="{00000000-0005-0000-0000-000026630000}"/>
    <cellStyle name="Обычный 19 21 2 2 2 2 2" xfId="41128" xr:uid="{00000000-0005-0000-0000-000027630000}"/>
    <cellStyle name="Обычный 19 21 2 2 2 3" xfId="32785" xr:uid="{00000000-0005-0000-0000-000028630000}"/>
    <cellStyle name="Обычный 19 21 2 2 3" xfId="16604" xr:uid="{00000000-0005-0000-0000-000029630000}"/>
    <cellStyle name="Обычный 19 21 2 2 3 2" xfId="25392" xr:uid="{00000000-0005-0000-0000-00002A630000}"/>
    <cellStyle name="Обычный 19 21 2 2 3 2 2" xfId="43356" xr:uid="{00000000-0005-0000-0000-00002B630000}"/>
    <cellStyle name="Обычный 19 21 2 2 3 3" xfId="35048" xr:uid="{00000000-0005-0000-0000-00002C630000}"/>
    <cellStyle name="Обычный 19 21 2 2 4" xfId="18036" xr:uid="{00000000-0005-0000-0000-00002D630000}"/>
    <cellStyle name="Обычный 19 21 2 2 4 2" xfId="36346" xr:uid="{00000000-0005-0000-0000-00002E630000}"/>
    <cellStyle name="Обычный 19 21 2 2 5" xfId="26815" xr:uid="{00000000-0005-0000-0000-00002F630000}"/>
    <cellStyle name="Обычный 19 21 2 2 5 2" xfId="44730" xr:uid="{00000000-0005-0000-0000-000030630000}"/>
    <cellStyle name="Обычный 19 21 2 2 6" xfId="28129" xr:uid="{00000000-0005-0000-0000-000031630000}"/>
    <cellStyle name="Обычный 19 21 2 2 7" xfId="45777" xr:uid="{00000000-0005-0000-0000-000032630000}"/>
    <cellStyle name="Обычный 19 21 2 2 8" xfId="46943" xr:uid="{00000000-0005-0000-0000-000033630000}"/>
    <cellStyle name="Обычный 19 21 2 3" xfId="12930" xr:uid="{00000000-0005-0000-0000-000034630000}"/>
    <cellStyle name="Обычный 19 21 2 3 2" xfId="22353" xr:uid="{00000000-0005-0000-0000-000035630000}"/>
    <cellStyle name="Обычный 19 21 2 3 2 2" xfId="40388" xr:uid="{00000000-0005-0000-0000-000036630000}"/>
    <cellStyle name="Обычный 19 21 2 3 3" xfId="32050" xr:uid="{00000000-0005-0000-0000-000037630000}"/>
    <cellStyle name="Обычный 19 21 2 4" xfId="15982" xr:uid="{00000000-0005-0000-0000-000038630000}"/>
    <cellStyle name="Обычный 19 21 2 4 2" xfId="24958" xr:uid="{00000000-0005-0000-0000-000039630000}"/>
    <cellStyle name="Обычный 19 21 2 4 2 2" xfId="42955" xr:uid="{00000000-0005-0000-0000-00003A630000}"/>
    <cellStyle name="Обычный 19 21 2 4 3" xfId="34603" xr:uid="{00000000-0005-0000-0000-00003B630000}"/>
    <cellStyle name="Обычный 19 21 2 5" xfId="17299" xr:uid="{00000000-0005-0000-0000-00003C630000}"/>
    <cellStyle name="Обычный 19 21 2 5 2" xfId="35655" xr:uid="{00000000-0005-0000-0000-00003D630000}"/>
    <cellStyle name="Обычный 19 21 2 6" xfId="26212" xr:uid="{00000000-0005-0000-0000-00003E630000}"/>
    <cellStyle name="Обычный 19 21 2 6 2" xfId="44146" xr:uid="{00000000-0005-0000-0000-00003F630000}"/>
    <cellStyle name="Обычный 19 21 2 7" xfId="27523" xr:uid="{00000000-0005-0000-0000-000040630000}"/>
    <cellStyle name="Обычный 19 21 2 8" xfId="45282" xr:uid="{00000000-0005-0000-0000-000041630000}"/>
    <cellStyle name="Обычный 19 21 2 9" xfId="46353" xr:uid="{00000000-0005-0000-0000-000042630000}"/>
    <cellStyle name="Обычный 19 22" xfId="3070" xr:uid="{00000000-0005-0000-0000-000043630000}"/>
    <cellStyle name="Обычный 19 22 2" xfId="3071" xr:uid="{00000000-0005-0000-0000-000044630000}"/>
    <cellStyle name="Обычный 19 22 2 2" xfId="6087" xr:uid="{00000000-0005-0000-0000-000045630000}"/>
    <cellStyle name="Обычный 19 22 2 2 2" xfId="13910" xr:uid="{00000000-0005-0000-0000-000046630000}"/>
    <cellStyle name="Обычный 19 22 2 2 2 2" xfId="23129" xr:uid="{00000000-0005-0000-0000-000047630000}"/>
    <cellStyle name="Обычный 19 22 2 2 2 2 2" xfId="41129" xr:uid="{00000000-0005-0000-0000-000048630000}"/>
    <cellStyle name="Обычный 19 22 2 2 2 3" xfId="32786" xr:uid="{00000000-0005-0000-0000-000049630000}"/>
    <cellStyle name="Обычный 19 22 2 2 3" xfId="16605" xr:uid="{00000000-0005-0000-0000-00004A630000}"/>
    <cellStyle name="Обычный 19 22 2 2 3 2" xfId="25393" xr:uid="{00000000-0005-0000-0000-00004B630000}"/>
    <cellStyle name="Обычный 19 22 2 2 3 2 2" xfId="43357" xr:uid="{00000000-0005-0000-0000-00004C630000}"/>
    <cellStyle name="Обычный 19 22 2 2 3 3" xfId="35049" xr:uid="{00000000-0005-0000-0000-00004D630000}"/>
    <cellStyle name="Обычный 19 22 2 2 4" xfId="18037" xr:uid="{00000000-0005-0000-0000-00004E630000}"/>
    <cellStyle name="Обычный 19 22 2 2 4 2" xfId="36347" xr:uid="{00000000-0005-0000-0000-00004F630000}"/>
    <cellStyle name="Обычный 19 22 2 2 5" xfId="26816" xr:uid="{00000000-0005-0000-0000-000050630000}"/>
    <cellStyle name="Обычный 19 22 2 2 5 2" xfId="44731" xr:uid="{00000000-0005-0000-0000-000051630000}"/>
    <cellStyle name="Обычный 19 22 2 2 6" xfId="28130" xr:uid="{00000000-0005-0000-0000-000052630000}"/>
    <cellStyle name="Обычный 19 22 2 2 7" xfId="45778" xr:uid="{00000000-0005-0000-0000-000053630000}"/>
    <cellStyle name="Обычный 19 22 2 2 8" xfId="46944" xr:uid="{00000000-0005-0000-0000-000054630000}"/>
    <cellStyle name="Обычный 19 22 2 3" xfId="12931" xr:uid="{00000000-0005-0000-0000-000055630000}"/>
    <cellStyle name="Обычный 19 22 2 3 2" xfId="22354" xr:uid="{00000000-0005-0000-0000-000056630000}"/>
    <cellStyle name="Обычный 19 22 2 3 2 2" xfId="40389" xr:uid="{00000000-0005-0000-0000-000057630000}"/>
    <cellStyle name="Обычный 19 22 2 3 3" xfId="32051" xr:uid="{00000000-0005-0000-0000-000058630000}"/>
    <cellStyle name="Обычный 19 22 2 4" xfId="15983" xr:uid="{00000000-0005-0000-0000-000059630000}"/>
    <cellStyle name="Обычный 19 22 2 4 2" xfId="24959" xr:uid="{00000000-0005-0000-0000-00005A630000}"/>
    <cellStyle name="Обычный 19 22 2 4 2 2" xfId="42956" xr:uid="{00000000-0005-0000-0000-00005B630000}"/>
    <cellStyle name="Обычный 19 22 2 4 3" xfId="34604" xr:uid="{00000000-0005-0000-0000-00005C630000}"/>
    <cellStyle name="Обычный 19 22 2 5" xfId="17300" xr:uid="{00000000-0005-0000-0000-00005D630000}"/>
    <cellStyle name="Обычный 19 22 2 5 2" xfId="35656" xr:uid="{00000000-0005-0000-0000-00005E630000}"/>
    <cellStyle name="Обычный 19 22 2 6" xfId="26213" xr:uid="{00000000-0005-0000-0000-00005F630000}"/>
    <cellStyle name="Обычный 19 22 2 6 2" xfId="44147" xr:uid="{00000000-0005-0000-0000-000060630000}"/>
    <cellStyle name="Обычный 19 22 2 7" xfId="27524" xr:uid="{00000000-0005-0000-0000-000061630000}"/>
    <cellStyle name="Обычный 19 22 2 8" xfId="45283" xr:uid="{00000000-0005-0000-0000-000062630000}"/>
    <cellStyle name="Обычный 19 22 2 9" xfId="46354" xr:uid="{00000000-0005-0000-0000-000063630000}"/>
    <cellStyle name="Обычный 19 23" xfId="3072" xr:uid="{00000000-0005-0000-0000-000064630000}"/>
    <cellStyle name="Обычный 19 23 2" xfId="6088" xr:uid="{00000000-0005-0000-0000-000065630000}"/>
    <cellStyle name="Обычный 19 23 2 2" xfId="13911" xr:uid="{00000000-0005-0000-0000-000066630000}"/>
    <cellStyle name="Обычный 19 23 2 2 2" xfId="23130" xr:uid="{00000000-0005-0000-0000-000067630000}"/>
    <cellStyle name="Обычный 19 23 2 2 2 2" xfId="41130" xr:uid="{00000000-0005-0000-0000-000068630000}"/>
    <cellStyle name="Обычный 19 23 2 2 3" xfId="32787" xr:uid="{00000000-0005-0000-0000-000069630000}"/>
    <cellStyle name="Обычный 19 23 2 3" xfId="16606" xr:uid="{00000000-0005-0000-0000-00006A630000}"/>
    <cellStyle name="Обычный 19 23 2 3 2" xfId="25394" xr:uid="{00000000-0005-0000-0000-00006B630000}"/>
    <cellStyle name="Обычный 19 23 2 3 2 2" xfId="43358" xr:uid="{00000000-0005-0000-0000-00006C630000}"/>
    <cellStyle name="Обычный 19 23 2 3 3" xfId="35050" xr:uid="{00000000-0005-0000-0000-00006D630000}"/>
    <cellStyle name="Обычный 19 23 2 4" xfId="18038" xr:uid="{00000000-0005-0000-0000-00006E630000}"/>
    <cellStyle name="Обычный 19 23 2 4 2" xfId="36348" xr:uid="{00000000-0005-0000-0000-00006F630000}"/>
    <cellStyle name="Обычный 19 23 2 5" xfId="26817" xr:uid="{00000000-0005-0000-0000-000070630000}"/>
    <cellStyle name="Обычный 19 23 2 5 2" xfId="44732" xr:uid="{00000000-0005-0000-0000-000071630000}"/>
    <cellStyle name="Обычный 19 23 2 6" xfId="28131" xr:uid="{00000000-0005-0000-0000-000072630000}"/>
    <cellStyle name="Обычный 19 23 2 7" xfId="45779" xr:uid="{00000000-0005-0000-0000-000073630000}"/>
    <cellStyle name="Обычный 19 23 2 8" xfId="46945" xr:uid="{00000000-0005-0000-0000-000074630000}"/>
    <cellStyle name="Обычный 19 23 3" xfId="12932" xr:uid="{00000000-0005-0000-0000-000075630000}"/>
    <cellStyle name="Обычный 19 23 3 2" xfId="22355" xr:uid="{00000000-0005-0000-0000-000076630000}"/>
    <cellStyle name="Обычный 19 23 3 2 2" xfId="40390" xr:uid="{00000000-0005-0000-0000-000077630000}"/>
    <cellStyle name="Обычный 19 23 3 3" xfId="32052" xr:uid="{00000000-0005-0000-0000-000078630000}"/>
    <cellStyle name="Обычный 19 23 4" xfId="15984" xr:uid="{00000000-0005-0000-0000-000079630000}"/>
    <cellStyle name="Обычный 19 23 4 2" xfId="24960" xr:uid="{00000000-0005-0000-0000-00007A630000}"/>
    <cellStyle name="Обычный 19 23 4 2 2" xfId="42957" xr:uid="{00000000-0005-0000-0000-00007B630000}"/>
    <cellStyle name="Обычный 19 23 4 3" xfId="34605" xr:uid="{00000000-0005-0000-0000-00007C630000}"/>
    <cellStyle name="Обычный 19 23 5" xfId="17301" xr:uid="{00000000-0005-0000-0000-00007D630000}"/>
    <cellStyle name="Обычный 19 23 5 2" xfId="35657" xr:uid="{00000000-0005-0000-0000-00007E630000}"/>
    <cellStyle name="Обычный 19 23 6" xfId="26214" xr:uid="{00000000-0005-0000-0000-00007F630000}"/>
    <cellStyle name="Обычный 19 23 6 2" xfId="44148" xr:uid="{00000000-0005-0000-0000-000080630000}"/>
    <cellStyle name="Обычный 19 23 7" xfId="27525" xr:uid="{00000000-0005-0000-0000-000081630000}"/>
    <cellStyle name="Обычный 19 23 8" xfId="45284" xr:uid="{00000000-0005-0000-0000-000082630000}"/>
    <cellStyle name="Обычный 19 23 9" xfId="46355" xr:uid="{00000000-0005-0000-0000-000083630000}"/>
    <cellStyle name="Обычный 19 24" xfId="6642" xr:uid="{00000000-0005-0000-0000-000084630000}"/>
    <cellStyle name="Обычный 19 3" xfId="3073" xr:uid="{00000000-0005-0000-0000-000085630000}"/>
    <cellStyle name="Обычный 19 3 2" xfId="7540" xr:uid="{00000000-0005-0000-0000-000086630000}"/>
    <cellStyle name="Обычный 19 3 2 2" xfId="8995" xr:uid="{00000000-0005-0000-0000-000087630000}"/>
    <cellStyle name="Обычный 19 3 2 2 2" xfId="14078" xr:uid="{00000000-0005-0000-0000-000088630000}"/>
    <cellStyle name="Обычный 19 3 2 2 2 2" xfId="23266" xr:uid="{00000000-0005-0000-0000-000089630000}"/>
    <cellStyle name="Обычный 19 3 2 2 2 2 2" xfId="41266" xr:uid="{00000000-0005-0000-0000-00008A630000}"/>
    <cellStyle name="Обычный 19 3 2 2 2 3" xfId="32922" xr:uid="{00000000-0005-0000-0000-00008B630000}"/>
    <cellStyle name="Обычный 19 3 2 2 3" xfId="19561" xr:uid="{00000000-0005-0000-0000-00008C630000}"/>
    <cellStyle name="Обычный 19 3 2 2 3 2" xfId="37731" xr:uid="{00000000-0005-0000-0000-00008D630000}"/>
    <cellStyle name="Обычный 19 3 2 2 4" xfId="29436" xr:uid="{00000000-0005-0000-0000-00008E630000}"/>
    <cellStyle name="Обычный 19 3 2 3" xfId="9960" xr:uid="{00000000-0005-0000-0000-00008F630000}"/>
    <cellStyle name="Обычный 19 3 2 3 2" xfId="14859" xr:uid="{00000000-0005-0000-0000-000090630000}"/>
    <cellStyle name="Обычный 19 3 2 3 2 2" xfId="24039" xr:uid="{00000000-0005-0000-0000-000091630000}"/>
    <cellStyle name="Обычный 19 3 2 3 2 2 2" xfId="42039" xr:uid="{00000000-0005-0000-0000-000092630000}"/>
    <cellStyle name="Обычный 19 3 2 3 2 3" xfId="33694" xr:uid="{00000000-0005-0000-0000-000093630000}"/>
    <cellStyle name="Обычный 19 3 2 3 3" xfId="20181" xr:uid="{00000000-0005-0000-0000-000094630000}"/>
    <cellStyle name="Обычный 19 3 2 3 3 2" xfId="38340" xr:uid="{00000000-0005-0000-0000-000095630000}"/>
    <cellStyle name="Обычный 19 3 2 3 4" xfId="30036" xr:uid="{00000000-0005-0000-0000-000096630000}"/>
    <cellStyle name="Обычный 19 3 2 4" xfId="11072" xr:uid="{00000000-0005-0000-0000-000097630000}"/>
    <cellStyle name="Обычный 19 3 2 4 2" xfId="14860" xr:uid="{00000000-0005-0000-0000-000098630000}"/>
    <cellStyle name="Обычный 19 3 2 4 2 2" xfId="24040" xr:uid="{00000000-0005-0000-0000-000099630000}"/>
    <cellStyle name="Обычный 19 3 2 4 2 2 2" xfId="42040" xr:uid="{00000000-0005-0000-0000-00009A630000}"/>
    <cellStyle name="Обычный 19 3 2 4 2 3" xfId="33695" xr:uid="{00000000-0005-0000-0000-00009B630000}"/>
    <cellStyle name="Обычный 19 3 2 4 3" xfId="20921" xr:uid="{00000000-0005-0000-0000-00009C630000}"/>
    <cellStyle name="Обычный 19 3 2 4 3 2" xfId="39073" xr:uid="{00000000-0005-0000-0000-00009D630000}"/>
    <cellStyle name="Обычный 19 3 2 4 4" xfId="30757" xr:uid="{00000000-0005-0000-0000-00009E630000}"/>
    <cellStyle name="Обычный 19 3 2 5" xfId="11580" xr:uid="{00000000-0005-0000-0000-00009F630000}"/>
    <cellStyle name="Обычный 19 3 2 5 2" xfId="21425" xr:uid="{00000000-0005-0000-0000-0000A0630000}"/>
    <cellStyle name="Обычный 19 3 2 5 2 2" xfId="39577" xr:uid="{00000000-0005-0000-0000-0000A1630000}"/>
    <cellStyle name="Обычный 19 3 2 5 3" xfId="31261" xr:uid="{00000000-0005-0000-0000-0000A2630000}"/>
    <cellStyle name="Обычный 19 3 2 6" xfId="13114" xr:uid="{00000000-0005-0000-0000-0000A3630000}"/>
    <cellStyle name="Обычный 19 3 2 6 2" xfId="22515" xr:uid="{00000000-0005-0000-0000-0000A4630000}"/>
    <cellStyle name="Обычный 19 3 2 6 2 2" xfId="40527" xr:uid="{00000000-0005-0000-0000-0000A5630000}"/>
    <cellStyle name="Обычный 19 3 2 6 3" xfId="32189" xr:uid="{00000000-0005-0000-0000-0000A6630000}"/>
    <cellStyle name="Обычный 19 3 2 7" xfId="18935" xr:uid="{00000000-0005-0000-0000-0000A7630000}"/>
    <cellStyle name="Обычный 19 3 2 7 2" xfId="37155" xr:uid="{00000000-0005-0000-0000-0000A8630000}"/>
    <cellStyle name="Обычный 19 3 2 8" xfId="28902" xr:uid="{00000000-0005-0000-0000-0000A9630000}"/>
    <cellStyle name="Обычный 19 3 3" xfId="8571" xr:uid="{00000000-0005-0000-0000-0000AA630000}"/>
    <cellStyle name="Обычный 19 3 3 2" xfId="9961" xr:uid="{00000000-0005-0000-0000-0000AB630000}"/>
    <cellStyle name="Обычный 19 3 3 2 2" xfId="14861" xr:uid="{00000000-0005-0000-0000-0000AC630000}"/>
    <cellStyle name="Обычный 19 3 3 2 2 2" xfId="24041" xr:uid="{00000000-0005-0000-0000-0000AD630000}"/>
    <cellStyle name="Обычный 19 3 3 2 2 2 2" xfId="42041" xr:uid="{00000000-0005-0000-0000-0000AE630000}"/>
    <cellStyle name="Обычный 19 3 3 2 2 3" xfId="33696" xr:uid="{00000000-0005-0000-0000-0000AF630000}"/>
    <cellStyle name="Обычный 19 3 3 2 3" xfId="20182" xr:uid="{00000000-0005-0000-0000-0000B0630000}"/>
    <cellStyle name="Обычный 19 3 3 2 3 2" xfId="38341" xr:uid="{00000000-0005-0000-0000-0000B1630000}"/>
    <cellStyle name="Обычный 19 3 3 2 4" xfId="30037" xr:uid="{00000000-0005-0000-0000-0000B2630000}"/>
    <cellStyle name="Обычный 19 3 3 3" xfId="13605" xr:uid="{00000000-0005-0000-0000-0000B3630000}"/>
    <cellStyle name="Обычный 19 3 3 3 2" xfId="22835" xr:uid="{00000000-0005-0000-0000-0000B4630000}"/>
    <cellStyle name="Обычный 19 3 3 3 2 2" xfId="40836" xr:uid="{00000000-0005-0000-0000-0000B5630000}"/>
    <cellStyle name="Обычный 19 3 3 3 3" xfId="32490" xr:uid="{00000000-0005-0000-0000-0000B6630000}"/>
    <cellStyle name="Обычный 19 3 3 4" xfId="19316" xr:uid="{00000000-0005-0000-0000-0000B7630000}"/>
    <cellStyle name="Обычный 19 3 3 4 2" xfId="37490" xr:uid="{00000000-0005-0000-0000-0000B8630000}"/>
    <cellStyle name="Обычный 19 3 3 5" xfId="29201" xr:uid="{00000000-0005-0000-0000-0000B9630000}"/>
    <cellStyle name="Обычный 19 3 4" xfId="9353" xr:uid="{00000000-0005-0000-0000-0000BA630000}"/>
    <cellStyle name="Обычный 19 3 4 2" xfId="14862" xr:uid="{00000000-0005-0000-0000-0000BB630000}"/>
    <cellStyle name="Обычный 19 3 4 2 2" xfId="24042" xr:uid="{00000000-0005-0000-0000-0000BC630000}"/>
    <cellStyle name="Обычный 19 3 4 2 2 2" xfId="42042" xr:uid="{00000000-0005-0000-0000-0000BD630000}"/>
    <cellStyle name="Обычный 19 3 4 2 3" xfId="33697" xr:uid="{00000000-0005-0000-0000-0000BE630000}"/>
    <cellStyle name="Обычный 19 3 4 3" xfId="19828" xr:uid="{00000000-0005-0000-0000-0000BF630000}"/>
    <cellStyle name="Обычный 19 3 4 3 2" xfId="37993" xr:uid="{00000000-0005-0000-0000-0000C0630000}"/>
    <cellStyle name="Обычный 19 3 4 4" xfId="29696" xr:uid="{00000000-0005-0000-0000-0000C1630000}"/>
    <cellStyle name="Обычный 19 3 5" xfId="10766" xr:uid="{00000000-0005-0000-0000-0000C2630000}"/>
    <cellStyle name="Обычный 19 3 5 2" xfId="14863" xr:uid="{00000000-0005-0000-0000-0000C3630000}"/>
    <cellStyle name="Обычный 19 3 5 2 2" xfId="24043" xr:uid="{00000000-0005-0000-0000-0000C4630000}"/>
    <cellStyle name="Обычный 19 3 5 2 2 2" xfId="42043" xr:uid="{00000000-0005-0000-0000-0000C5630000}"/>
    <cellStyle name="Обычный 19 3 5 2 3" xfId="33698" xr:uid="{00000000-0005-0000-0000-0000C6630000}"/>
    <cellStyle name="Обычный 19 3 5 3" xfId="20621" xr:uid="{00000000-0005-0000-0000-0000C7630000}"/>
    <cellStyle name="Обычный 19 3 5 3 2" xfId="38773" xr:uid="{00000000-0005-0000-0000-0000C8630000}"/>
    <cellStyle name="Обычный 19 3 5 4" xfId="30457" xr:uid="{00000000-0005-0000-0000-0000C9630000}"/>
    <cellStyle name="Обычный 19 3 6" xfId="11361" xr:uid="{00000000-0005-0000-0000-0000CA630000}"/>
    <cellStyle name="Обычный 19 3 6 2" xfId="21206" xr:uid="{00000000-0005-0000-0000-0000CB630000}"/>
    <cellStyle name="Обычный 19 3 6 2 2" xfId="39358" xr:uid="{00000000-0005-0000-0000-0000CC630000}"/>
    <cellStyle name="Обычный 19 3 6 3" xfId="31042" xr:uid="{00000000-0005-0000-0000-0000CD630000}"/>
    <cellStyle name="Обычный 19 3 7" xfId="11994" xr:uid="{00000000-0005-0000-0000-0000CE630000}"/>
    <cellStyle name="Обычный 19 3 7 2" xfId="21733" xr:uid="{00000000-0005-0000-0000-0000CF630000}"/>
    <cellStyle name="Обычный 19 3 7 2 2" xfId="39881" xr:uid="{00000000-0005-0000-0000-0000D0630000}"/>
    <cellStyle name="Обычный 19 3 7 3" xfId="31560" xr:uid="{00000000-0005-0000-0000-0000D1630000}"/>
    <cellStyle name="Обычный 19 3 8" xfId="6942" xr:uid="{00000000-0005-0000-0000-0000D2630000}"/>
    <cellStyle name="Обычный 19 3 8 2" xfId="18669" xr:uid="{00000000-0005-0000-0000-0000D3630000}"/>
    <cellStyle name="Обычный 19 3 8 2 2" xfId="36917" xr:uid="{00000000-0005-0000-0000-0000D4630000}"/>
    <cellStyle name="Обычный 19 3 8 3" xfId="28679" xr:uid="{00000000-0005-0000-0000-0000D5630000}"/>
    <cellStyle name="Обычный 19 3 9" xfId="12541" xr:uid="{00000000-0005-0000-0000-0000D6630000}"/>
    <cellStyle name="Обычный 19 3 9 2" xfId="21977" xr:uid="{00000000-0005-0000-0000-0000D7630000}"/>
    <cellStyle name="Обычный 19 3 9 2 2" xfId="40093" xr:uid="{00000000-0005-0000-0000-0000D8630000}"/>
    <cellStyle name="Обычный 19 3 9 3" xfId="31756" xr:uid="{00000000-0005-0000-0000-0000D9630000}"/>
    <cellStyle name="Обычный 19 4" xfId="3074" xr:uid="{00000000-0005-0000-0000-0000DA630000}"/>
    <cellStyle name="Обычный 19 4 2" xfId="7541" xr:uid="{00000000-0005-0000-0000-0000DB630000}"/>
    <cellStyle name="Обычный 19 4 2 2" xfId="8996" xr:uid="{00000000-0005-0000-0000-0000DC630000}"/>
    <cellStyle name="Обычный 19 4 2 2 2" xfId="14079" xr:uid="{00000000-0005-0000-0000-0000DD630000}"/>
    <cellStyle name="Обычный 19 4 2 2 2 2" xfId="23267" xr:uid="{00000000-0005-0000-0000-0000DE630000}"/>
    <cellStyle name="Обычный 19 4 2 2 2 2 2" xfId="41267" xr:uid="{00000000-0005-0000-0000-0000DF630000}"/>
    <cellStyle name="Обычный 19 4 2 2 2 3" xfId="32923" xr:uid="{00000000-0005-0000-0000-0000E0630000}"/>
    <cellStyle name="Обычный 19 4 2 2 3" xfId="19562" xr:uid="{00000000-0005-0000-0000-0000E1630000}"/>
    <cellStyle name="Обычный 19 4 2 2 3 2" xfId="37732" xr:uid="{00000000-0005-0000-0000-0000E2630000}"/>
    <cellStyle name="Обычный 19 4 2 2 4" xfId="29437" xr:uid="{00000000-0005-0000-0000-0000E3630000}"/>
    <cellStyle name="Обычный 19 4 2 3" xfId="9962" xr:uid="{00000000-0005-0000-0000-0000E4630000}"/>
    <cellStyle name="Обычный 19 4 2 3 2" xfId="14864" xr:uid="{00000000-0005-0000-0000-0000E5630000}"/>
    <cellStyle name="Обычный 19 4 2 3 2 2" xfId="24044" xr:uid="{00000000-0005-0000-0000-0000E6630000}"/>
    <cellStyle name="Обычный 19 4 2 3 2 2 2" xfId="42044" xr:uid="{00000000-0005-0000-0000-0000E7630000}"/>
    <cellStyle name="Обычный 19 4 2 3 2 3" xfId="33699" xr:uid="{00000000-0005-0000-0000-0000E8630000}"/>
    <cellStyle name="Обычный 19 4 2 3 3" xfId="20183" xr:uid="{00000000-0005-0000-0000-0000E9630000}"/>
    <cellStyle name="Обычный 19 4 2 3 3 2" xfId="38342" xr:uid="{00000000-0005-0000-0000-0000EA630000}"/>
    <cellStyle name="Обычный 19 4 2 3 4" xfId="30038" xr:uid="{00000000-0005-0000-0000-0000EB630000}"/>
    <cellStyle name="Обычный 19 4 2 4" xfId="11073" xr:uid="{00000000-0005-0000-0000-0000EC630000}"/>
    <cellStyle name="Обычный 19 4 2 4 2" xfId="14865" xr:uid="{00000000-0005-0000-0000-0000ED630000}"/>
    <cellStyle name="Обычный 19 4 2 4 2 2" xfId="24045" xr:uid="{00000000-0005-0000-0000-0000EE630000}"/>
    <cellStyle name="Обычный 19 4 2 4 2 2 2" xfId="42045" xr:uid="{00000000-0005-0000-0000-0000EF630000}"/>
    <cellStyle name="Обычный 19 4 2 4 2 3" xfId="33700" xr:uid="{00000000-0005-0000-0000-0000F0630000}"/>
    <cellStyle name="Обычный 19 4 2 4 3" xfId="20922" xr:uid="{00000000-0005-0000-0000-0000F1630000}"/>
    <cellStyle name="Обычный 19 4 2 4 3 2" xfId="39074" xr:uid="{00000000-0005-0000-0000-0000F2630000}"/>
    <cellStyle name="Обычный 19 4 2 4 4" xfId="30758" xr:uid="{00000000-0005-0000-0000-0000F3630000}"/>
    <cellStyle name="Обычный 19 4 2 5" xfId="11581" xr:uid="{00000000-0005-0000-0000-0000F4630000}"/>
    <cellStyle name="Обычный 19 4 2 5 2" xfId="21426" xr:uid="{00000000-0005-0000-0000-0000F5630000}"/>
    <cellStyle name="Обычный 19 4 2 5 2 2" xfId="39578" xr:uid="{00000000-0005-0000-0000-0000F6630000}"/>
    <cellStyle name="Обычный 19 4 2 5 3" xfId="31262" xr:uid="{00000000-0005-0000-0000-0000F7630000}"/>
    <cellStyle name="Обычный 19 4 2 6" xfId="13115" xr:uid="{00000000-0005-0000-0000-0000F8630000}"/>
    <cellStyle name="Обычный 19 4 2 6 2" xfId="22516" xr:uid="{00000000-0005-0000-0000-0000F9630000}"/>
    <cellStyle name="Обычный 19 4 2 6 2 2" xfId="40528" xr:uid="{00000000-0005-0000-0000-0000FA630000}"/>
    <cellStyle name="Обычный 19 4 2 6 3" xfId="32190" xr:uid="{00000000-0005-0000-0000-0000FB630000}"/>
    <cellStyle name="Обычный 19 4 2 7" xfId="18936" xr:uid="{00000000-0005-0000-0000-0000FC630000}"/>
    <cellStyle name="Обычный 19 4 2 7 2" xfId="37156" xr:uid="{00000000-0005-0000-0000-0000FD630000}"/>
    <cellStyle name="Обычный 19 4 2 8" xfId="28903" xr:uid="{00000000-0005-0000-0000-0000FE630000}"/>
    <cellStyle name="Обычный 19 4 3" xfId="8504" xr:uid="{00000000-0005-0000-0000-0000FF630000}"/>
    <cellStyle name="Обычный 19 4 3 2" xfId="9963" xr:uid="{00000000-0005-0000-0000-000000640000}"/>
    <cellStyle name="Обычный 19 4 3 2 2" xfId="14866" xr:uid="{00000000-0005-0000-0000-000001640000}"/>
    <cellStyle name="Обычный 19 4 3 2 2 2" xfId="24046" xr:uid="{00000000-0005-0000-0000-000002640000}"/>
    <cellStyle name="Обычный 19 4 3 2 2 2 2" xfId="42046" xr:uid="{00000000-0005-0000-0000-000003640000}"/>
    <cellStyle name="Обычный 19 4 3 2 2 3" xfId="33701" xr:uid="{00000000-0005-0000-0000-000004640000}"/>
    <cellStyle name="Обычный 19 4 3 2 3" xfId="20184" xr:uid="{00000000-0005-0000-0000-000005640000}"/>
    <cellStyle name="Обычный 19 4 3 2 3 2" xfId="38343" xr:uid="{00000000-0005-0000-0000-000006640000}"/>
    <cellStyle name="Обычный 19 4 3 2 4" xfId="30039" xr:uid="{00000000-0005-0000-0000-000007640000}"/>
    <cellStyle name="Обычный 19 4 3 3" xfId="13606" xr:uid="{00000000-0005-0000-0000-000008640000}"/>
    <cellStyle name="Обычный 19 4 3 3 2" xfId="22836" xr:uid="{00000000-0005-0000-0000-000009640000}"/>
    <cellStyle name="Обычный 19 4 3 3 2 2" xfId="40837" xr:uid="{00000000-0005-0000-0000-00000A640000}"/>
    <cellStyle name="Обычный 19 4 3 3 3" xfId="32491" xr:uid="{00000000-0005-0000-0000-00000B640000}"/>
    <cellStyle name="Обычный 19 4 3 4" xfId="19259" xr:uid="{00000000-0005-0000-0000-00000C640000}"/>
    <cellStyle name="Обычный 19 4 3 4 2" xfId="37433" xr:uid="{00000000-0005-0000-0000-00000D640000}"/>
    <cellStyle name="Обычный 19 4 3 5" xfId="29144" xr:uid="{00000000-0005-0000-0000-00000E640000}"/>
    <cellStyle name="Обычный 19 4 4" xfId="9354" xr:uid="{00000000-0005-0000-0000-00000F640000}"/>
    <cellStyle name="Обычный 19 4 4 2" xfId="14867" xr:uid="{00000000-0005-0000-0000-000010640000}"/>
    <cellStyle name="Обычный 19 4 4 2 2" xfId="24047" xr:uid="{00000000-0005-0000-0000-000011640000}"/>
    <cellStyle name="Обычный 19 4 4 2 2 2" xfId="42047" xr:uid="{00000000-0005-0000-0000-000012640000}"/>
    <cellStyle name="Обычный 19 4 4 2 3" xfId="33702" xr:uid="{00000000-0005-0000-0000-000013640000}"/>
    <cellStyle name="Обычный 19 4 4 3" xfId="19829" xr:uid="{00000000-0005-0000-0000-000014640000}"/>
    <cellStyle name="Обычный 19 4 4 3 2" xfId="37994" xr:uid="{00000000-0005-0000-0000-000015640000}"/>
    <cellStyle name="Обычный 19 4 4 4" xfId="29697" xr:uid="{00000000-0005-0000-0000-000016640000}"/>
    <cellStyle name="Обычный 19 4 5" xfId="10767" xr:uid="{00000000-0005-0000-0000-000017640000}"/>
    <cellStyle name="Обычный 19 4 5 2" xfId="14868" xr:uid="{00000000-0005-0000-0000-000018640000}"/>
    <cellStyle name="Обычный 19 4 5 2 2" xfId="24048" xr:uid="{00000000-0005-0000-0000-000019640000}"/>
    <cellStyle name="Обычный 19 4 5 2 2 2" xfId="42048" xr:uid="{00000000-0005-0000-0000-00001A640000}"/>
    <cellStyle name="Обычный 19 4 5 2 3" xfId="33703" xr:uid="{00000000-0005-0000-0000-00001B640000}"/>
    <cellStyle name="Обычный 19 4 5 3" xfId="20622" xr:uid="{00000000-0005-0000-0000-00001C640000}"/>
    <cellStyle name="Обычный 19 4 5 3 2" xfId="38774" xr:uid="{00000000-0005-0000-0000-00001D640000}"/>
    <cellStyle name="Обычный 19 4 5 4" xfId="30458" xr:uid="{00000000-0005-0000-0000-00001E640000}"/>
    <cellStyle name="Обычный 19 4 6" xfId="11306" xr:uid="{00000000-0005-0000-0000-00001F640000}"/>
    <cellStyle name="Обычный 19 4 6 2" xfId="21151" xr:uid="{00000000-0005-0000-0000-000020640000}"/>
    <cellStyle name="Обычный 19 4 6 2 2" xfId="39303" xr:uid="{00000000-0005-0000-0000-000021640000}"/>
    <cellStyle name="Обычный 19 4 6 3" xfId="30987" xr:uid="{00000000-0005-0000-0000-000022640000}"/>
    <cellStyle name="Обычный 19 4 7" xfId="11995" xr:uid="{00000000-0005-0000-0000-000023640000}"/>
    <cellStyle name="Обычный 19 4 7 2" xfId="21734" xr:uid="{00000000-0005-0000-0000-000024640000}"/>
    <cellStyle name="Обычный 19 4 7 2 2" xfId="39882" xr:uid="{00000000-0005-0000-0000-000025640000}"/>
    <cellStyle name="Обычный 19 4 7 3" xfId="31561" xr:uid="{00000000-0005-0000-0000-000026640000}"/>
    <cellStyle name="Обычный 19 4 8" xfId="6802" xr:uid="{00000000-0005-0000-0000-000027640000}"/>
    <cellStyle name="Обычный 19 4 8 2" xfId="18594" xr:uid="{00000000-0005-0000-0000-000028640000}"/>
    <cellStyle name="Обычный 19 4 8 2 2" xfId="36855" xr:uid="{00000000-0005-0000-0000-000029640000}"/>
    <cellStyle name="Обычный 19 4 8 3" xfId="28624" xr:uid="{00000000-0005-0000-0000-00002A640000}"/>
    <cellStyle name="Обычный 19 4 9" xfId="12542" xr:uid="{00000000-0005-0000-0000-00002B640000}"/>
    <cellStyle name="Обычный 19 4 9 2" xfId="21978" xr:uid="{00000000-0005-0000-0000-00002C640000}"/>
    <cellStyle name="Обычный 19 4 9 2 2" xfId="40094" xr:uid="{00000000-0005-0000-0000-00002D640000}"/>
    <cellStyle name="Обычный 19 4 9 3" xfId="31757" xr:uid="{00000000-0005-0000-0000-00002E640000}"/>
    <cellStyle name="Обычный 19 5" xfId="3075" xr:uid="{00000000-0005-0000-0000-00002F640000}"/>
    <cellStyle name="Обычный 19 5 2" xfId="9964" xr:uid="{00000000-0005-0000-0000-000030640000}"/>
    <cellStyle name="Обычный 19 5 3" xfId="7173" xr:uid="{00000000-0005-0000-0000-000031640000}"/>
    <cellStyle name="Обычный 19 6" xfId="3076" xr:uid="{00000000-0005-0000-0000-000032640000}"/>
    <cellStyle name="Обычный 19 6 2" xfId="8231" xr:uid="{00000000-0005-0000-0000-000033640000}"/>
    <cellStyle name="Обычный 19 7" xfId="3077" xr:uid="{00000000-0005-0000-0000-000034640000}"/>
    <cellStyle name="Обычный 19 8" xfId="3078" xr:uid="{00000000-0005-0000-0000-000035640000}"/>
    <cellStyle name="Обычный 19 9" xfId="3079" xr:uid="{00000000-0005-0000-0000-000036640000}"/>
    <cellStyle name="Обычный 19_Data_Resourses &amp; Reserves_Audit12_mod2011_f0112" xfId="3080" xr:uid="{00000000-0005-0000-0000-000037640000}"/>
    <cellStyle name="Обычный 2" xfId="3081" xr:uid="{00000000-0005-0000-0000-000038640000}"/>
    <cellStyle name="Обычный 2 10" xfId="2" xr:uid="{00000000-0005-0000-0000-000039640000}"/>
    <cellStyle name="Обычный 2 10 2" xfId="3082" xr:uid="{00000000-0005-0000-0000-00003A640000}"/>
    <cellStyle name="Обычный 2 10 2 2" xfId="7117" xr:uid="{00000000-0005-0000-0000-00003B640000}"/>
    <cellStyle name="Обычный 2 11" xfId="3083" xr:uid="{00000000-0005-0000-0000-00003C640000}"/>
    <cellStyle name="Обычный 2 11 2" xfId="3084" xr:uid="{00000000-0005-0000-0000-00003D640000}"/>
    <cellStyle name="Обычный 2 11 2 2" xfId="3085" xr:uid="{00000000-0005-0000-0000-00003E640000}"/>
    <cellStyle name="Обычный 2 11 2 2 2" xfId="3086" xr:uid="{00000000-0005-0000-0000-00003F640000}"/>
    <cellStyle name="Обычный 2 11 2 3" xfId="3087" xr:uid="{00000000-0005-0000-0000-000040640000}"/>
    <cellStyle name="Обычный 2 11 2_Капстрой" xfId="3088" xr:uid="{00000000-0005-0000-0000-000041640000}"/>
    <cellStyle name="Обычный 2 11 3" xfId="3089" xr:uid="{00000000-0005-0000-0000-000042640000}"/>
    <cellStyle name="Обычный 2 11 3 2" xfId="3090" xr:uid="{00000000-0005-0000-0000-000043640000}"/>
    <cellStyle name="Обычный 2 11 4" xfId="3091" xr:uid="{00000000-0005-0000-0000-000044640000}"/>
    <cellStyle name="Обычный 2 11_(DELOITTE) январь 2011" xfId="5326" xr:uid="{00000000-0005-0000-0000-000045640000}"/>
    <cellStyle name="Обычный 2 12" xfId="3092" xr:uid="{00000000-0005-0000-0000-000046640000}"/>
    <cellStyle name="Обычный 2 12 10" xfId="26042" xr:uid="{00000000-0005-0000-0000-000047640000}"/>
    <cellStyle name="Обычный 2 12 10 2" xfId="43978" xr:uid="{00000000-0005-0000-0000-000048640000}"/>
    <cellStyle name="Обычный 2 12 11" xfId="27526" xr:uid="{00000000-0005-0000-0000-000049640000}"/>
    <cellStyle name="Обычный 2 12 12" xfId="45139" xr:uid="{00000000-0005-0000-0000-00004A640000}"/>
    <cellStyle name="Обычный 2 12 13" xfId="46101" xr:uid="{00000000-0005-0000-0000-00004B640000}"/>
    <cellStyle name="Обычный 2 12 2" xfId="3093" xr:uid="{00000000-0005-0000-0000-00004C640000}"/>
    <cellStyle name="Обычный 2 12 2 10" xfId="45285" xr:uid="{00000000-0005-0000-0000-00004D640000}"/>
    <cellStyle name="Обычный 2 12 2 11" xfId="46356" xr:uid="{00000000-0005-0000-0000-00004E640000}"/>
    <cellStyle name="Обычный 2 12 2 2" xfId="3094" xr:uid="{00000000-0005-0000-0000-00004F640000}"/>
    <cellStyle name="Обычный 2 12 2 2 2" xfId="9965" xr:uid="{00000000-0005-0000-0000-000050640000}"/>
    <cellStyle name="Обычный 2 12 2 3" xfId="3095" xr:uid="{00000000-0005-0000-0000-000051640000}"/>
    <cellStyle name="Обычный 2 12 2 3 2" xfId="8232" xr:uid="{00000000-0005-0000-0000-000052640000}"/>
    <cellStyle name="Обычный 2 12 2 4" xfId="6090" xr:uid="{00000000-0005-0000-0000-000053640000}"/>
    <cellStyle name="Обычный 2 12 2 4 2" xfId="16607" xr:uid="{00000000-0005-0000-0000-000054640000}"/>
    <cellStyle name="Обычный 2 12 2 4 2 2" xfId="25395" xr:uid="{00000000-0005-0000-0000-000055640000}"/>
    <cellStyle name="Обычный 2 12 2 4 2 2 2" xfId="43359" xr:uid="{00000000-0005-0000-0000-000056640000}"/>
    <cellStyle name="Обычный 2 12 2 4 2 3" xfId="35051" xr:uid="{00000000-0005-0000-0000-000057640000}"/>
    <cellStyle name="Обычный 2 12 2 4 3" xfId="18040" xr:uid="{00000000-0005-0000-0000-000058640000}"/>
    <cellStyle name="Обычный 2 12 2 4 3 2" xfId="36350" xr:uid="{00000000-0005-0000-0000-000059640000}"/>
    <cellStyle name="Обычный 2 12 2 4 4" xfId="26818" xr:uid="{00000000-0005-0000-0000-00005A640000}"/>
    <cellStyle name="Обычный 2 12 2 4 4 2" xfId="44733" xr:uid="{00000000-0005-0000-0000-00005B640000}"/>
    <cellStyle name="Обычный 2 12 2 4 5" xfId="28133" xr:uid="{00000000-0005-0000-0000-00005C640000}"/>
    <cellStyle name="Обычный 2 12 2 4 6" xfId="45780" xr:uid="{00000000-0005-0000-0000-00005D640000}"/>
    <cellStyle name="Обычный 2 12 2 4 7" xfId="46946" xr:uid="{00000000-0005-0000-0000-00005E640000}"/>
    <cellStyle name="Обычный 2 12 2 5" xfId="6943" xr:uid="{00000000-0005-0000-0000-00005F640000}"/>
    <cellStyle name="Обычный 2 12 2 6" xfId="15985" xr:uid="{00000000-0005-0000-0000-000060640000}"/>
    <cellStyle name="Обычный 2 12 2 6 2" xfId="24961" xr:uid="{00000000-0005-0000-0000-000061640000}"/>
    <cellStyle name="Обычный 2 12 2 6 2 2" xfId="42958" xr:uid="{00000000-0005-0000-0000-000062640000}"/>
    <cellStyle name="Обычный 2 12 2 6 3" xfId="34606" xr:uid="{00000000-0005-0000-0000-000063640000}"/>
    <cellStyle name="Обычный 2 12 2 7" xfId="17303" xr:uid="{00000000-0005-0000-0000-000064640000}"/>
    <cellStyle name="Обычный 2 12 2 7 2" xfId="35659" xr:uid="{00000000-0005-0000-0000-000065640000}"/>
    <cellStyle name="Обычный 2 12 2 8" xfId="26215" xr:uid="{00000000-0005-0000-0000-000066640000}"/>
    <cellStyle name="Обычный 2 12 2 8 2" xfId="44149" xr:uid="{00000000-0005-0000-0000-000067640000}"/>
    <cellStyle name="Обычный 2 12 2 9" xfId="27527" xr:uid="{00000000-0005-0000-0000-000068640000}"/>
    <cellStyle name="Обычный 2 12 3" xfId="3096" xr:uid="{00000000-0005-0000-0000-000069640000}"/>
    <cellStyle name="Обычный 2 12 3 2" xfId="3097" xr:uid="{00000000-0005-0000-0000-00006A640000}"/>
    <cellStyle name="Обычный 2 12 3 2 10" xfId="46357" xr:uid="{00000000-0005-0000-0000-00006B640000}"/>
    <cellStyle name="Обычный 2 12 3 2 2" xfId="6091" xr:uid="{00000000-0005-0000-0000-00006C640000}"/>
    <cellStyle name="Обычный 2 12 3 2 2 2" xfId="13912" xr:uid="{00000000-0005-0000-0000-00006D640000}"/>
    <cellStyle name="Обычный 2 12 3 2 2 2 2" xfId="23131" xr:uid="{00000000-0005-0000-0000-00006E640000}"/>
    <cellStyle name="Обычный 2 12 3 2 2 2 2 2" xfId="41131" xr:uid="{00000000-0005-0000-0000-00006F640000}"/>
    <cellStyle name="Обычный 2 12 3 2 2 2 3" xfId="32788" xr:uid="{00000000-0005-0000-0000-000070640000}"/>
    <cellStyle name="Обычный 2 12 3 2 2 3" xfId="16608" xr:uid="{00000000-0005-0000-0000-000071640000}"/>
    <cellStyle name="Обычный 2 12 3 2 2 3 2" xfId="25396" xr:uid="{00000000-0005-0000-0000-000072640000}"/>
    <cellStyle name="Обычный 2 12 3 2 2 3 2 2" xfId="43360" xr:uid="{00000000-0005-0000-0000-000073640000}"/>
    <cellStyle name="Обычный 2 12 3 2 2 3 3" xfId="35052" xr:uid="{00000000-0005-0000-0000-000074640000}"/>
    <cellStyle name="Обычный 2 12 3 2 2 4" xfId="18041" xr:uid="{00000000-0005-0000-0000-000075640000}"/>
    <cellStyle name="Обычный 2 12 3 2 2 4 2" xfId="36351" xr:uid="{00000000-0005-0000-0000-000076640000}"/>
    <cellStyle name="Обычный 2 12 3 2 2 5" xfId="26819" xr:uid="{00000000-0005-0000-0000-000077640000}"/>
    <cellStyle name="Обычный 2 12 3 2 2 5 2" xfId="44734" xr:uid="{00000000-0005-0000-0000-000078640000}"/>
    <cellStyle name="Обычный 2 12 3 2 2 6" xfId="28134" xr:uid="{00000000-0005-0000-0000-000079640000}"/>
    <cellStyle name="Обычный 2 12 3 2 2 7" xfId="45781" xr:uid="{00000000-0005-0000-0000-00007A640000}"/>
    <cellStyle name="Обычный 2 12 3 2 2 8" xfId="46947" xr:uid="{00000000-0005-0000-0000-00007B640000}"/>
    <cellStyle name="Обычный 2 12 3 2 3" xfId="8233" xr:uid="{00000000-0005-0000-0000-00007C640000}"/>
    <cellStyle name="Обычный 2 12 3 2 4" xfId="12933" xr:uid="{00000000-0005-0000-0000-00007D640000}"/>
    <cellStyle name="Обычный 2 12 3 2 4 2" xfId="22356" xr:uid="{00000000-0005-0000-0000-00007E640000}"/>
    <cellStyle name="Обычный 2 12 3 2 4 2 2" xfId="40391" xr:uid="{00000000-0005-0000-0000-00007F640000}"/>
    <cellStyle name="Обычный 2 12 3 2 4 3" xfId="32053" xr:uid="{00000000-0005-0000-0000-000080640000}"/>
    <cellStyle name="Обычный 2 12 3 2 5" xfId="15986" xr:uid="{00000000-0005-0000-0000-000081640000}"/>
    <cellStyle name="Обычный 2 12 3 2 5 2" xfId="24962" xr:uid="{00000000-0005-0000-0000-000082640000}"/>
    <cellStyle name="Обычный 2 12 3 2 5 2 2" xfId="42959" xr:uid="{00000000-0005-0000-0000-000083640000}"/>
    <cellStyle name="Обычный 2 12 3 2 5 3" xfId="34607" xr:uid="{00000000-0005-0000-0000-000084640000}"/>
    <cellStyle name="Обычный 2 12 3 2 6" xfId="17304" xr:uid="{00000000-0005-0000-0000-000085640000}"/>
    <cellStyle name="Обычный 2 12 3 2 6 2" xfId="35660" xr:uid="{00000000-0005-0000-0000-000086640000}"/>
    <cellStyle name="Обычный 2 12 3 2 7" xfId="26216" xr:uid="{00000000-0005-0000-0000-000087640000}"/>
    <cellStyle name="Обычный 2 12 3 2 7 2" xfId="44150" xr:uid="{00000000-0005-0000-0000-000088640000}"/>
    <cellStyle name="Обычный 2 12 3 2 8" xfId="27528" xr:uid="{00000000-0005-0000-0000-000089640000}"/>
    <cellStyle name="Обычный 2 12 3 2 9" xfId="45286" xr:uid="{00000000-0005-0000-0000-00008A640000}"/>
    <cellStyle name="Обычный 2 12 3 3" xfId="6944" xr:uid="{00000000-0005-0000-0000-00008B640000}"/>
    <cellStyle name="Обычный 2 12 4" xfId="3098" xr:uid="{00000000-0005-0000-0000-00008C640000}"/>
    <cellStyle name="Обычный 2 12 4 2" xfId="8234" xr:uid="{00000000-0005-0000-0000-00008D640000}"/>
    <cellStyle name="Обычный 2 12 5" xfId="3099" xr:uid="{00000000-0005-0000-0000-00008E640000}"/>
    <cellStyle name="Обычный 2 12 6" xfId="3100" xr:uid="{00000000-0005-0000-0000-00008F640000}"/>
    <cellStyle name="Обычный 2 12 7" xfId="6089" xr:uid="{00000000-0005-0000-0000-000090640000}"/>
    <cellStyle name="Обычный 2 12 7 2" xfId="16317" xr:uid="{00000000-0005-0000-0000-000091640000}"/>
    <cellStyle name="Обычный 2 12 7 2 2" xfId="25219" xr:uid="{00000000-0005-0000-0000-000092640000}"/>
    <cellStyle name="Обычный 2 12 7 2 2 2" xfId="43210" xr:uid="{00000000-0005-0000-0000-000093640000}"/>
    <cellStyle name="Обычный 2 12 7 2 3" xfId="34880" xr:uid="{00000000-0005-0000-0000-000094640000}"/>
    <cellStyle name="Обычный 2 12 7 3" xfId="18039" xr:uid="{00000000-0005-0000-0000-000095640000}"/>
    <cellStyle name="Обычный 2 12 7 3 2" xfId="36349" xr:uid="{00000000-0005-0000-0000-000096640000}"/>
    <cellStyle name="Обычный 2 12 7 4" xfId="26647" xr:uid="{00000000-0005-0000-0000-000097640000}"/>
    <cellStyle name="Обычный 2 12 7 4 2" xfId="44562" xr:uid="{00000000-0005-0000-0000-000098640000}"/>
    <cellStyle name="Обычный 2 12 7 5" xfId="28132" xr:uid="{00000000-0005-0000-0000-000099640000}"/>
    <cellStyle name="Обычный 2 12 7 6" xfId="45561" xr:uid="{00000000-0005-0000-0000-00009A640000}"/>
    <cellStyle name="Обычный 2 12 7 7" xfId="46683" xr:uid="{00000000-0005-0000-0000-00009B640000}"/>
    <cellStyle name="Обычный 2 12 8" xfId="15702" xr:uid="{00000000-0005-0000-0000-00009C640000}"/>
    <cellStyle name="Обычный 2 12 8 2" xfId="24790" xr:uid="{00000000-0005-0000-0000-00009D640000}"/>
    <cellStyle name="Обычный 2 12 8 2 2" xfId="42788" xr:uid="{00000000-0005-0000-0000-00009E640000}"/>
    <cellStyle name="Обычный 2 12 8 3" xfId="34440" xr:uid="{00000000-0005-0000-0000-00009F640000}"/>
    <cellStyle name="Обычный 2 12 9" xfId="17302" xr:uid="{00000000-0005-0000-0000-0000A0640000}"/>
    <cellStyle name="Обычный 2 12 9 2" xfId="35658" xr:uid="{00000000-0005-0000-0000-0000A1640000}"/>
    <cellStyle name="Обычный 2 12_(DELOITTE) январь 2011" xfId="5327" xr:uid="{00000000-0005-0000-0000-0000A2640000}"/>
    <cellStyle name="Обычный 2 13" xfId="3101" xr:uid="{00000000-0005-0000-0000-0000A3640000}"/>
    <cellStyle name="Обычный 2 13 2" xfId="8018" xr:uid="{00000000-0005-0000-0000-0000A4640000}"/>
    <cellStyle name="Обычный 2 14" xfId="3102" xr:uid="{00000000-0005-0000-0000-0000A5640000}"/>
    <cellStyle name="Обычный 2 14 10" xfId="27529" xr:uid="{00000000-0005-0000-0000-0000A6640000}"/>
    <cellStyle name="Обычный 2 14 11" xfId="45140" xr:uid="{00000000-0005-0000-0000-0000A7640000}"/>
    <cellStyle name="Обычный 2 14 12" xfId="46102" xr:uid="{00000000-0005-0000-0000-0000A8640000}"/>
    <cellStyle name="Обычный 2 14 2" xfId="3103" xr:uid="{00000000-0005-0000-0000-0000A9640000}"/>
    <cellStyle name="Обычный 2 14 2 2" xfId="5328" xr:uid="{00000000-0005-0000-0000-0000AA640000}"/>
    <cellStyle name="Обычный 2 14 2 2 2" xfId="6480" xr:uid="{00000000-0005-0000-0000-0000AB640000}"/>
    <cellStyle name="Обычный 2 14 2 2 2 2" xfId="16881" xr:uid="{00000000-0005-0000-0000-0000AC640000}"/>
    <cellStyle name="Обычный 2 14 2 2 2 2 2" xfId="25624" xr:uid="{00000000-0005-0000-0000-0000AD640000}"/>
    <cellStyle name="Обычный 2 14 2 2 2 2 2 2" xfId="43585" xr:uid="{00000000-0005-0000-0000-0000AE640000}"/>
    <cellStyle name="Обычный 2 14 2 2 2 2 3" xfId="35279" xr:uid="{00000000-0005-0000-0000-0000AF640000}"/>
    <cellStyle name="Обычный 2 14 2 2 2 3" xfId="18424" xr:uid="{00000000-0005-0000-0000-0000B0640000}"/>
    <cellStyle name="Обычный 2 14 2 2 2 3 2" xfId="36732" xr:uid="{00000000-0005-0000-0000-0000B1640000}"/>
    <cellStyle name="Обычный 2 14 2 2 2 4" xfId="27047" xr:uid="{00000000-0005-0000-0000-0000B2640000}"/>
    <cellStyle name="Обычный 2 14 2 2 2 4 2" xfId="44961" xr:uid="{00000000-0005-0000-0000-0000B3640000}"/>
    <cellStyle name="Обычный 2 14 2 2 2 5" xfId="28518" xr:uid="{00000000-0005-0000-0000-0000B4640000}"/>
    <cellStyle name="Обычный 2 14 2 2 2 6" xfId="46018" xr:uid="{00000000-0005-0000-0000-0000B5640000}"/>
    <cellStyle name="Обычный 2 14 2 2 2 7" xfId="47215" xr:uid="{00000000-0005-0000-0000-0000B6640000}"/>
    <cellStyle name="Обычный 2 14 2 2 3" xfId="16260" xr:uid="{00000000-0005-0000-0000-0000B7640000}"/>
    <cellStyle name="Обычный 2 14 2 2 3 2" xfId="25195" xr:uid="{00000000-0005-0000-0000-0000B8640000}"/>
    <cellStyle name="Обычный 2 14 2 2 3 2 2" xfId="43188" xr:uid="{00000000-0005-0000-0000-0000B9640000}"/>
    <cellStyle name="Обычный 2 14 2 2 3 3" xfId="34837" xr:uid="{00000000-0005-0000-0000-0000BA640000}"/>
    <cellStyle name="Обычный 2 14 2 2 4" xfId="17734" xr:uid="{00000000-0005-0000-0000-0000BB640000}"/>
    <cellStyle name="Обычный 2 14 2 2 4 2" xfId="36083" xr:uid="{00000000-0005-0000-0000-0000BC640000}"/>
    <cellStyle name="Обычный 2 14 2 2 5" xfId="26600" xr:uid="{00000000-0005-0000-0000-0000BD640000}"/>
    <cellStyle name="Обычный 2 14 2 2 5 2" xfId="44516" xr:uid="{00000000-0005-0000-0000-0000BE640000}"/>
    <cellStyle name="Обычный 2 14 2 2 6" xfId="27880" xr:uid="{00000000-0005-0000-0000-0000BF640000}"/>
    <cellStyle name="Обычный 2 14 2 2 7" xfId="45516" xr:uid="{00000000-0005-0000-0000-0000C0640000}"/>
    <cellStyle name="Обычный 2 14 2 2 8" xfId="46631" xr:uid="{00000000-0005-0000-0000-0000C1640000}"/>
    <cellStyle name="Обычный 2 14 2 3" xfId="6945" xr:uid="{00000000-0005-0000-0000-0000C2640000}"/>
    <cellStyle name="Обычный 2 14 3" xfId="3104" xr:uid="{00000000-0005-0000-0000-0000C3640000}"/>
    <cellStyle name="Обычный 2 14 3 2" xfId="7220" xr:uid="{00000000-0005-0000-0000-0000C4640000}"/>
    <cellStyle name="Обычный 2 14 4" xfId="3105" xr:uid="{00000000-0005-0000-0000-0000C5640000}"/>
    <cellStyle name="Обычный 2 14 4 2" xfId="8298" xr:uid="{00000000-0005-0000-0000-0000C6640000}"/>
    <cellStyle name="Обычный 2 14 5" xfId="6092" xr:uid="{00000000-0005-0000-0000-0000C7640000}"/>
    <cellStyle name="Обычный 2 14 5 2" xfId="16318" xr:uid="{00000000-0005-0000-0000-0000C8640000}"/>
    <cellStyle name="Обычный 2 14 5 2 2" xfId="25220" xr:uid="{00000000-0005-0000-0000-0000C9640000}"/>
    <cellStyle name="Обычный 2 14 5 2 2 2" xfId="43211" xr:uid="{00000000-0005-0000-0000-0000CA640000}"/>
    <cellStyle name="Обычный 2 14 5 2 3" xfId="34881" xr:uid="{00000000-0005-0000-0000-0000CB640000}"/>
    <cellStyle name="Обычный 2 14 5 3" xfId="18042" xr:uid="{00000000-0005-0000-0000-0000CC640000}"/>
    <cellStyle name="Обычный 2 14 5 3 2" xfId="36352" xr:uid="{00000000-0005-0000-0000-0000CD640000}"/>
    <cellStyle name="Обычный 2 14 5 4" xfId="26648" xr:uid="{00000000-0005-0000-0000-0000CE640000}"/>
    <cellStyle name="Обычный 2 14 5 4 2" xfId="44563" xr:uid="{00000000-0005-0000-0000-0000CF640000}"/>
    <cellStyle name="Обычный 2 14 5 5" xfId="28135" xr:uid="{00000000-0005-0000-0000-0000D0640000}"/>
    <cellStyle name="Обычный 2 14 5 6" xfId="45562" xr:uid="{00000000-0005-0000-0000-0000D1640000}"/>
    <cellStyle name="Обычный 2 14 5 7" xfId="46684" xr:uid="{00000000-0005-0000-0000-0000D2640000}"/>
    <cellStyle name="Обычный 2 14 6" xfId="6643" xr:uid="{00000000-0005-0000-0000-0000D3640000}"/>
    <cellStyle name="Обычный 2 14 7" xfId="15703" xr:uid="{00000000-0005-0000-0000-0000D4640000}"/>
    <cellStyle name="Обычный 2 14 7 2" xfId="24791" xr:uid="{00000000-0005-0000-0000-0000D5640000}"/>
    <cellStyle name="Обычный 2 14 7 2 2" xfId="42789" xr:uid="{00000000-0005-0000-0000-0000D6640000}"/>
    <cellStyle name="Обычный 2 14 7 3" xfId="34441" xr:uid="{00000000-0005-0000-0000-0000D7640000}"/>
    <cellStyle name="Обычный 2 14 8" xfId="17305" xr:uid="{00000000-0005-0000-0000-0000D8640000}"/>
    <cellStyle name="Обычный 2 14 8 2" xfId="35661" xr:uid="{00000000-0005-0000-0000-0000D9640000}"/>
    <cellStyle name="Обычный 2 14 9" xfId="26043" xr:uid="{00000000-0005-0000-0000-0000DA640000}"/>
    <cellStyle name="Обычный 2 14 9 2" xfId="43979" xr:uid="{00000000-0005-0000-0000-0000DB640000}"/>
    <cellStyle name="Обычный 2 14_(DELOITTE) январь 2011" xfId="5329" xr:uid="{00000000-0005-0000-0000-0000DC640000}"/>
    <cellStyle name="Обычный 2 15" xfId="3106" xr:uid="{00000000-0005-0000-0000-0000DD640000}"/>
    <cellStyle name="Обычный 2 15 2" xfId="3107" xr:uid="{00000000-0005-0000-0000-0000DE640000}"/>
    <cellStyle name="Обычный 2 15 2 2" xfId="3108" xr:uid="{00000000-0005-0000-0000-0000DF640000}"/>
    <cellStyle name="Обычный 2 15 2 2 2" xfId="6093" xr:uid="{00000000-0005-0000-0000-0000E0640000}"/>
    <cellStyle name="Обычный 2 15 2 2 2 2" xfId="13913" xr:uid="{00000000-0005-0000-0000-0000E1640000}"/>
    <cellStyle name="Обычный 2 15 2 2 2 2 2" xfId="23132" xr:uid="{00000000-0005-0000-0000-0000E2640000}"/>
    <cellStyle name="Обычный 2 15 2 2 2 2 2 2" xfId="41132" xr:uid="{00000000-0005-0000-0000-0000E3640000}"/>
    <cellStyle name="Обычный 2 15 2 2 2 2 3" xfId="32789" xr:uid="{00000000-0005-0000-0000-0000E4640000}"/>
    <cellStyle name="Обычный 2 15 2 2 2 3" xfId="16609" xr:uid="{00000000-0005-0000-0000-0000E5640000}"/>
    <cellStyle name="Обычный 2 15 2 2 2 3 2" xfId="25397" xr:uid="{00000000-0005-0000-0000-0000E6640000}"/>
    <cellStyle name="Обычный 2 15 2 2 2 3 2 2" xfId="43361" xr:uid="{00000000-0005-0000-0000-0000E7640000}"/>
    <cellStyle name="Обычный 2 15 2 2 2 3 3" xfId="35053" xr:uid="{00000000-0005-0000-0000-0000E8640000}"/>
    <cellStyle name="Обычный 2 15 2 2 2 4" xfId="18043" xr:uid="{00000000-0005-0000-0000-0000E9640000}"/>
    <cellStyle name="Обычный 2 15 2 2 2 4 2" xfId="36353" xr:uid="{00000000-0005-0000-0000-0000EA640000}"/>
    <cellStyle name="Обычный 2 15 2 2 2 5" xfId="26820" xr:uid="{00000000-0005-0000-0000-0000EB640000}"/>
    <cellStyle name="Обычный 2 15 2 2 2 5 2" xfId="44735" xr:uid="{00000000-0005-0000-0000-0000EC640000}"/>
    <cellStyle name="Обычный 2 15 2 2 2 6" xfId="28136" xr:uid="{00000000-0005-0000-0000-0000ED640000}"/>
    <cellStyle name="Обычный 2 15 2 2 2 7" xfId="45782" xr:uid="{00000000-0005-0000-0000-0000EE640000}"/>
    <cellStyle name="Обычный 2 15 2 2 2 8" xfId="46948" xr:uid="{00000000-0005-0000-0000-0000EF640000}"/>
    <cellStyle name="Обычный 2 15 2 2 3" xfId="12934" xr:uid="{00000000-0005-0000-0000-0000F0640000}"/>
    <cellStyle name="Обычный 2 15 2 2 3 2" xfId="22357" xr:uid="{00000000-0005-0000-0000-0000F1640000}"/>
    <cellStyle name="Обычный 2 15 2 2 3 2 2" xfId="40392" xr:uid="{00000000-0005-0000-0000-0000F2640000}"/>
    <cellStyle name="Обычный 2 15 2 2 3 3" xfId="32054" xr:uid="{00000000-0005-0000-0000-0000F3640000}"/>
    <cellStyle name="Обычный 2 15 2 2 4" xfId="15987" xr:uid="{00000000-0005-0000-0000-0000F4640000}"/>
    <cellStyle name="Обычный 2 15 2 2 4 2" xfId="24963" xr:uid="{00000000-0005-0000-0000-0000F5640000}"/>
    <cellStyle name="Обычный 2 15 2 2 4 2 2" xfId="42960" xr:uid="{00000000-0005-0000-0000-0000F6640000}"/>
    <cellStyle name="Обычный 2 15 2 2 4 3" xfId="34608" xr:uid="{00000000-0005-0000-0000-0000F7640000}"/>
    <cellStyle name="Обычный 2 15 2 2 5" xfId="17306" xr:uid="{00000000-0005-0000-0000-0000F8640000}"/>
    <cellStyle name="Обычный 2 15 2 2 5 2" xfId="35662" xr:uid="{00000000-0005-0000-0000-0000F9640000}"/>
    <cellStyle name="Обычный 2 15 2 2 6" xfId="26217" xr:uid="{00000000-0005-0000-0000-0000FA640000}"/>
    <cellStyle name="Обычный 2 15 2 2 6 2" xfId="44151" xr:uid="{00000000-0005-0000-0000-0000FB640000}"/>
    <cellStyle name="Обычный 2 15 2 2 7" xfId="27530" xr:uid="{00000000-0005-0000-0000-0000FC640000}"/>
    <cellStyle name="Обычный 2 15 2 2 8" xfId="45287" xr:uid="{00000000-0005-0000-0000-0000FD640000}"/>
    <cellStyle name="Обычный 2 15 2 2 9" xfId="46358" xr:uid="{00000000-0005-0000-0000-0000FE640000}"/>
    <cellStyle name="Обычный 2 15 2 3" xfId="9171" xr:uid="{00000000-0005-0000-0000-0000FF640000}"/>
    <cellStyle name="Обычный 2 15 3" xfId="3109" xr:uid="{00000000-0005-0000-0000-000000650000}"/>
    <cellStyle name="Обычный 2 15 4" xfId="3110" xr:uid="{00000000-0005-0000-0000-000001650000}"/>
    <cellStyle name="Обычный 2 15 5" xfId="6946" xr:uid="{00000000-0005-0000-0000-000002650000}"/>
    <cellStyle name="Обычный 2 16" xfId="3111" xr:uid="{00000000-0005-0000-0000-000003650000}"/>
    <cellStyle name="Обычный 2 16 2" xfId="3112" xr:uid="{00000000-0005-0000-0000-000004650000}"/>
    <cellStyle name="Обычный 2 16 3" xfId="9966" xr:uid="{00000000-0005-0000-0000-000005650000}"/>
    <cellStyle name="Обычный 2 16 4" xfId="12140" xr:uid="{00000000-0005-0000-0000-000006650000}"/>
    <cellStyle name="Обычный 2 16 5" xfId="7138" xr:uid="{00000000-0005-0000-0000-000007650000}"/>
    <cellStyle name="Обычный 2 17" xfId="3113" xr:uid="{00000000-0005-0000-0000-000008650000}"/>
    <cellStyle name="Обычный 2 17 2" xfId="3114" xr:uid="{00000000-0005-0000-0000-000009650000}"/>
    <cellStyle name="Обычный 2 17 2 2" xfId="7197" xr:uid="{00000000-0005-0000-0000-00000A650000}"/>
    <cellStyle name="Обычный 2 17 3" xfId="5330" xr:uid="{00000000-0005-0000-0000-00000B650000}"/>
    <cellStyle name="Обычный 2 17 3 2" xfId="6481" xr:uid="{00000000-0005-0000-0000-00000C650000}"/>
    <cellStyle name="Обычный 2 17 3 2 2" xfId="16882" xr:uid="{00000000-0005-0000-0000-00000D650000}"/>
    <cellStyle name="Обычный 2 17 3 2 2 2" xfId="25625" xr:uid="{00000000-0005-0000-0000-00000E650000}"/>
    <cellStyle name="Обычный 2 17 3 2 2 2 2" xfId="43586" xr:uid="{00000000-0005-0000-0000-00000F650000}"/>
    <cellStyle name="Обычный 2 17 3 2 2 3" xfId="35280" xr:uid="{00000000-0005-0000-0000-000010650000}"/>
    <cellStyle name="Обычный 2 17 3 2 3" xfId="18425" xr:uid="{00000000-0005-0000-0000-000011650000}"/>
    <cellStyle name="Обычный 2 17 3 2 3 2" xfId="36733" xr:uid="{00000000-0005-0000-0000-000012650000}"/>
    <cellStyle name="Обычный 2 17 3 2 4" xfId="27048" xr:uid="{00000000-0005-0000-0000-000013650000}"/>
    <cellStyle name="Обычный 2 17 3 2 4 2" xfId="44962" xr:uid="{00000000-0005-0000-0000-000014650000}"/>
    <cellStyle name="Обычный 2 17 3 2 5" xfId="28519" xr:uid="{00000000-0005-0000-0000-000015650000}"/>
    <cellStyle name="Обычный 2 17 3 2 6" xfId="46019" xr:uid="{00000000-0005-0000-0000-000016650000}"/>
    <cellStyle name="Обычный 2 17 3 2 7" xfId="47216" xr:uid="{00000000-0005-0000-0000-000017650000}"/>
    <cellStyle name="Обычный 2 17 3 3" xfId="9967" xr:uid="{00000000-0005-0000-0000-000018650000}"/>
    <cellStyle name="Обычный 2 17 3 4" xfId="16261" xr:uid="{00000000-0005-0000-0000-000019650000}"/>
    <cellStyle name="Обычный 2 17 3 4 2" xfId="25196" xr:uid="{00000000-0005-0000-0000-00001A650000}"/>
    <cellStyle name="Обычный 2 17 3 4 2 2" xfId="43189" xr:uid="{00000000-0005-0000-0000-00001B650000}"/>
    <cellStyle name="Обычный 2 17 3 4 3" xfId="34838" xr:uid="{00000000-0005-0000-0000-00001C650000}"/>
    <cellStyle name="Обычный 2 17 3 5" xfId="17735" xr:uid="{00000000-0005-0000-0000-00001D650000}"/>
    <cellStyle name="Обычный 2 17 3 5 2" xfId="36084" xr:uid="{00000000-0005-0000-0000-00001E650000}"/>
    <cellStyle name="Обычный 2 17 3 6" xfId="26602" xr:uid="{00000000-0005-0000-0000-00001F650000}"/>
    <cellStyle name="Обычный 2 17 3 6 2" xfId="44517" xr:uid="{00000000-0005-0000-0000-000020650000}"/>
    <cellStyle name="Обычный 2 17 3 7" xfId="27881" xr:uid="{00000000-0005-0000-0000-000021650000}"/>
    <cellStyle name="Обычный 2 17 3 8" xfId="45517" xr:uid="{00000000-0005-0000-0000-000022650000}"/>
    <cellStyle name="Обычный 2 17 3 9" xfId="46632" xr:uid="{00000000-0005-0000-0000-000023650000}"/>
    <cellStyle name="Обычный 2 17 4" xfId="7136" xr:uid="{00000000-0005-0000-0000-000024650000}"/>
    <cellStyle name="Обычный 2 18" xfId="3115" xr:uid="{00000000-0005-0000-0000-000025650000}"/>
    <cellStyle name="Обычный 2 18 2" xfId="3116" xr:uid="{00000000-0005-0000-0000-000026650000}"/>
    <cellStyle name="Обычный 2 18 2 2" xfId="7218" xr:uid="{00000000-0005-0000-0000-000027650000}"/>
    <cellStyle name="Обычный 2 18 3" xfId="9968" xr:uid="{00000000-0005-0000-0000-000028650000}"/>
    <cellStyle name="Обычный 2 18 4" xfId="7137" xr:uid="{00000000-0005-0000-0000-000029650000}"/>
    <cellStyle name="Обычный 2 19" xfId="3117" xr:uid="{00000000-0005-0000-0000-00002A650000}"/>
    <cellStyle name="Обычный 2 19 2" xfId="3118" xr:uid="{00000000-0005-0000-0000-00002B650000}"/>
    <cellStyle name="Обычный 2 19 2 2" xfId="7219" xr:uid="{00000000-0005-0000-0000-00002C650000}"/>
    <cellStyle name="Обычный 2 19 3" xfId="9969" xr:uid="{00000000-0005-0000-0000-00002D650000}"/>
    <cellStyle name="Обычный 2 19 4" xfId="7135" xr:uid="{00000000-0005-0000-0000-00002E650000}"/>
    <cellStyle name="Обычный 2 2" xfId="3119" xr:uid="{00000000-0005-0000-0000-00002F650000}"/>
    <cellStyle name="Обычный 2 2 10" xfId="3120" xr:uid="{00000000-0005-0000-0000-000030650000}"/>
    <cellStyle name="Обычный 2 2 11" xfId="3121" xr:uid="{00000000-0005-0000-0000-000031650000}"/>
    <cellStyle name="Обычный 2 2 12" xfId="3122" xr:uid="{00000000-0005-0000-0000-000032650000}"/>
    <cellStyle name="Обычный 2 2 13" xfId="3123" xr:uid="{00000000-0005-0000-0000-000033650000}"/>
    <cellStyle name="Обычный 2 2 14" xfId="3124" xr:uid="{00000000-0005-0000-0000-000034650000}"/>
    <cellStyle name="Обычный 2 2 15" xfId="3125" xr:uid="{00000000-0005-0000-0000-000035650000}"/>
    <cellStyle name="Обычный 2 2 16" xfId="3126" xr:uid="{00000000-0005-0000-0000-000036650000}"/>
    <cellStyle name="Обычный 2 2 17" xfId="3127" xr:uid="{00000000-0005-0000-0000-000037650000}"/>
    <cellStyle name="Обычный 2 2 18" xfId="3128" xr:uid="{00000000-0005-0000-0000-000038650000}"/>
    <cellStyle name="Обычный 2 2 19" xfId="3129" xr:uid="{00000000-0005-0000-0000-000039650000}"/>
    <cellStyle name="Обычный 2 2 2" xfId="3130" xr:uid="{00000000-0005-0000-0000-00003A650000}"/>
    <cellStyle name="Обычный 2 2 2 10" xfId="3131" xr:uid="{00000000-0005-0000-0000-00003B650000}"/>
    <cellStyle name="Обычный 2 2 2 11" xfId="3132" xr:uid="{00000000-0005-0000-0000-00003C650000}"/>
    <cellStyle name="Обычный 2 2 2 12" xfId="3133" xr:uid="{00000000-0005-0000-0000-00003D650000}"/>
    <cellStyle name="Обычный 2 2 2 13" xfId="3134" xr:uid="{00000000-0005-0000-0000-00003E650000}"/>
    <cellStyle name="Обычный 2 2 2 14" xfId="3135" xr:uid="{00000000-0005-0000-0000-00003F650000}"/>
    <cellStyle name="Обычный 2 2 2 15" xfId="3136" xr:uid="{00000000-0005-0000-0000-000040650000}"/>
    <cellStyle name="Обычный 2 2 2 16" xfId="3137" xr:uid="{00000000-0005-0000-0000-000041650000}"/>
    <cellStyle name="Обычный 2 2 2 17" xfId="3138" xr:uid="{00000000-0005-0000-0000-000042650000}"/>
    <cellStyle name="Обычный 2 2 2 18" xfId="3139" xr:uid="{00000000-0005-0000-0000-000043650000}"/>
    <cellStyle name="Обычный 2 2 2 19" xfId="3140" xr:uid="{00000000-0005-0000-0000-000044650000}"/>
    <cellStyle name="Обычный 2 2 2 2" xfId="3141" xr:uid="{00000000-0005-0000-0000-000045650000}"/>
    <cellStyle name="Обычный 2 2 2 2 10" xfId="3142" xr:uid="{00000000-0005-0000-0000-000046650000}"/>
    <cellStyle name="Обычный 2 2 2 2 11" xfId="3143" xr:uid="{00000000-0005-0000-0000-000047650000}"/>
    <cellStyle name="Обычный 2 2 2 2 12" xfId="3144" xr:uid="{00000000-0005-0000-0000-000048650000}"/>
    <cellStyle name="Обычный 2 2 2 2 13" xfId="3145" xr:uid="{00000000-0005-0000-0000-000049650000}"/>
    <cellStyle name="Обычный 2 2 2 2 14" xfId="3146" xr:uid="{00000000-0005-0000-0000-00004A650000}"/>
    <cellStyle name="Обычный 2 2 2 2 15" xfId="3147" xr:uid="{00000000-0005-0000-0000-00004B650000}"/>
    <cellStyle name="Обычный 2 2 2 2 16" xfId="3148" xr:uid="{00000000-0005-0000-0000-00004C650000}"/>
    <cellStyle name="Обычный 2 2 2 2 17" xfId="3149" xr:uid="{00000000-0005-0000-0000-00004D650000}"/>
    <cellStyle name="Обычный 2 2 2 2 18" xfId="3150" xr:uid="{00000000-0005-0000-0000-00004E650000}"/>
    <cellStyle name="Обычный 2 2 2 2 19" xfId="3151" xr:uid="{00000000-0005-0000-0000-00004F650000}"/>
    <cellStyle name="Обычный 2 2 2 2 2" xfId="3152" xr:uid="{00000000-0005-0000-0000-000050650000}"/>
    <cellStyle name="Обычный 2 2 2 2 20" xfId="3153" xr:uid="{00000000-0005-0000-0000-000051650000}"/>
    <cellStyle name="Обычный 2 2 2 2 21" xfId="3154" xr:uid="{00000000-0005-0000-0000-000052650000}"/>
    <cellStyle name="Обычный 2 2 2 2 3" xfId="3155" xr:uid="{00000000-0005-0000-0000-000053650000}"/>
    <cellStyle name="Обычный 2 2 2 2 4" xfId="3156" xr:uid="{00000000-0005-0000-0000-000054650000}"/>
    <cellStyle name="Обычный 2 2 2 2 5" xfId="3157" xr:uid="{00000000-0005-0000-0000-000055650000}"/>
    <cellStyle name="Обычный 2 2 2 2 6" xfId="3158" xr:uid="{00000000-0005-0000-0000-000056650000}"/>
    <cellStyle name="Обычный 2 2 2 2 7" xfId="3159" xr:uid="{00000000-0005-0000-0000-000057650000}"/>
    <cellStyle name="Обычный 2 2 2 2 8" xfId="3160" xr:uid="{00000000-0005-0000-0000-000058650000}"/>
    <cellStyle name="Обычный 2 2 2 2 9" xfId="3161" xr:uid="{00000000-0005-0000-0000-000059650000}"/>
    <cellStyle name="Обычный 2 2 2 20" xfId="3162" xr:uid="{00000000-0005-0000-0000-00005A650000}"/>
    <cellStyle name="Обычный 2 2 2 21" xfId="3163" xr:uid="{00000000-0005-0000-0000-00005B650000}"/>
    <cellStyle name="Обычный 2 2 2 22" xfId="16933" xr:uid="{00000000-0005-0000-0000-00005C650000}"/>
    <cellStyle name="Обычный 2 2 2 3" xfId="3164" xr:uid="{00000000-0005-0000-0000-00005D650000}"/>
    <cellStyle name="Обычный 2 2 2 4" xfId="3165" xr:uid="{00000000-0005-0000-0000-00005E650000}"/>
    <cellStyle name="Обычный 2 2 2 5" xfId="3166" xr:uid="{00000000-0005-0000-0000-00005F650000}"/>
    <cellStyle name="Обычный 2 2 2 6" xfId="3167" xr:uid="{00000000-0005-0000-0000-000060650000}"/>
    <cellStyle name="Обычный 2 2 2 7" xfId="3168" xr:uid="{00000000-0005-0000-0000-000061650000}"/>
    <cellStyle name="Обычный 2 2 2 8" xfId="3169" xr:uid="{00000000-0005-0000-0000-000062650000}"/>
    <cellStyle name="Обычный 2 2 2 9" xfId="3170" xr:uid="{00000000-0005-0000-0000-000063650000}"/>
    <cellStyle name="Обычный 2 2 20" xfId="3171" xr:uid="{00000000-0005-0000-0000-000064650000}"/>
    <cellStyle name="Обычный 2 2 21" xfId="3172" xr:uid="{00000000-0005-0000-0000-000065650000}"/>
    <cellStyle name="Обычный 2 2 22" xfId="3173" xr:uid="{00000000-0005-0000-0000-000066650000}"/>
    <cellStyle name="Обычный 2 2 23" xfId="3174" xr:uid="{00000000-0005-0000-0000-000067650000}"/>
    <cellStyle name="Обычный 2 2 24" xfId="15580" xr:uid="{00000000-0005-0000-0000-000068650000}"/>
    <cellStyle name="Обычный 2 2 3" xfId="3175" xr:uid="{00000000-0005-0000-0000-000069650000}"/>
    <cellStyle name="Обычный 2 2 3 2" xfId="3176" xr:uid="{00000000-0005-0000-0000-00006A650000}"/>
    <cellStyle name="Обычный 2 2 3 2 2" xfId="7172" xr:uid="{00000000-0005-0000-0000-00006B650000}"/>
    <cellStyle name="Обычный 2 2 3 3" xfId="5331" xr:uid="{00000000-0005-0000-0000-00006C650000}"/>
    <cellStyle name="Обычный 2 2 3 3 2" xfId="13342" xr:uid="{00000000-0005-0000-0000-00006D650000}"/>
    <cellStyle name="Обычный 2 2 3_МР_РЗ_Центр_13" xfId="9170" xr:uid="{00000000-0005-0000-0000-00006E650000}"/>
    <cellStyle name="Обычный 2 2 4" xfId="3177" xr:uid="{00000000-0005-0000-0000-00006F650000}"/>
    <cellStyle name="Обычный 2 2 4 2" xfId="3178" xr:uid="{00000000-0005-0000-0000-000070650000}"/>
    <cellStyle name="Обычный 2 2 4 2 2" xfId="9169" xr:uid="{00000000-0005-0000-0000-000071650000}"/>
    <cellStyle name="Обычный 2 2 4 2 2 2" xfId="19707" xr:uid="{00000000-0005-0000-0000-000072650000}"/>
    <cellStyle name="Обычный 2 2 4 2 2 2 2" xfId="37876" xr:uid="{00000000-0005-0000-0000-000073650000}"/>
    <cellStyle name="Обычный 2 2 4 2 2 3" xfId="29581" xr:uid="{00000000-0005-0000-0000-000074650000}"/>
    <cellStyle name="Обычный 2 2 4 3" xfId="12100" xr:uid="{00000000-0005-0000-0000-000075650000}"/>
    <cellStyle name="Обычный 2 2 5" xfId="3179" xr:uid="{00000000-0005-0000-0000-000076650000}"/>
    <cellStyle name="Обычный 2 2 5 2" xfId="3180" xr:uid="{00000000-0005-0000-0000-000077650000}"/>
    <cellStyle name="Обычный 2 2 5 3" xfId="7415" xr:uid="{00000000-0005-0000-0000-000078650000}"/>
    <cellStyle name="Обычный 2 2 6" xfId="3181" xr:uid="{00000000-0005-0000-0000-000079650000}"/>
    <cellStyle name="Обычный 2 2 6 2" xfId="3182" xr:uid="{00000000-0005-0000-0000-00007A650000}"/>
    <cellStyle name="Обычный 2 2 6 2 10" xfId="46359" xr:uid="{00000000-0005-0000-0000-00007B650000}"/>
    <cellStyle name="Обычный 2 2 6 2 2" xfId="6094" xr:uid="{00000000-0005-0000-0000-00007C650000}"/>
    <cellStyle name="Обычный 2 2 6 2 2 2" xfId="13914" xr:uid="{00000000-0005-0000-0000-00007D650000}"/>
    <cellStyle name="Обычный 2 2 6 2 2 2 2" xfId="23133" xr:uid="{00000000-0005-0000-0000-00007E650000}"/>
    <cellStyle name="Обычный 2 2 6 2 2 2 2 2" xfId="41133" xr:uid="{00000000-0005-0000-0000-00007F650000}"/>
    <cellStyle name="Обычный 2 2 6 2 2 2 3" xfId="32790" xr:uid="{00000000-0005-0000-0000-000080650000}"/>
    <cellStyle name="Обычный 2 2 6 2 2 3" xfId="16610" xr:uid="{00000000-0005-0000-0000-000081650000}"/>
    <cellStyle name="Обычный 2 2 6 2 2 3 2" xfId="25398" xr:uid="{00000000-0005-0000-0000-000082650000}"/>
    <cellStyle name="Обычный 2 2 6 2 2 3 2 2" xfId="43362" xr:uid="{00000000-0005-0000-0000-000083650000}"/>
    <cellStyle name="Обычный 2 2 6 2 2 3 3" xfId="35054" xr:uid="{00000000-0005-0000-0000-000084650000}"/>
    <cellStyle name="Обычный 2 2 6 2 2 4" xfId="18044" xr:uid="{00000000-0005-0000-0000-000085650000}"/>
    <cellStyle name="Обычный 2 2 6 2 2 4 2" xfId="36354" xr:uid="{00000000-0005-0000-0000-000086650000}"/>
    <cellStyle name="Обычный 2 2 6 2 2 5" xfId="26821" xr:uid="{00000000-0005-0000-0000-000087650000}"/>
    <cellStyle name="Обычный 2 2 6 2 2 5 2" xfId="44736" xr:uid="{00000000-0005-0000-0000-000088650000}"/>
    <cellStyle name="Обычный 2 2 6 2 2 6" xfId="28137" xr:uid="{00000000-0005-0000-0000-000089650000}"/>
    <cellStyle name="Обычный 2 2 6 2 2 7" xfId="45783" xr:uid="{00000000-0005-0000-0000-00008A650000}"/>
    <cellStyle name="Обычный 2 2 6 2 2 8" xfId="46949" xr:uid="{00000000-0005-0000-0000-00008B650000}"/>
    <cellStyle name="Обычный 2 2 6 2 3" xfId="10639" xr:uid="{00000000-0005-0000-0000-00008C650000}"/>
    <cellStyle name="Обычный 2 2 6 2 4" xfId="12935" xr:uid="{00000000-0005-0000-0000-00008D650000}"/>
    <cellStyle name="Обычный 2 2 6 2 4 2" xfId="22358" xr:uid="{00000000-0005-0000-0000-00008E650000}"/>
    <cellStyle name="Обычный 2 2 6 2 4 2 2" xfId="40393" xr:uid="{00000000-0005-0000-0000-00008F650000}"/>
    <cellStyle name="Обычный 2 2 6 2 4 3" xfId="32055" xr:uid="{00000000-0005-0000-0000-000090650000}"/>
    <cellStyle name="Обычный 2 2 6 2 5" xfId="15988" xr:uid="{00000000-0005-0000-0000-000091650000}"/>
    <cellStyle name="Обычный 2 2 6 2 5 2" xfId="24964" xr:uid="{00000000-0005-0000-0000-000092650000}"/>
    <cellStyle name="Обычный 2 2 6 2 5 2 2" xfId="42961" xr:uid="{00000000-0005-0000-0000-000093650000}"/>
    <cellStyle name="Обычный 2 2 6 2 5 3" xfId="34609" xr:uid="{00000000-0005-0000-0000-000094650000}"/>
    <cellStyle name="Обычный 2 2 6 2 6" xfId="17308" xr:uid="{00000000-0005-0000-0000-000095650000}"/>
    <cellStyle name="Обычный 2 2 6 2 6 2" xfId="35664" xr:uid="{00000000-0005-0000-0000-000096650000}"/>
    <cellStyle name="Обычный 2 2 6 2 7" xfId="26255" xr:uid="{00000000-0005-0000-0000-000097650000}"/>
    <cellStyle name="Обычный 2 2 6 2 7 2" xfId="44187" xr:uid="{00000000-0005-0000-0000-000098650000}"/>
    <cellStyle name="Обычный 2 2 6 2 8" xfId="27531" xr:uid="{00000000-0005-0000-0000-000099650000}"/>
    <cellStyle name="Обычный 2 2 6 2 9" xfId="45288" xr:uid="{00000000-0005-0000-0000-00009A650000}"/>
    <cellStyle name="Обычный 2 2 6 3" xfId="9143" xr:uid="{00000000-0005-0000-0000-00009B650000}"/>
    <cellStyle name="Обычный 2 2 6 3 2" xfId="19690" xr:uid="{00000000-0005-0000-0000-00009C650000}"/>
    <cellStyle name="Обычный 2 2 6 3 2 2" xfId="37860" xr:uid="{00000000-0005-0000-0000-00009D650000}"/>
    <cellStyle name="Обычный 2 2 6 3 3" xfId="29565" xr:uid="{00000000-0005-0000-0000-00009E650000}"/>
    <cellStyle name="Обычный 2 2 7" xfId="3183" xr:uid="{00000000-0005-0000-0000-00009F650000}"/>
    <cellStyle name="Обычный 2 2 8" xfId="3184" xr:uid="{00000000-0005-0000-0000-0000A0650000}"/>
    <cellStyle name="Обычный 2 2 9" xfId="3185" xr:uid="{00000000-0005-0000-0000-0000A1650000}"/>
    <cellStyle name="Обычный 2 2__Anfisa_Result after MRO_model2012(ord+marg ore+dilution)" xfId="3186" xr:uid="{00000000-0005-0000-0000-0000A2650000}"/>
    <cellStyle name="Обычный 2 20" xfId="3187" xr:uid="{00000000-0005-0000-0000-0000A3650000}"/>
    <cellStyle name="Обычный 2 20 2" xfId="3188" xr:uid="{00000000-0005-0000-0000-0000A4650000}"/>
    <cellStyle name="Обычный 2 20 3" xfId="7542" xr:uid="{00000000-0005-0000-0000-0000A5650000}"/>
    <cellStyle name="Обычный 2 20 3 2" xfId="8997" xr:uid="{00000000-0005-0000-0000-0000A6650000}"/>
    <cellStyle name="Обычный 2 20 3 2 2" xfId="14080" xr:uid="{00000000-0005-0000-0000-0000A7650000}"/>
    <cellStyle name="Обычный 2 20 3 2 2 2" xfId="23268" xr:uid="{00000000-0005-0000-0000-0000A8650000}"/>
    <cellStyle name="Обычный 2 20 3 2 2 2 2" xfId="41268" xr:uid="{00000000-0005-0000-0000-0000A9650000}"/>
    <cellStyle name="Обычный 2 20 3 2 2 3" xfId="32924" xr:uid="{00000000-0005-0000-0000-0000AA650000}"/>
    <cellStyle name="Обычный 2 20 3 2 3" xfId="19563" xr:uid="{00000000-0005-0000-0000-0000AB650000}"/>
    <cellStyle name="Обычный 2 20 3 2 3 2" xfId="37733" xr:uid="{00000000-0005-0000-0000-0000AC650000}"/>
    <cellStyle name="Обычный 2 20 3 2 4" xfId="29438" xr:uid="{00000000-0005-0000-0000-0000AD650000}"/>
    <cellStyle name="Обычный 2 20 3 3" xfId="9970" xr:uid="{00000000-0005-0000-0000-0000AE650000}"/>
    <cellStyle name="Обычный 2 20 3 3 2" xfId="14869" xr:uid="{00000000-0005-0000-0000-0000AF650000}"/>
    <cellStyle name="Обычный 2 20 3 3 2 2" xfId="24049" xr:uid="{00000000-0005-0000-0000-0000B0650000}"/>
    <cellStyle name="Обычный 2 20 3 3 2 2 2" xfId="42049" xr:uid="{00000000-0005-0000-0000-0000B1650000}"/>
    <cellStyle name="Обычный 2 20 3 3 2 3" xfId="33704" xr:uid="{00000000-0005-0000-0000-0000B2650000}"/>
    <cellStyle name="Обычный 2 20 3 3 3" xfId="20185" xr:uid="{00000000-0005-0000-0000-0000B3650000}"/>
    <cellStyle name="Обычный 2 20 3 3 3 2" xfId="38344" xr:uid="{00000000-0005-0000-0000-0000B4650000}"/>
    <cellStyle name="Обычный 2 20 3 3 4" xfId="30040" xr:uid="{00000000-0005-0000-0000-0000B5650000}"/>
    <cellStyle name="Обычный 2 20 3 4" xfId="11074" xr:uid="{00000000-0005-0000-0000-0000B6650000}"/>
    <cellStyle name="Обычный 2 20 3 4 2" xfId="14870" xr:uid="{00000000-0005-0000-0000-0000B7650000}"/>
    <cellStyle name="Обычный 2 20 3 4 2 2" xfId="24050" xr:uid="{00000000-0005-0000-0000-0000B8650000}"/>
    <cellStyle name="Обычный 2 20 3 4 2 2 2" xfId="42050" xr:uid="{00000000-0005-0000-0000-0000B9650000}"/>
    <cellStyle name="Обычный 2 20 3 4 2 3" xfId="33705" xr:uid="{00000000-0005-0000-0000-0000BA650000}"/>
    <cellStyle name="Обычный 2 20 3 4 3" xfId="20923" xr:uid="{00000000-0005-0000-0000-0000BB650000}"/>
    <cellStyle name="Обычный 2 20 3 4 3 2" xfId="39075" xr:uid="{00000000-0005-0000-0000-0000BC650000}"/>
    <cellStyle name="Обычный 2 20 3 4 4" xfId="30759" xr:uid="{00000000-0005-0000-0000-0000BD650000}"/>
    <cellStyle name="Обычный 2 20 3 5" xfId="11582" xr:uid="{00000000-0005-0000-0000-0000BE650000}"/>
    <cellStyle name="Обычный 2 20 3 5 2" xfId="21427" xr:uid="{00000000-0005-0000-0000-0000BF650000}"/>
    <cellStyle name="Обычный 2 20 3 5 2 2" xfId="39579" xr:uid="{00000000-0005-0000-0000-0000C0650000}"/>
    <cellStyle name="Обычный 2 20 3 5 3" xfId="31263" xr:uid="{00000000-0005-0000-0000-0000C1650000}"/>
    <cellStyle name="Обычный 2 20 3 6" xfId="13116" xr:uid="{00000000-0005-0000-0000-0000C2650000}"/>
    <cellStyle name="Обычный 2 20 3 6 2" xfId="22517" xr:uid="{00000000-0005-0000-0000-0000C3650000}"/>
    <cellStyle name="Обычный 2 20 3 6 2 2" xfId="40529" xr:uid="{00000000-0005-0000-0000-0000C4650000}"/>
    <cellStyle name="Обычный 2 20 3 6 3" xfId="32191" xr:uid="{00000000-0005-0000-0000-0000C5650000}"/>
    <cellStyle name="Обычный 2 20 3 7" xfId="18937" xr:uid="{00000000-0005-0000-0000-0000C6650000}"/>
    <cellStyle name="Обычный 2 20 3 7 2" xfId="37157" xr:uid="{00000000-0005-0000-0000-0000C7650000}"/>
    <cellStyle name="Обычный 2 20 3 8" xfId="28904" xr:uid="{00000000-0005-0000-0000-0000C8650000}"/>
    <cellStyle name="Обычный 2 20 4" xfId="10768" xr:uid="{00000000-0005-0000-0000-0000C9650000}"/>
    <cellStyle name="Обычный 2 20 4 2" xfId="14871" xr:uid="{00000000-0005-0000-0000-0000CA650000}"/>
    <cellStyle name="Обычный 2 20 4 2 2" xfId="24051" xr:uid="{00000000-0005-0000-0000-0000CB650000}"/>
    <cellStyle name="Обычный 2 20 4 2 2 2" xfId="42051" xr:uid="{00000000-0005-0000-0000-0000CC650000}"/>
    <cellStyle name="Обычный 2 20 4 2 3" xfId="33706" xr:uid="{00000000-0005-0000-0000-0000CD650000}"/>
    <cellStyle name="Обычный 2 20 4 3" xfId="20623" xr:uid="{00000000-0005-0000-0000-0000CE650000}"/>
    <cellStyle name="Обычный 2 20 4 3 2" xfId="38775" xr:uid="{00000000-0005-0000-0000-0000CF650000}"/>
    <cellStyle name="Обычный 2 20 4 4" xfId="30459" xr:uid="{00000000-0005-0000-0000-0000D0650000}"/>
    <cellStyle name="Обычный 2 21" xfId="3189" xr:uid="{00000000-0005-0000-0000-0000D1650000}"/>
    <cellStyle name="Обычный 2 21 2" xfId="3190" xr:uid="{00000000-0005-0000-0000-0000D2650000}"/>
    <cellStyle name="Обычный 2 21 2 2" xfId="9971" xr:uid="{00000000-0005-0000-0000-0000D3650000}"/>
    <cellStyle name="Обычный 2 21 3" xfId="7233" xr:uid="{00000000-0005-0000-0000-0000D4650000}"/>
    <cellStyle name="Обычный 2 22" xfId="3191" xr:uid="{00000000-0005-0000-0000-0000D5650000}"/>
    <cellStyle name="Обычный 2 22 2" xfId="3192" xr:uid="{00000000-0005-0000-0000-0000D6650000}"/>
    <cellStyle name="Обычный 2 22 2 2" xfId="10640" xr:uid="{00000000-0005-0000-0000-0000D7650000}"/>
    <cellStyle name="Обычный 2 22 2 2 2" xfId="14872" xr:uid="{00000000-0005-0000-0000-0000D8650000}"/>
    <cellStyle name="Обычный 2 22 2 2 2 2" xfId="24052" xr:uid="{00000000-0005-0000-0000-0000D9650000}"/>
    <cellStyle name="Обычный 2 22 2 2 2 2 2" xfId="42052" xr:uid="{00000000-0005-0000-0000-0000DA650000}"/>
    <cellStyle name="Обычный 2 22 2 2 2 3" xfId="33707" xr:uid="{00000000-0005-0000-0000-0000DB650000}"/>
    <cellStyle name="Обычный 2 22 2 2 3" xfId="20504" xr:uid="{00000000-0005-0000-0000-0000DC650000}"/>
    <cellStyle name="Обычный 2 22 2 2 3 2" xfId="38656" xr:uid="{00000000-0005-0000-0000-0000DD650000}"/>
    <cellStyle name="Обычный 2 22 2 2 4" xfId="30341" xr:uid="{00000000-0005-0000-0000-0000DE650000}"/>
    <cellStyle name="Обычный 2 22 2 3" xfId="11075" xr:uid="{00000000-0005-0000-0000-0000DF650000}"/>
    <cellStyle name="Обычный 2 22 2 3 2" xfId="14873" xr:uid="{00000000-0005-0000-0000-0000E0650000}"/>
    <cellStyle name="Обычный 2 22 2 3 2 2" xfId="24053" xr:uid="{00000000-0005-0000-0000-0000E1650000}"/>
    <cellStyle name="Обычный 2 22 2 3 2 2 2" xfId="42053" xr:uid="{00000000-0005-0000-0000-0000E2650000}"/>
    <cellStyle name="Обычный 2 22 2 3 2 3" xfId="33708" xr:uid="{00000000-0005-0000-0000-0000E3650000}"/>
    <cellStyle name="Обычный 2 22 2 3 3" xfId="20924" xr:uid="{00000000-0005-0000-0000-0000E4650000}"/>
    <cellStyle name="Обычный 2 22 2 3 3 2" xfId="39076" xr:uid="{00000000-0005-0000-0000-0000E5650000}"/>
    <cellStyle name="Обычный 2 22 2 3 4" xfId="30760" xr:uid="{00000000-0005-0000-0000-0000E6650000}"/>
    <cellStyle name="Обычный 2 22 2 4" xfId="8789" xr:uid="{00000000-0005-0000-0000-0000E7650000}"/>
    <cellStyle name="Обычный 2 22 2 4 2" xfId="19418" xr:uid="{00000000-0005-0000-0000-0000E8650000}"/>
    <cellStyle name="Обычный 2 22 2 4 2 2" xfId="37588" xr:uid="{00000000-0005-0000-0000-0000E9650000}"/>
    <cellStyle name="Обычный 2 22 2 4 3" xfId="29298" xr:uid="{00000000-0005-0000-0000-0000EA650000}"/>
    <cellStyle name="Обычный 2 22 3" xfId="9355" xr:uid="{00000000-0005-0000-0000-0000EB650000}"/>
    <cellStyle name="Обычный 2 22 3 2" xfId="14874" xr:uid="{00000000-0005-0000-0000-0000EC650000}"/>
    <cellStyle name="Обычный 2 22 3 2 2" xfId="24054" xr:uid="{00000000-0005-0000-0000-0000ED650000}"/>
    <cellStyle name="Обычный 2 22 3 2 2 2" xfId="42054" xr:uid="{00000000-0005-0000-0000-0000EE650000}"/>
    <cellStyle name="Обычный 2 22 3 2 3" xfId="33709" xr:uid="{00000000-0005-0000-0000-0000EF650000}"/>
    <cellStyle name="Обычный 2 22 3 3" xfId="19830" xr:uid="{00000000-0005-0000-0000-0000F0650000}"/>
    <cellStyle name="Обычный 2 22 3 3 2" xfId="37995" xr:uid="{00000000-0005-0000-0000-0000F1650000}"/>
    <cellStyle name="Обычный 2 22 3 4" xfId="29698" xr:uid="{00000000-0005-0000-0000-0000F2650000}"/>
    <cellStyle name="Обычный 2 22 4" xfId="8019" xr:uid="{00000000-0005-0000-0000-0000F3650000}"/>
    <cellStyle name="Обычный 2 23" xfId="3193" xr:uid="{00000000-0005-0000-0000-0000F4650000}"/>
    <cellStyle name="Обычный 2 23 10" xfId="45289" xr:uid="{00000000-0005-0000-0000-0000F5650000}"/>
    <cellStyle name="Обычный 2 23 11" xfId="46360" xr:uid="{00000000-0005-0000-0000-0000F6650000}"/>
    <cellStyle name="Обычный 2 23 2" xfId="3194" xr:uid="{00000000-0005-0000-0000-0000F7650000}"/>
    <cellStyle name="Обычный 2 23 2 2" xfId="10641" xr:uid="{00000000-0005-0000-0000-0000F8650000}"/>
    <cellStyle name="Обычный 2 23 2 2 2" xfId="14875" xr:uid="{00000000-0005-0000-0000-0000F9650000}"/>
    <cellStyle name="Обычный 2 23 2 2 2 2" xfId="24055" xr:uid="{00000000-0005-0000-0000-0000FA650000}"/>
    <cellStyle name="Обычный 2 23 2 2 2 2 2" xfId="42055" xr:uid="{00000000-0005-0000-0000-0000FB650000}"/>
    <cellStyle name="Обычный 2 23 2 2 2 3" xfId="33710" xr:uid="{00000000-0005-0000-0000-0000FC650000}"/>
    <cellStyle name="Обычный 2 23 2 2 3" xfId="20505" xr:uid="{00000000-0005-0000-0000-0000FD650000}"/>
    <cellStyle name="Обычный 2 23 2 2 3 2" xfId="38657" xr:uid="{00000000-0005-0000-0000-0000FE650000}"/>
    <cellStyle name="Обычный 2 23 2 2 4" xfId="30342" xr:uid="{00000000-0005-0000-0000-0000FF650000}"/>
    <cellStyle name="Обычный 2 23 2 3" xfId="11076" xr:uid="{00000000-0005-0000-0000-000000660000}"/>
    <cellStyle name="Обычный 2 23 2 3 2" xfId="14876" xr:uid="{00000000-0005-0000-0000-000001660000}"/>
    <cellStyle name="Обычный 2 23 2 3 2 2" xfId="24056" xr:uid="{00000000-0005-0000-0000-000002660000}"/>
    <cellStyle name="Обычный 2 23 2 3 2 2 2" xfId="42056" xr:uid="{00000000-0005-0000-0000-000003660000}"/>
    <cellStyle name="Обычный 2 23 2 3 2 3" xfId="33711" xr:uid="{00000000-0005-0000-0000-000004660000}"/>
    <cellStyle name="Обычный 2 23 2 3 3" xfId="20925" xr:uid="{00000000-0005-0000-0000-000005660000}"/>
    <cellStyle name="Обычный 2 23 2 3 3 2" xfId="39077" xr:uid="{00000000-0005-0000-0000-000006660000}"/>
    <cellStyle name="Обычный 2 23 2 3 4" xfId="30761" xr:uid="{00000000-0005-0000-0000-000007660000}"/>
    <cellStyle name="Обычный 2 23 2 4" xfId="8700" xr:uid="{00000000-0005-0000-0000-000008660000}"/>
    <cellStyle name="Обычный 2 23 2 4 2" xfId="19366" xr:uid="{00000000-0005-0000-0000-000009660000}"/>
    <cellStyle name="Обычный 2 23 2 4 2 2" xfId="37536" xr:uid="{00000000-0005-0000-0000-00000A660000}"/>
    <cellStyle name="Обычный 2 23 2 4 3" xfId="29246" xr:uid="{00000000-0005-0000-0000-00000B660000}"/>
    <cellStyle name="Обычный 2 23 3" xfId="6095" xr:uid="{00000000-0005-0000-0000-00000C660000}"/>
    <cellStyle name="Обычный 2 23 3 2" xfId="9356" xr:uid="{00000000-0005-0000-0000-00000D660000}"/>
    <cellStyle name="Обычный 2 23 3 2 2" xfId="19831" xr:uid="{00000000-0005-0000-0000-00000E660000}"/>
    <cellStyle name="Обычный 2 23 3 2 2 2" xfId="37996" xr:uid="{00000000-0005-0000-0000-00000F660000}"/>
    <cellStyle name="Обычный 2 23 3 2 3" xfId="29699" xr:uid="{00000000-0005-0000-0000-000010660000}"/>
    <cellStyle name="Обычный 2 23 3 3" xfId="13915" xr:uid="{00000000-0005-0000-0000-000011660000}"/>
    <cellStyle name="Обычный 2 23 3 3 2" xfId="23134" xr:uid="{00000000-0005-0000-0000-000012660000}"/>
    <cellStyle name="Обычный 2 23 3 3 2 2" xfId="41134" xr:uid="{00000000-0005-0000-0000-000013660000}"/>
    <cellStyle name="Обычный 2 23 3 3 3" xfId="32791" xr:uid="{00000000-0005-0000-0000-000014660000}"/>
    <cellStyle name="Обычный 2 23 3 4" xfId="16611" xr:uid="{00000000-0005-0000-0000-000015660000}"/>
    <cellStyle name="Обычный 2 23 3 4 2" xfId="25399" xr:uid="{00000000-0005-0000-0000-000016660000}"/>
    <cellStyle name="Обычный 2 23 3 4 2 2" xfId="43363" xr:uid="{00000000-0005-0000-0000-000017660000}"/>
    <cellStyle name="Обычный 2 23 3 4 3" xfId="35055" xr:uid="{00000000-0005-0000-0000-000018660000}"/>
    <cellStyle name="Обычный 2 23 3 5" xfId="18045" xr:uid="{00000000-0005-0000-0000-000019660000}"/>
    <cellStyle name="Обычный 2 23 3 5 2" xfId="36355" xr:uid="{00000000-0005-0000-0000-00001A660000}"/>
    <cellStyle name="Обычный 2 23 3 6" xfId="26822" xr:uid="{00000000-0005-0000-0000-00001B660000}"/>
    <cellStyle name="Обычный 2 23 3 6 2" xfId="44737" xr:uid="{00000000-0005-0000-0000-00001C660000}"/>
    <cellStyle name="Обычный 2 23 3 7" xfId="28138" xr:uid="{00000000-0005-0000-0000-00001D660000}"/>
    <cellStyle name="Обычный 2 23 3 8" xfId="45784" xr:uid="{00000000-0005-0000-0000-00001E660000}"/>
    <cellStyle name="Обычный 2 23 3 9" xfId="46950" xr:uid="{00000000-0005-0000-0000-00001F660000}"/>
    <cellStyle name="Обычный 2 23 4" xfId="7364" xr:uid="{00000000-0005-0000-0000-000020660000}"/>
    <cellStyle name="Обычный 2 23 5" xfId="12936" xr:uid="{00000000-0005-0000-0000-000021660000}"/>
    <cellStyle name="Обычный 2 23 5 2" xfId="22359" xr:uid="{00000000-0005-0000-0000-000022660000}"/>
    <cellStyle name="Обычный 2 23 5 2 2" xfId="40394" xr:uid="{00000000-0005-0000-0000-000023660000}"/>
    <cellStyle name="Обычный 2 23 5 3" xfId="32056" xr:uid="{00000000-0005-0000-0000-000024660000}"/>
    <cellStyle name="Обычный 2 23 6" xfId="15989" xr:uid="{00000000-0005-0000-0000-000025660000}"/>
    <cellStyle name="Обычный 2 23 6 2" xfId="24965" xr:uid="{00000000-0005-0000-0000-000026660000}"/>
    <cellStyle name="Обычный 2 23 6 2 2" xfId="42962" xr:uid="{00000000-0005-0000-0000-000027660000}"/>
    <cellStyle name="Обычный 2 23 6 3" xfId="34610" xr:uid="{00000000-0005-0000-0000-000028660000}"/>
    <cellStyle name="Обычный 2 23 7" xfId="17309" xr:uid="{00000000-0005-0000-0000-000029660000}"/>
    <cellStyle name="Обычный 2 23 7 2" xfId="35665" xr:uid="{00000000-0005-0000-0000-00002A660000}"/>
    <cellStyle name="Обычный 2 23 8" xfId="26261" xr:uid="{00000000-0005-0000-0000-00002B660000}"/>
    <cellStyle name="Обычный 2 23 8 2" xfId="44193" xr:uid="{00000000-0005-0000-0000-00002C660000}"/>
    <cellStyle name="Обычный 2 23 9" xfId="27532" xr:uid="{00000000-0005-0000-0000-00002D660000}"/>
    <cellStyle name="Обычный 2 24" xfId="3195" xr:uid="{00000000-0005-0000-0000-00002E660000}"/>
    <cellStyle name="Обычный 2 24 10" xfId="45290" xr:uid="{00000000-0005-0000-0000-00002F660000}"/>
    <cellStyle name="Обычный 2 24 11" xfId="46361" xr:uid="{00000000-0005-0000-0000-000030660000}"/>
    <cellStyle name="Обычный 2 24 2" xfId="3196" xr:uid="{00000000-0005-0000-0000-000031660000}"/>
    <cellStyle name="Обычный 2 24 2 2" xfId="10642" xr:uid="{00000000-0005-0000-0000-000032660000}"/>
    <cellStyle name="Обычный 2 24 3" xfId="6096" xr:uid="{00000000-0005-0000-0000-000033660000}"/>
    <cellStyle name="Обычный 2 24 3 2" xfId="13916" xr:uid="{00000000-0005-0000-0000-000034660000}"/>
    <cellStyle name="Обычный 2 24 3 2 2" xfId="23135" xr:uid="{00000000-0005-0000-0000-000035660000}"/>
    <cellStyle name="Обычный 2 24 3 2 2 2" xfId="41135" xr:uid="{00000000-0005-0000-0000-000036660000}"/>
    <cellStyle name="Обычный 2 24 3 2 3" xfId="32792" xr:uid="{00000000-0005-0000-0000-000037660000}"/>
    <cellStyle name="Обычный 2 24 3 3" xfId="16612" xr:uid="{00000000-0005-0000-0000-000038660000}"/>
    <cellStyle name="Обычный 2 24 3 3 2" xfId="25400" xr:uid="{00000000-0005-0000-0000-000039660000}"/>
    <cellStyle name="Обычный 2 24 3 3 2 2" xfId="43364" xr:uid="{00000000-0005-0000-0000-00003A660000}"/>
    <cellStyle name="Обычный 2 24 3 3 3" xfId="35056" xr:uid="{00000000-0005-0000-0000-00003B660000}"/>
    <cellStyle name="Обычный 2 24 3 4" xfId="18046" xr:uid="{00000000-0005-0000-0000-00003C660000}"/>
    <cellStyle name="Обычный 2 24 3 4 2" xfId="36356" xr:uid="{00000000-0005-0000-0000-00003D660000}"/>
    <cellStyle name="Обычный 2 24 3 5" xfId="26823" xr:uid="{00000000-0005-0000-0000-00003E660000}"/>
    <cellStyle name="Обычный 2 24 3 5 2" xfId="44738" xr:uid="{00000000-0005-0000-0000-00003F660000}"/>
    <cellStyle name="Обычный 2 24 3 6" xfId="28139" xr:uid="{00000000-0005-0000-0000-000040660000}"/>
    <cellStyle name="Обычный 2 24 3 7" xfId="45785" xr:uid="{00000000-0005-0000-0000-000041660000}"/>
    <cellStyle name="Обычный 2 24 3 8" xfId="46951" xr:uid="{00000000-0005-0000-0000-000042660000}"/>
    <cellStyle name="Обычный 2 24 4" xfId="7712" xr:uid="{00000000-0005-0000-0000-000043660000}"/>
    <cellStyle name="Обычный 2 24 5" xfId="12937" xr:uid="{00000000-0005-0000-0000-000044660000}"/>
    <cellStyle name="Обычный 2 24 5 2" xfId="22360" xr:uid="{00000000-0005-0000-0000-000045660000}"/>
    <cellStyle name="Обычный 2 24 5 2 2" xfId="40395" xr:uid="{00000000-0005-0000-0000-000046660000}"/>
    <cellStyle name="Обычный 2 24 5 3" xfId="32057" xr:uid="{00000000-0005-0000-0000-000047660000}"/>
    <cellStyle name="Обычный 2 24 6" xfId="15990" xr:uid="{00000000-0005-0000-0000-000048660000}"/>
    <cellStyle name="Обычный 2 24 6 2" xfId="24966" xr:uid="{00000000-0005-0000-0000-000049660000}"/>
    <cellStyle name="Обычный 2 24 6 2 2" xfId="42963" xr:uid="{00000000-0005-0000-0000-00004A660000}"/>
    <cellStyle name="Обычный 2 24 6 3" xfId="34611" xr:uid="{00000000-0005-0000-0000-00004B660000}"/>
    <cellStyle name="Обычный 2 24 7" xfId="17310" xr:uid="{00000000-0005-0000-0000-00004C660000}"/>
    <cellStyle name="Обычный 2 24 7 2" xfId="35666" xr:uid="{00000000-0005-0000-0000-00004D660000}"/>
    <cellStyle name="Обычный 2 24 8" xfId="26262" xr:uid="{00000000-0005-0000-0000-00004E660000}"/>
    <cellStyle name="Обычный 2 24 8 2" xfId="44194" xr:uid="{00000000-0005-0000-0000-00004F660000}"/>
    <cellStyle name="Обычный 2 24 9" xfId="27533" xr:uid="{00000000-0005-0000-0000-000050660000}"/>
    <cellStyle name="Обычный 2 25" xfId="3197" xr:uid="{00000000-0005-0000-0000-000051660000}"/>
    <cellStyle name="Обычный 2 25 2" xfId="10643" xr:uid="{00000000-0005-0000-0000-000052660000}"/>
    <cellStyle name="Обычный 2 25 3" xfId="8054" xr:uid="{00000000-0005-0000-0000-000053660000}"/>
    <cellStyle name="Обычный 2 26" xfId="3198" xr:uid="{00000000-0005-0000-0000-000054660000}"/>
    <cellStyle name="Обычный 2 26 2" xfId="8235" xr:uid="{00000000-0005-0000-0000-000055660000}"/>
    <cellStyle name="Обычный 2 27" xfId="3199" xr:uid="{00000000-0005-0000-0000-000056660000}"/>
    <cellStyle name="Обычный 2 27 2" xfId="10644" xr:uid="{00000000-0005-0000-0000-000057660000}"/>
    <cellStyle name="Обычный 2 27 3" xfId="8236" xr:uid="{00000000-0005-0000-0000-000058660000}"/>
    <cellStyle name="Обычный 2 28" xfId="3200" xr:uid="{00000000-0005-0000-0000-000059660000}"/>
    <cellStyle name="Обычный 2 28 2" xfId="10645" xr:uid="{00000000-0005-0000-0000-00005A660000}"/>
    <cellStyle name="Обычный 2 28 3" xfId="8237" xr:uid="{00000000-0005-0000-0000-00005B660000}"/>
    <cellStyle name="Обычный 2 29" xfId="5332" xr:uid="{00000000-0005-0000-0000-00005C660000}"/>
    <cellStyle name="Обычный 2 29 2" xfId="10646" xr:uid="{00000000-0005-0000-0000-00005D660000}"/>
    <cellStyle name="Обычный 2 29 3" xfId="8238" xr:uid="{00000000-0005-0000-0000-00005E660000}"/>
    <cellStyle name="Обычный 2 3" xfId="3201" xr:uid="{00000000-0005-0000-0000-00005F660000}"/>
    <cellStyle name="Обычный 2 3 10" xfId="3202" xr:uid="{00000000-0005-0000-0000-000060660000}"/>
    <cellStyle name="Обычный 2 3 10 2" xfId="9972" xr:uid="{00000000-0005-0000-0000-000061660000}"/>
    <cellStyle name="Обычный 2 3 11" xfId="3203" xr:uid="{00000000-0005-0000-0000-000062660000}"/>
    <cellStyle name="Обычный 2 3 11 2" xfId="9973" xr:uid="{00000000-0005-0000-0000-000063660000}"/>
    <cellStyle name="Обычный 2 3 12" xfId="8239" xr:uid="{00000000-0005-0000-0000-000064660000}"/>
    <cellStyle name="Обычный 2 3 2" xfId="3204" xr:uid="{00000000-0005-0000-0000-000065660000}"/>
    <cellStyle name="Обычный 2 3 2 2" xfId="5333" xr:uid="{00000000-0005-0000-0000-000066660000}"/>
    <cellStyle name="Обычный 2 3 2 2 2" xfId="8586" xr:uid="{00000000-0005-0000-0000-000067660000}"/>
    <cellStyle name="Обычный 2 3 3" xfId="3205" xr:uid="{00000000-0005-0000-0000-000068660000}"/>
    <cellStyle name="Обычный 2 3 3 2" xfId="5334" xr:uid="{00000000-0005-0000-0000-000069660000}"/>
    <cellStyle name="Обычный 2 3 4" xfId="3206" xr:uid="{00000000-0005-0000-0000-00006A660000}"/>
    <cellStyle name="Обычный 2 3 5" xfId="3207" xr:uid="{00000000-0005-0000-0000-00006B660000}"/>
    <cellStyle name="Обычный 2 3 6" xfId="3208" xr:uid="{00000000-0005-0000-0000-00006C660000}"/>
    <cellStyle name="Обычный 2 3 7" xfId="3209" xr:uid="{00000000-0005-0000-0000-00006D660000}"/>
    <cellStyle name="Обычный 2 3 8" xfId="3210" xr:uid="{00000000-0005-0000-0000-00006E660000}"/>
    <cellStyle name="Обычный 2 3 9" xfId="3211" xr:uid="{00000000-0005-0000-0000-00006F660000}"/>
    <cellStyle name="Обычный 2 3 9 2" xfId="3212" xr:uid="{00000000-0005-0000-0000-000070660000}"/>
    <cellStyle name="Обычный 2 3 9 2 2" xfId="7925" xr:uid="{00000000-0005-0000-0000-000071660000}"/>
    <cellStyle name="Обычный 2 3 9 3" xfId="3213" xr:uid="{00000000-0005-0000-0000-000072660000}"/>
    <cellStyle name="Обычный 2 3 9 3 2" xfId="9974" xr:uid="{00000000-0005-0000-0000-000073660000}"/>
    <cellStyle name="Обычный 2 3 9 4" xfId="6745" xr:uid="{00000000-0005-0000-0000-000074660000}"/>
    <cellStyle name="Обычный 2 3__Anfisa_Result after MRO_model2012(ord+marg ore+dilution)" xfId="3214" xr:uid="{00000000-0005-0000-0000-000075660000}"/>
    <cellStyle name="Обычный 2 30" xfId="5335" xr:uid="{00000000-0005-0000-0000-000076660000}"/>
    <cellStyle name="Обычный 2 30 2" xfId="8240" xr:uid="{00000000-0005-0000-0000-000077660000}"/>
    <cellStyle name="Обычный 2 31" xfId="5336" xr:uid="{00000000-0005-0000-0000-000078660000}"/>
    <cellStyle name="Обычный 2 31 2" xfId="8241" xr:uid="{00000000-0005-0000-0000-000079660000}"/>
    <cellStyle name="Обычный 2 32" xfId="5337" xr:uid="{00000000-0005-0000-0000-00007A660000}"/>
    <cellStyle name="Обычный 2 32 2" xfId="8242" xr:uid="{00000000-0005-0000-0000-00007B660000}"/>
    <cellStyle name="Обычный 2 33" xfId="5338" xr:uid="{00000000-0005-0000-0000-00007C660000}"/>
    <cellStyle name="Обычный 2 33 2" xfId="8243" xr:uid="{00000000-0005-0000-0000-00007D660000}"/>
    <cellStyle name="Обычный 2 34" xfId="5339" xr:uid="{00000000-0005-0000-0000-00007E660000}"/>
    <cellStyle name="Обычный 2 34 2" xfId="8244" xr:uid="{00000000-0005-0000-0000-00007F660000}"/>
    <cellStyle name="Обычный 2 35" xfId="5340" xr:uid="{00000000-0005-0000-0000-000080660000}"/>
    <cellStyle name="Обычный 2 35 2" xfId="8245" xr:uid="{00000000-0005-0000-0000-000081660000}"/>
    <cellStyle name="Обычный 2 36" xfId="5341" xr:uid="{00000000-0005-0000-0000-000082660000}"/>
    <cellStyle name="Обычный 2 36 2" xfId="8246" xr:uid="{00000000-0005-0000-0000-000083660000}"/>
    <cellStyle name="Обычный 2 37" xfId="5342" xr:uid="{00000000-0005-0000-0000-000084660000}"/>
    <cellStyle name="Обычный 2 37 2" xfId="8247" xr:uid="{00000000-0005-0000-0000-000085660000}"/>
    <cellStyle name="Обычный 2 38" xfId="5343" xr:uid="{00000000-0005-0000-0000-000086660000}"/>
    <cellStyle name="Обычный 2 38 2" xfId="8248" xr:uid="{00000000-0005-0000-0000-000087660000}"/>
    <cellStyle name="Обычный 2 39" xfId="5344" xr:uid="{00000000-0005-0000-0000-000088660000}"/>
    <cellStyle name="Обычный 2 39 2" xfId="6482" xr:uid="{00000000-0005-0000-0000-000089660000}"/>
    <cellStyle name="Обычный 2 39 2 2" xfId="16883" xr:uid="{00000000-0005-0000-0000-00008A660000}"/>
    <cellStyle name="Обычный 2 39 2 2 2" xfId="25626" xr:uid="{00000000-0005-0000-0000-00008B660000}"/>
    <cellStyle name="Обычный 2 39 2 2 2 2" xfId="43587" xr:uid="{00000000-0005-0000-0000-00008C660000}"/>
    <cellStyle name="Обычный 2 39 2 2 3" xfId="35281" xr:uid="{00000000-0005-0000-0000-00008D660000}"/>
    <cellStyle name="Обычный 2 39 2 3" xfId="18426" xr:uid="{00000000-0005-0000-0000-00008E660000}"/>
    <cellStyle name="Обычный 2 39 2 3 2" xfId="36734" xr:uid="{00000000-0005-0000-0000-00008F660000}"/>
    <cellStyle name="Обычный 2 39 2 4" xfId="27049" xr:uid="{00000000-0005-0000-0000-000090660000}"/>
    <cellStyle name="Обычный 2 39 2 4 2" xfId="44963" xr:uid="{00000000-0005-0000-0000-000091660000}"/>
    <cellStyle name="Обычный 2 39 2 5" xfId="28520" xr:uid="{00000000-0005-0000-0000-000092660000}"/>
    <cellStyle name="Обычный 2 39 2 6" xfId="46020" xr:uid="{00000000-0005-0000-0000-000093660000}"/>
    <cellStyle name="Обычный 2 39 2 7" xfId="47217" xr:uid="{00000000-0005-0000-0000-000094660000}"/>
    <cellStyle name="Обычный 2 39 3" xfId="8249" xr:uid="{00000000-0005-0000-0000-000095660000}"/>
    <cellStyle name="Обычный 2 39 4" xfId="16262" xr:uid="{00000000-0005-0000-0000-000096660000}"/>
    <cellStyle name="Обычный 2 39 4 2" xfId="25197" xr:uid="{00000000-0005-0000-0000-000097660000}"/>
    <cellStyle name="Обычный 2 39 4 2 2" xfId="43190" xr:uid="{00000000-0005-0000-0000-000098660000}"/>
    <cellStyle name="Обычный 2 39 4 3" xfId="34839" xr:uid="{00000000-0005-0000-0000-000099660000}"/>
    <cellStyle name="Обычный 2 39 5" xfId="17737" xr:uid="{00000000-0005-0000-0000-00009A660000}"/>
    <cellStyle name="Обычный 2 39 5 2" xfId="36086" xr:uid="{00000000-0005-0000-0000-00009B660000}"/>
    <cellStyle name="Обычный 2 39 6" xfId="26604" xr:uid="{00000000-0005-0000-0000-00009C660000}"/>
    <cellStyle name="Обычный 2 39 6 2" xfId="44519" xr:uid="{00000000-0005-0000-0000-00009D660000}"/>
    <cellStyle name="Обычный 2 39 7" xfId="27882" xr:uid="{00000000-0005-0000-0000-00009E660000}"/>
    <cellStyle name="Обычный 2 39 8" xfId="45518" xr:uid="{00000000-0005-0000-0000-00009F660000}"/>
    <cellStyle name="Обычный 2 39 9" xfId="46633" xr:uid="{00000000-0005-0000-0000-0000A0660000}"/>
    <cellStyle name="Обычный 2 4" xfId="3215" xr:uid="{00000000-0005-0000-0000-0000A1660000}"/>
    <cellStyle name="Обычный 2 4 10" xfId="3216" xr:uid="{00000000-0005-0000-0000-0000A2660000}"/>
    <cellStyle name="Обычный 2 4 11" xfId="3217" xr:uid="{00000000-0005-0000-0000-0000A3660000}"/>
    <cellStyle name="Обычный 2 4 12" xfId="3218" xr:uid="{00000000-0005-0000-0000-0000A4660000}"/>
    <cellStyle name="Обычный 2 4 13" xfId="3219" xr:uid="{00000000-0005-0000-0000-0000A5660000}"/>
    <cellStyle name="Обычный 2 4 14" xfId="3220" xr:uid="{00000000-0005-0000-0000-0000A6660000}"/>
    <cellStyle name="Обычный 2 4 15" xfId="3221" xr:uid="{00000000-0005-0000-0000-0000A7660000}"/>
    <cellStyle name="Обычный 2 4 16" xfId="3222" xr:uid="{00000000-0005-0000-0000-0000A8660000}"/>
    <cellStyle name="Обычный 2 4 17" xfId="3223" xr:uid="{00000000-0005-0000-0000-0000A9660000}"/>
    <cellStyle name="Обычный 2 4 18" xfId="3224" xr:uid="{00000000-0005-0000-0000-0000AA660000}"/>
    <cellStyle name="Обычный 2 4 19" xfId="3225" xr:uid="{00000000-0005-0000-0000-0000AB660000}"/>
    <cellStyle name="Обычный 2 4 2" xfId="3226" xr:uid="{00000000-0005-0000-0000-0000AC660000}"/>
    <cellStyle name="Обычный 2 4 2 10" xfId="3227" xr:uid="{00000000-0005-0000-0000-0000AD660000}"/>
    <cellStyle name="Обычный 2 4 2 11" xfId="3228" xr:uid="{00000000-0005-0000-0000-0000AE660000}"/>
    <cellStyle name="Обычный 2 4 2 12" xfId="3229" xr:uid="{00000000-0005-0000-0000-0000AF660000}"/>
    <cellStyle name="Обычный 2 4 2 13" xfId="3230" xr:uid="{00000000-0005-0000-0000-0000B0660000}"/>
    <cellStyle name="Обычный 2 4 2 14" xfId="3231" xr:uid="{00000000-0005-0000-0000-0000B1660000}"/>
    <cellStyle name="Обычный 2 4 2 15" xfId="3232" xr:uid="{00000000-0005-0000-0000-0000B2660000}"/>
    <cellStyle name="Обычный 2 4 2 16" xfId="3233" xr:uid="{00000000-0005-0000-0000-0000B3660000}"/>
    <cellStyle name="Обычный 2 4 2 17" xfId="3234" xr:uid="{00000000-0005-0000-0000-0000B4660000}"/>
    <cellStyle name="Обычный 2 4 2 18" xfId="3235" xr:uid="{00000000-0005-0000-0000-0000B5660000}"/>
    <cellStyle name="Обычный 2 4 2 19" xfId="3236" xr:uid="{00000000-0005-0000-0000-0000B6660000}"/>
    <cellStyle name="Обычный 2 4 2 2" xfId="3237" xr:uid="{00000000-0005-0000-0000-0000B7660000}"/>
    <cellStyle name="Обычный 2 4 2 2 10" xfId="3238" xr:uid="{00000000-0005-0000-0000-0000B8660000}"/>
    <cellStyle name="Обычный 2 4 2 2 11" xfId="3239" xr:uid="{00000000-0005-0000-0000-0000B9660000}"/>
    <cellStyle name="Обычный 2 4 2 2 12" xfId="3240" xr:uid="{00000000-0005-0000-0000-0000BA660000}"/>
    <cellStyle name="Обычный 2 4 2 2 13" xfId="3241" xr:uid="{00000000-0005-0000-0000-0000BB660000}"/>
    <cellStyle name="Обычный 2 4 2 2 14" xfId="3242" xr:uid="{00000000-0005-0000-0000-0000BC660000}"/>
    <cellStyle name="Обычный 2 4 2 2 15" xfId="3243" xr:uid="{00000000-0005-0000-0000-0000BD660000}"/>
    <cellStyle name="Обычный 2 4 2 2 16" xfId="3244" xr:uid="{00000000-0005-0000-0000-0000BE660000}"/>
    <cellStyle name="Обычный 2 4 2 2 17" xfId="3245" xr:uid="{00000000-0005-0000-0000-0000BF660000}"/>
    <cellStyle name="Обычный 2 4 2 2 18" xfId="3246" xr:uid="{00000000-0005-0000-0000-0000C0660000}"/>
    <cellStyle name="Обычный 2 4 2 2 19" xfId="3247" xr:uid="{00000000-0005-0000-0000-0000C1660000}"/>
    <cellStyle name="Обычный 2 4 2 2 2" xfId="3248" xr:uid="{00000000-0005-0000-0000-0000C2660000}"/>
    <cellStyle name="Обычный 2 4 2 2 20" xfId="3249" xr:uid="{00000000-0005-0000-0000-0000C3660000}"/>
    <cellStyle name="Обычный 2 4 2 2 21" xfId="3250" xr:uid="{00000000-0005-0000-0000-0000C4660000}"/>
    <cellStyle name="Обычный 2 4 2 2 3" xfId="3251" xr:uid="{00000000-0005-0000-0000-0000C5660000}"/>
    <cellStyle name="Обычный 2 4 2 2 4" xfId="3252" xr:uid="{00000000-0005-0000-0000-0000C6660000}"/>
    <cellStyle name="Обычный 2 4 2 2 5" xfId="3253" xr:uid="{00000000-0005-0000-0000-0000C7660000}"/>
    <cellStyle name="Обычный 2 4 2 2 6" xfId="3254" xr:uid="{00000000-0005-0000-0000-0000C8660000}"/>
    <cellStyle name="Обычный 2 4 2 2 7" xfId="3255" xr:uid="{00000000-0005-0000-0000-0000C9660000}"/>
    <cellStyle name="Обычный 2 4 2 2 8" xfId="3256" xr:uid="{00000000-0005-0000-0000-0000CA660000}"/>
    <cellStyle name="Обычный 2 4 2 2 9" xfId="3257" xr:uid="{00000000-0005-0000-0000-0000CB660000}"/>
    <cellStyle name="Обычный 2 4 2 20" xfId="3258" xr:uid="{00000000-0005-0000-0000-0000CC660000}"/>
    <cellStyle name="Обычный 2 4 2 21" xfId="3259" xr:uid="{00000000-0005-0000-0000-0000CD660000}"/>
    <cellStyle name="Обычный 2 4 2 22" xfId="3260" xr:uid="{00000000-0005-0000-0000-0000CE660000}"/>
    <cellStyle name="Обычный 2 4 2 3" xfId="3261" xr:uid="{00000000-0005-0000-0000-0000CF660000}"/>
    <cellStyle name="Обычный 2 4 2 4" xfId="3262" xr:uid="{00000000-0005-0000-0000-0000D0660000}"/>
    <cellStyle name="Обычный 2 4 2 5" xfId="3263" xr:uid="{00000000-0005-0000-0000-0000D1660000}"/>
    <cellStyle name="Обычный 2 4 2 6" xfId="3264" xr:uid="{00000000-0005-0000-0000-0000D2660000}"/>
    <cellStyle name="Обычный 2 4 2 7" xfId="3265" xr:uid="{00000000-0005-0000-0000-0000D3660000}"/>
    <cellStyle name="Обычный 2 4 2 8" xfId="3266" xr:uid="{00000000-0005-0000-0000-0000D4660000}"/>
    <cellStyle name="Обычный 2 4 2 9" xfId="3267" xr:uid="{00000000-0005-0000-0000-0000D5660000}"/>
    <cellStyle name="Обычный 2 4 20" xfId="3268" xr:uid="{00000000-0005-0000-0000-0000D6660000}"/>
    <cellStyle name="Обычный 2 4 21" xfId="3269" xr:uid="{00000000-0005-0000-0000-0000D7660000}"/>
    <cellStyle name="Обычный 2 4 22" xfId="3270" xr:uid="{00000000-0005-0000-0000-0000D8660000}"/>
    <cellStyle name="Обычный 2 4 23" xfId="3271" xr:uid="{00000000-0005-0000-0000-0000D9660000}"/>
    <cellStyle name="Обычный 2 4 3" xfId="3272" xr:uid="{00000000-0005-0000-0000-0000DA660000}"/>
    <cellStyle name="Обычный 2 4 4" xfId="3273" xr:uid="{00000000-0005-0000-0000-0000DB660000}"/>
    <cellStyle name="Обычный 2 4 5" xfId="3274" xr:uid="{00000000-0005-0000-0000-0000DC660000}"/>
    <cellStyle name="Обычный 2 4 6" xfId="3275" xr:uid="{00000000-0005-0000-0000-0000DD660000}"/>
    <cellStyle name="Обычный 2 4 7" xfId="3276" xr:uid="{00000000-0005-0000-0000-0000DE660000}"/>
    <cellStyle name="Обычный 2 4 8" xfId="3277" xr:uid="{00000000-0005-0000-0000-0000DF660000}"/>
    <cellStyle name="Обычный 2 4 9" xfId="3278" xr:uid="{00000000-0005-0000-0000-0000E0660000}"/>
    <cellStyle name="Обычный 2 4_Вариант от 09.03.11-1 Гальфингер" xfId="3279" xr:uid="{00000000-0005-0000-0000-0000E1660000}"/>
    <cellStyle name="Обычный 2 40" xfId="5345" xr:uid="{00000000-0005-0000-0000-0000E2660000}"/>
    <cellStyle name="Обычный 2 40 2" xfId="6483" xr:uid="{00000000-0005-0000-0000-0000E3660000}"/>
    <cellStyle name="Обычный 2 40 2 2" xfId="16884" xr:uid="{00000000-0005-0000-0000-0000E4660000}"/>
    <cellStyle name="Обычный 2 40 2 2 2" xfId="25627" xr:uid="{00000000-0005-0000-0000-0000E5660000}"/>
    <cellStyle name="Обычный 2 40 2 2 2 2" xfId="43588" xr:uid="{00000000-0005-0000-0000-0000E6660000}"/>
    <cellStyle name="Обычный 2 40 2 2 3" xfId="35282" xr:uid="{00000000-0005-0000-0000-0000E7660000}"/>
    <cellStyle name="Обычный 2 40 2 3" xfId="18427" xr:uid="{00000000-0005-0000-0000-0000E8660000}"/>
    <cellStyle name="Обычный 2 40 2 3 2" xfId="36735" xr:uid="{00000000-0005-0000-0000-0000E9660000}"/>
    <cellStyle name="Обычный 2 40 2 4" xfId="27050" xr:uid="{00000000-0005-0000-0000-0000EA660000}"/>
    <cellStyle name="Обычный 2 40 2 4 2" xfId="44964" xr:uid="{00000000-0005-0000-0000-0000EB660000}"/>
    <cellStyle name="Обычный 2 40 2 5" xfId="28521" xr:uid="{00000000-0005-0000-0000-0000EC660000}"/>
    <cellStyle name="Обычный 2 40 2 6" xfId="46021" xr:uid="{00000000-0005-0000-0000-0000ED660000}"/>
    <cellStyle name="Обычный 2 40 2 7" xfId="47218" xr:uid="{00000000-0005-0000-0000-0000EE660000}"/>
    <cellStyle name="Обычный 2 40 3" xfId="8250" xr:uid="{00000000-0005-0000-0000-0000EF660000}"/>
    <cellStyle name="Обычный 2 40 4" xfId="16263" xr:uid="{00000000-0005-0000-0000-0000F0660000}"/>
    <cellStyle name="Обычный 2 40 4 2" xfId="25198" xr:uid="{00000000-0005-0000-0000-0000F1660000}"/>
    <cellStyle name="Обычный 2 40 4 2 2" xfId="43191" xr:uid="{00000000-0005-0000-0000-0000F2660000}"/>
    <cellStyle name="Обычный 2 40 4 3" xfId="34840" xr:uid="{00000000-0005-0000-0000-0000F3660000}"/>
    <cellStyle name="Обычный 2 40 5" xfId="17738" xr:uid="{00000000-0005-0000-0000-0000F4660000}"/>
    <cellStyle name="Обычный 2 40 5 2" xfId="36087" xr:uid="{00000000-0005-0000-0000-0000F5660000}"/>
    <cellStyle name="Обычный 2 40 6" xfId="26605" xr:uid="{00000000-0005-0000-0000-0000F6660000}"/>
    <cellStyle name="Обычный 2 40 6 2" xfId="44520" xr:uid="{00000000-0005-0000-0000-0000F7660000}"/>
    <cellStyle name="Обычный 2 40 7" xfId="27883" xr:uid="{00000000-0005-0000-0000-0000F8660000}"/>
    <cellStyle name="Обычный 2 40 8" xfId="45519" xr:uid="{00000000-0005-0000-0000-0000F9660000}"/>
    <cellStyle name="Обычный 2 40 9" xfId="46634" xr:uid="{00000000-0005-0000-0000-0000FA660000}"/>
    <cellStyle name="Обычный 2 41" xfId="5346" xr:uid="{00000000-0005-0000-0000-0000FB660000}"/>
    <cellStyle name="Обычный 2 41 2" xfId="6484" xr:uid="{00000000-0005-0000-0000-0000FC660000}"/>
    <cellStyle name="Обычный 2 41 2 2" xfId="11728" xr:uid="{00000000-0005-0000-0000-0000FD660000}"/>
    <cellStyle name="Обычный 2 41 2 2 2" xfId="21573" xr:uid="{00000000-0005-0000-0000-0000FE660000}"/>
    <cellStyle name="Обычный 2 41 2 2 2 2" xfId="39725" xr:uid="{00000000-0005-0000-0000-0000FF660000}"/>
    <cellStyle name="Обычный 2 41 2 2 3" xfId="31409" xr:uid="{00000000-0005-0000-0000-000000670000}"/>
    <cellStyle name="Обычный 2 41 2 3" xfId="16885" xr:uid="{00000000-0005-0000-0000-000001670000}"/>
    <cellStyle name="Обычный 2 41 2 3 2" xfId="25628" xr:uid="{00000000-0005-0000-0000-000002670000}"/>
    <cellStyle name="Обычный 2 41 2 3 2 2" xfId="43589" xr:uid="{00000000-0005-0000-0000-000003670000}"/>
    <cellStyle name="Обычный 2 41 2 3 3" xfId="35283" xr:uid="{00000000-0005-0000-0000-000004670000}"/>
    <cellStyle name="Обычный 2 41 2 4" xfId="18428" xr:uid="{00000000-0005-0000-0000-000005670000}"/>
    <cellStyle name="Обычный 2 41 2 4 2" xfId="36736" xr:uid="{00000000-0005-0000-0000-000006670000}"/>
    <cellStyle name="Обычный 2 41 2 5" xfId="27051" xr:uid="{00000000-0005-0000-0000-000007670000}"/>
    <cellStyle name="Обычный 2 41 2 5 2" xfId="44965" xr:uid="{00000000-0005-0000-0000-000008670000}"/>
    <cellStyle name="Обычный 2 41 2 6" xfId="28522" xr:uid="{00000000-0005-0000-0000-000009670000}"/>
    <cellStyle name="Обычный 2 41 2 7" xfId="46022" xr:uid="{00000000-0005-0000-0000-00000A670000}"/>
    <cellStyle name="Обычный 2 41 2 8" xfId="47219" xr:uid="{00000000-0005-0000-0000-00000B670000}"/>
    <cellStyle name="Обычный 2 41 3" xfId="11231" xr:uid="{00000000-0005-0000-0000-00000C670000}"/>
    <cellStyle name="Обычный 2 41 3 2" xfId="21076" xr:uid="{00000000-0005-0000-0000-00000D670000}"/>
    <cellStyle name="Обычный 2 41 3 2 2" xfId="39228" xr:uid="{00000000-0005-0000-0000-00000E670000}"/>
    <cellStyle name="Обычный 2 41 3 3" xfId="30912" xr:uid="{00000000-0005-0000-0000-00000F670000}"/>
    <cellStyle name="Обычный 2 41 4" xfId="16264" xr:uid="{00000000-0005-0000-0000-000010670000}"/>
    <cellStyle name="Обычный 2 41 4 2" xfId="25199" xr:uid="{00000000-0005-0000-0000-000011670000}"/>
    <cellStyle name="Обычный 2 41 4 2 2" xfId="43192" xr:uid="{00000000-0005-0000-0000-000012670000}"/>
    <cellStyle name="Обычный 2 41 4 3" xfId="34841" xr:uid="{00000000-0005-0000-0000-000013670000}"/>
    <cellStyle name="Обычный 2 41 5" xfId="17739" xr:uid="{00000000-0005-0000-0000-000014670000}"/>
    <cellStyle name="Обычный 2 41 5 2" xfId="36088" xr:uid="{00000000-0005-0000-0000-000015670000}"/>
    <cellStyle name="Обычный 2 41 6" xfId="26606" xr:uid="{00000000-0005-0000-0000-000016670000}"/>
    <cellStyle name="Обычный 2 41 6 2" xfId="44521" xr:uid="{00000000-0005-0000-0000-000017670000}"/>
    <cellStyle name="Обычный 2 41 7" xfId="27884" xr:uid="{00000000-0005-0000-0000-000018670000}"/>
    <cellStyle name="Обычный 2 41 8" xfId="45520" xr:uid="{00000000-0005-0000-0000-000019670000}"/>
    <cellStyle name="Обычный 2 41 9" xfId="46635" xr:uid="{00000000-0005-0000-0000-00001A670000}"/>
    <cellStyle name="Обычный 2 42" xfId="5347" xr:uid="{00000000-0005-0000-0000-00001B670000}"/>
    <cellStyle name="Обычный 2 42 2" xfId="6485" xr:uid="{00000000-0005-0000-0000-00001C670000}"/>
    <cellStyle name="Обычный 2 42 2 2" xfId="16886" xr:uid="{00000000-0005-0000-0000-00001D670000}"/>
    <cellStyle name="Обычный 2 42 2 2 2" xfId="25629" xr:uid="{00000000-0005-0000-0000-00001E670000}"/>
    <cellStyle name="Обычный 2 42 2 2 2 2" xfId="43590" xr:uid="{00000000-0005-0000-0000-00001F670000}"/>
    <cellStyle name="Обычный 2 42 2 2 3" xfId="35284" xr:uid="{00000000-0005-0000-0000-000020670000}"/>
    <cellStyle name="Обычный 2 42 2 3" xfId="18429" xr:uid="{00000000-0005-0000-0000-000021670000}"/>
    <cellStyle name="Обычный 2 42 2 3 2" xfId="36737" xr:uid="{00000000-0005-0000-0000-000022670000}"/>
    <cellStyle name="Обычный 2 42 2 4" xfId="27052" xr:uid="{00000000-0005-0000-0000-000023670000}"/>
    <cellStyle name="Обычный 2 42 2 4 2" xfId="44966" xr:uid="{00000000-0005-0000-0000-000024670000}"/>
    <cellStyle name="Обычный 2 42 2 5" xfId="28523" xr:uid="{00000000-0005-0000-0000-000025670000}"/>
    <cellStyle name="Обычный 2 42 2 6" xfId="46023" xr:uid="{00000000-0005-0000-0000-000026670000}"/>
    <cellStyle name="Обычный 2 42 2 7" xfId="47220" xr:uid="{00000000-0005-0000-0000-000027670000}"/>
    <cellStyle name="Обычный 2 42 3" xfId="12146" xr:uid="{00000000-0005-0000-0000-000028670000}"/>
    <cellStyle name="Обычный 2 42 4" xfId="16265" xr:uid="{00000000-0005-0000-0000-000029670000}"/>
    <cellStyle name="Обычный 2 42 4 2" xfId="25200" xr:uid="{00000000-0005-0000-0000-00002A670000}"/>
    <cellStyle name="Обычный 2 42 4 2 2" xfId="43193" xr:uid="{00000000-0005-0000-0000-00002B670000}"/>
    <cellStyle name="Обычный 2 42 4 3" xfId="34842" xr:uid="{00000000-0005-0000-0000-00002C670000}"/>
    <cellStyle name="Обычный 2 42 5" xfId="17740" xr:uid="{00000000-0005-0000-0000-00002D670000}"/>
    <cellStyle name="Обычный 2 42 5 2" xfId="36089" xr:uid="{00000000-0005-0000-0000-00002E670000}"/>
    <cellStyle name="Обычный 2 42 6" xfId="26607" xr:uid="{00000000-0005-0000-0000-00002F670000}"/>
    <cellStyle name="Обычный 2 42 6 2" xfId="44522" xr:uid="{00000000-0005-0000-0000-000030670000}"/>
    <cellStyle name="Обычный 2 42 7" xfId="27885" xr:uid="{00000000-0005-0000-0000-000031670000}"/>
    <cellStyle name="Обычный 2 42 8" xfId="45521" xr:uid="{00000000-0005-0000-0000-000032670000}"/>
    <cellStyle name="Обычный 2 42 9" xfId="46636" xr:uid="{00000000-0005-0000-0000-000033670000}"/>
    <cellStyle name="Обычный 2 43" xfId="5348" xr:uid="{00000000-0005-0000-0000-000034670000}"/>
    <cellStyle name="Обычный 2 43 2" xfId="12149" xr:uid="{00000000-0005-0000-0000-000035670000}"/>
    <cellStyle name="Обычный 2 44" xfId="5349" xr:uid="{00000000-0005-0000-0000-000036670000}"/>
    <cellStyle name="Обычный 2 44 2" xfId="12144" xr:uid="{00000000-0005-0000-0000-000037670000}"/>
    <cellStyle name="Обычный 2 45" xfId="5350" xr:uid="{00000000-0005-0000-0000-000038670000}"/>
    <cellStyle name="Обычный 2 45 2" xfId="6486" xr:uid="{00000000-0005-0000-0000-000039670000}"/>
    <cellStyle name="Обычный 2 45 2 2" xfId="16887" xr:uid="{00000000-0005-0000-0000-00003A670000}"/>
    <cellStyle name="Обычный 2 45 2 2 2" xfId="25630" xr:uid="{00000000-0005-0000-0000-00003B670000}"/>
    <cellStyle name="Обычный 2 45 2 2 2 2" xfId="43591" xr:uid="{00000000-0005-0000-0000-00003C670000}"/>
    <cellStyle name="Обычный 2 45 2 2 3" xfId="35285" xr:uid="{00000000-0005-0000-0000-00003D670000}"/>
    <cellStyle name="Обычный 2 45 2 3" xfId="18430" xr:uid="{00000000-0005-0000-0000-00003E670000}"/>
    <cellStyle name="Обычный 2 45 2 3 2" xfId="36738" xr:uid="{00000000-0005-0000-0000-00003F670000}"/>
    <cellStyle name="Обычный 2 45 2 4" xfId="27053" xr:uid="{00000000-0005-0000-0000-000040670000}"/>
    <cellStyle name="Обычный 2 45 2 4 2" xfId="44967" xr:uid="{00000000-0005-0000-0000-000041670000}"/>
    <cellStyle name="Обычный 2 45 2 5" xfId="28524" xr:uid="{00000000-0005-0000-0000-000042670000}"/>
    <cellStyle name="Обычный 2 45 2 6" xfId="46024" xr:uid="{00000000-0005-0000-0000-000043670000}"/>
    <cellStyle name="Обычный 2 45 2 7" xfId="47221" xr:uid="{00000000-0005-0000-0000-000044670000}"/>
    <cellStyle name="Обычный 2 45 3" xfId="12143" xr:uid="{00000000-0005-0000-0000-000045670000}"/>
    <cellStyle name="Обычный 2 45 4" xfId="16266" xr:uid="{00000000-0005-0000-0000-000046670000}"/>
    <cellStyle name="Обычный 2 45 4 2" xfId="25201" xr:uid="{00000000-0005-0000-0000-000047670000}"/>
    <cellStyle name="Обычный 2 45 4 2 2" xfId="43194" xr:uid="{00000000-0005-0000-0000-000048670000}"/>
    <cellStyle name="Обычный 2 45 4 3" xfId="34843" xr:uid="{00000000-0005-0000-0000-000049670000}"/>
    <cellStyle name="Обычный 2 45 5" xfId="17742" xr:uid="{00000000-0005-0000-0000-00004A670000}"/>
    <cellStyle name="Обычный 2 45 5 2" xfId="36091" xr:uid="{00000000-0005-0000-0000-00004B670000}"/>
    <cellStyle name="Обычный 2 45 6" xfId="26608" xr:uid="{00000000-0005-0000-0000-00004C670000}"/>
    <cellStyle name="Обычный 2 45 6 2" xfId="44523" xr:uid="{00000000-0005-0000-0000-00004D670000}"/>
    <cellStyle name="Обычный 2 45 7" xfId="27886" xr:uid="{00000000-0005-0000-0000-00004E670000}"/>
    <cellStyle name="Обычный 2 45 8" xfId="45522" xr:uid="{00000000-0005-0000-0000-00004F670000}"/>
    <cellStyle name="Обычный 2 45 9" xfId="46637" xr:uid="{00000000-0005-0000-0000-000050670000}"/>
    <cellStyle name="Обычный 2 46" xfId="5822" xr:uid="{00000000-0005-0000-0000-000051670000}"/>
    <cellStyle name="Обычный 2 46 2" xfId="6505" xr:uid="{00000000-0005-0000-0000-000052670000}"/>
    <cellStyle name="Обычный 2 46 2 2" xfId="18449" xr:uid="{00000000-0005-0000-0000-000053670000}"/>
    <cellStyle name="Обычный 2 46 2 2 2" xfId="36757" xr:uid="{00000000-0005-0000-0000-000054670000}"/>
    <cellStyle name="Обычный 2 46 2 3" xfId="28543" xr:uid="{00000000-0005-0000-0000-000055670000}"/>
    <cellStyle name="Обычный 2 46 3" xfId="12148" xr:uid="{00000000-0005-0000-0000-000056670000}"/>
    <cellStyle name="Обычный 2 46 4" xfId="16275" xr:uid="{00000000-0005-0000-0000-000057670000}"/>
    <cellStyle name="Обычный 2 46 4 2" xfId="25210" xr:uid="{00000000-0005-0000-0000-000058670000}"/>
    <cellStyle name="Обычный 2 46 4 2 2" xfId="43203" xr:uid="{00000000-0005-0000-0000-000059670000}"/>
    <cellStyle name="Обычный 2 46 4 3" xfId="34852" xr:uid="{00000000-0005-0000-0000-00005A670000}"/>
    <cellStyle name="Обычный 2 46 5" xfId="17809" xr:uid="{00000000-0005-0000-0000-00005B670000}"/>
    <cellStyle name="Обычный 2 46 5 2" xfId="36128" xr:uid="{00000000-0005-0000-0000-00005C670000}"/>
    <cellStyle name="Обычный 2 46 6" xfId="26617" xr:uid="{00000000-0005-0000-0000-00005D670000}"/>
    <cellStyle name="Обычный 2 46 6 2" xfId="44532" xr:uid="{00000000-0005-0000-0000-00005E670000}"/>
    <cellStyle name="Обычный 2 46 7" xfId="27913" xr:uid="{00000000-0005-0000-0000-00005F670000}"/>
    <cellStyle name="Обычный 2 46 8" xfId="45531" xr:uid="{00000000-0005-0000-0000-000060670000}"/>
    <cellStyle name="Обычный 2 46 9" xfId="46646" xr:uid="{00000000-0005-0000-0000-000061670000}"/>
    <cellStyle name="Обычный 2 47" xfId="12145" xr:uid="{00000000-0005-0000-0000-000062670000}"/>
    <cellStyle name="Обычный 2 47 2" xfId="16904" xr:uid="{00000000-0005-0000-0000-000063670000}"/>
    <cellStyle name="Обычный 2 47 2 2" xfId="25647" xr:uid="{00000000-0005-0000-0000-000064670000}"/>
    <cellStyle name="Обычный 2 47 2 2 2" xfId="43608" xr:uid="{00000000-0005-0000-0000-000065670000}"/>
    <cellStyle name="Обычный 2 47 2 3" xfId="35302" xr:uid="{00000000-0005-0000-0000-000066670000}"/>
    <cellStyle name="Обычный 2 47 3" xfId="27070" xr:uid="{00000000-0005-0000-0000-000067670000}"/>
    <cellStyle name="Обычный 2 47 3 2" xfId="44984" xr:uid="{00000000-0005-0000-0000-000068670000}"/>
    <cellStyle name="Обычный 2 47 4" xfId="46041" xr:uid="{00000000-0005-0000-0000-000069670000}"/>
    <cellStyle name="Обычный 2 47 5" xfId="47238" xr:uid="{00000000-0005-0000-0000-00006A670000}"/>
    <cellStyle name="Обычный 2 48" xfId="12141" xr:uid="{00000000-0005-0000-0000-00006B670000}"/>
    <cellStyle name="Обычный 2 48 2" xfId="16934" xr:uid="{00000000-0005-0000-0000-00006C670000}"/>
    <cellStyle name="Обычный 2 49" xfId="12139" xr:uid="{00000000-0005-0000-0000-00006D670000}"/>
    <cellStyle name="Обычный 2 5" xfId="3280" xr:uid="{00000000-0005-0000-0000-00006E670000}"/>
    <cellStyle name="Обычный 2 5 10" xfId="3281" xr:uid="{00000000-0005-0000-0000-00006F670000}"/>
    <cellStyle name="Обычный 2 5 11" xfId="3282" xr:uid="{00000000-0005-0000-0000-000070670000}"/>
    <cellStyle name="Обычный 2 5 12" xfId="3283" xr:uid="{00000000-0005-0000-0000-000071670000}"/>
    <cellStyle name="Обычный 2 5 13" xfId="3284" xr:uid="{00000000-0005-0000-0000-000072670000}"/>
    <cellStyle name="Обычный 2 5 14" xfId="3285" xr:uid="{00000000-0005-0000-0000-000073670000}"/>
    <cellStyle name="Обычный 2 5 15" xfId="3286" xr:uid="{00000000-0005-0000-0000-000074670000}"/>
    <cellStyle name="Обычный 2 5 16" xfId="3287" xr:uid="{00000000-0005-0000-0000-000075670000}"/>
    <cellStyle name="Обычный 2 5 17" xfId="3288" xr:uid="{00000000-0005-0000-0000-000076670000}"/>
    <cellStyle name="Обычный 2 5 18" xfId="3289" xr:uid="{00000000-0005-0000-0000-000077670000}"/>
    <cellStyle name="Обычный 2 5 19" xfId="3290" xr:uid="{00000000-0005-0000-0000-000078670000}"/>
    <cellStyle name="Обычный 2 5 2" xfId="3291" xr:uid="{00000000-0005-0000-0000-000079670000}"/>
    <cellStyle name="Обычный 2 5 2 10" xfId="3292" xr:uid="{00000000-0005-0000-0000-00007A670000}"/>
    <cellStyle name="Обычный 2 5 2 11" xfId="3293" xr:uid="{00000000-0005-0000-0000-00007B670000}"/>
    <cellStyle name="Обычный 2 5 2 12" xfId="3294" xr:uid="{00000000-0005-0000-0000-00007C670000}"/>
    <cellStyle name="Обычный 2 5 2 13" xfId="3295" xr:uid="{00000000-0005-0000-0000-00007D670000}"/>
    <cellStyle name="Обычный 2 5 2 14" xfId="3296" xr:uid="{00000000-0005-0000-0000-00007E670000}"/>
    <cellStyle name="Обычный 2 5 2 15" xfId="3297" xr:uid="{00000000-0005-0000-0000-00007F670000}"/>
    <cellStyle name="Обычный 2 5 2 16" xfId="3298" xr:uid="{00000000-0005-0000-0000-000080670000}"/>
    <cellStyle name="Обычный 2 5 2 17" xfId="3299" xr:uid="{00000000-0005-0000-0000-000081670000}"/>
    <cellStyle name="Обычный 2 5 2 18" xfId="3300" xr:uid="{00000000-0005-0000-0000-000082670000}"/>
    <cellStyle name="Обычный 2 5 2 19" xfId="3301" xr:uid="{00000000-0005-0000-0000-000083670000}"/>
    <cellStyle name="Обычный 2 5 2 2" xfId="3302" xr:uid="{00000000-0005-0000-0000-000084670000}"/>
    <cellStyle name="Обычный 2 5 2 2 10" xfId="3303" xr:uid="{00000000-0005-0000-0000-000085670000}"/>
    <cellStyle name="Обычный 2 5 2 2 11" xfId="3304" xr:uid="{00000000-0005-0000-0000-000086670000}"/>
    <cellStyle name="Обычный 2 5 2 2 12" xfId="3305" xr:uid="{00000000-0005-0000-0000-000087670000}"/>
    <cellStyle name="Обычный 2 5 2 2 13" xfId="3306" xr:uid="{00000000-0005-0000-0000-000088670000}"/>
    <cellStyle name="Обычный 2 5 2 2 14" xfId="3307" xr:uid="{00000000-0005-0000-0000-000089670000}"/>
    <cellStyle name="Обычный 2 5 2 2 15" xfId="3308" xr:uid="{00000000-0005-0000-0000-00008A670000}"/>
    <cellStyle name="Обычный 2 5 2 2 16" xfId="3309" xr:uid="{00000000-0005-0000-0000-00008B670000}"/>
    <cellStyle name="Обычный 2 5 2 2 17" xfId="3310" xr:uid="{00000000-0005-0000-0000-00008C670000}"/>
    <cellStyle name="Обычный 2 5 2 2 18" xfId="3311" xr:uid="{00000000-0005-0000-0000-00008D670000}"/>
    <cellStyle name="Обычный 2 5 2 2 19" xfId="3312" xr:uid="{00000000-0005-0000-0000-00008E670000}"/>
    <cellStyle name="Обычный 2 5 2 2 2" xfId="3313" xr:uid="{00000000-0005-0000-0000-00008F670000}"/>
    <cellStyle name="Обычный 2 5 2 2 20" xfId="3314" xr:uid="{00000000-0005-0000-0000-000090670000}"/>
    <cellStyle name="Обычный 2 5 2 2 21" xfId="3315" xr:uid="{00000000-0005-0000-0000-000091670000}"/>
    <cellStyle name="Обычный 2 5 2 2 3" xfId="3316" xr:uid="{00000000-0005-0000-0000-000092670000}"/>
    <cellStyle name="Обычный 2 5 2 2 4" xfId="3317" xr:uid="{00000000-0005-0000-0000-000093670000}"/>
    <cellStyle name="Обычный 2 5 2 2 5" xfId="3318" xr:uid="{00000000-0005-0000-0000-000094670000}"/>
    <cellStyle name="Обычный 2 5 2 2 6" xfId="3319" xr:uid="{00000000-0005-0000-0000-000095670000}"/>
    <cellStyle name="Обычный 2 5 2 2 7" xfId="3320" xr:uid="{00000000-0005-0000-0000-000096670000}"/>
    <cellStyle name="Обычный 2 5 2 2 8" xfId="3321" xr:uid="{00000000-0005-0000-0000-000097670000}"/>
    <cellStyle name="Обычный 2 5 2 2 9" xfId="3322" xr:uid="{00000000-0005-0000-0000-000098670000}"/>
    <cellStyle name="Обычный 2 5 2 20" xfId="3323" xr:uid="{00000000-0005-0000-0000-000099670000}"/>
    <cellStyle name="Обычный 2 5 2 21" xfId="3324" xr:uid="{00000000-0005-0000-0000-00009A670000}"/>
    <cellStyle name="Обычный 2 5 2 3" xfId="3325" xr:uid="{00000000-0005-0000-0000-00009B670000}"/>
    <cellStyle name="Обычный 2 5 2 4" xfId="3326" xr:uid="{00000000-0005-0000-0000-00009C670000}"/>
    <cellStyle name="Обычный 2 5 2 5" xfId="3327" xr:uid="{00000000-0005-0000-0000-00009D670000}"/>
    <cellStyle name="Обычный 2 5 2 6" xfId="3328" xr:uid="{00000000-0005-0000-0000-00009E670000}"/>
    <cellStyle name="Обычный 2 5 2 7" xfId="3329" xr:uid="{00000000-0005-0000-0000-00009F670000}"/>
    <cellStyle name="Обычный 2 5 2 8" xfId="3330" xr:uid="{00000000-0005-0000-0000-0000A0670000}"/>
    <cellStyle name="Обычный 2 5 2 9" xfId="3331" xr:uid="{00000000-0005-0000-0000-0000A1670000}"/>
    <cellStyle name="Обычный 2 5 20" xfId="3332" xr:uid="{00000000-0005-0000-0000-0000A2670000}"/>
    <cellStyle name="Обычный 2 5 21" xfId="3333" xr:uid="{00000000-0005-0000-0000-0000A3670000}"/>
    <cellStyle name="Обычный 2 5 22" xfId="3334" xr:uid="{00000000-0005-0000-0000-0000A4670000}"/>
    <cellStyle name="Обычный 2 5 23" xfId="3335" xr:uid="{00000000-0005-0000-0000-0000A5670000}"/>
    <cellStyle name="Обычный 2 5 3" xfId="3336" xr:uid="{00000000-0005-0000-0000-0000A6670000}"/>
    <cellStyle name="Обычный 2 5 4" xfId="3337" xr:uid="{00000000-0005-0000-0000-0000A7670000}"/>
    <cellStyle name="Обычный 2 5 5" xfId="3338" xr:uid="{00000000-0005-0000-0000-0000A8670000}"/>
    <cellStyle name="Обычный 2 5 6" xfId="3339" xr:uid="{00000000-0005-0000-0000-0000A9670000}"/>
    <cellStyle name="Обычный 2 5 7" xfId="3340" xr:uid="{00000000-0005-0000-0000-0000AA670000}"/>
    <cellStyle name="Обычный 2 5 8" xfId="3341" xr:uid="{00000000-0005-0000-0000-0000AB670000}"/>
    <cellStyle name="Обычный 2 5 9" xfId="3342" xr:uid="{00000000-0005-0000-0000-0000AC670000}"/>
    <cellStyle name="Обычный 2 50" xfId="12150" xr:uid="{00000000-0005-0000-0000-0000AD670000}"/>
    <cellStyle name="Обычный 2 51" xfId="12151" xr:uid="{00000000-0005-0000-0000-0000AE670000}"/>
    <cellStyle name="Обычный 2 52" xfId="12152" xr:uid="{00000000-0005-0000-0000-0000AF670000}"/>
    <cellStyle name="Обычный 2 53" xfId="12153" xr:uid="{00000000-0005-0000-0000-0000B0670000}"/>
    <cellStyle name="Обычный 2 54" xfId="12154" xr:uid="{00000000-0005-0000-0000-0000B1670000}"/>
    <cellStyle name="Обычный 2 55" xfId="6517" xr:uid="{00000000-0005-0000-0000-0000B2670000}"/>
    <cellStyle name="Обычный 2 56" xfId="7128" xr:uid="{00000000-0005-0000-0000-0000B3670000}"/>
    <cellStyle name="Обычный 2 57" xfId="7006" xr:uid="{00000000-0005-0000-0000-0000B4670000}"/>
    <cellStyle name="Обычный 2 58" xfId="12349" xr:uid="{00000000-0005-0000-0000-0000B5670000}"/>
    <cellStyle name="Обычный 2 59" xfId="6599" xr:uid="{00000000-0005-0000-0000-0000B6670000}"/>
    <cellStyle name="Обычный 2 6" xfId="3343" xr:uid="{00000000-0005-0000-0000-0000B7670000}"/>
    <cellStyle name="Обычный 2 6 10" xfId="3344" xr:uid="{00000000-0005-0000-0000-0000B8670000}"/>
    <cellStyle name="Обычный 2 6 11" xfId="3345" xr:uid="{00000000-0005-0000-0000-0000B9670000}"/>
    <cellStyle name="Обычный 2 6 12" xfId="3346" xr:uid="{00000000-0005-0000-0000-0000BA670000}"/>
    <cellStyle name="Обычный 2 6 13" xfId="3347" xr:uid="{00000000-0005-0000-0000-0000BB670000}"/>
    <cellStyle name="Обычный 2 6 14" xfId="3348" xr:uid="{00000000-0005-0000-0000-0000BC670000}"/>
    <cellStyle name="Обычный 2 6 15" xfId="3349" xr:uid="{00000000-0005-0000-0000-0000BD670000}"/>
    <cellStyle name="Обычный 2 6 16" xfId="3350" xr:uid="{00000000-0005-0000-0000-0000BE670000}"/>
    <cellStyle name="Обычный 2 6 17" xfId="3351" xr:uid="{00000000-0005-0000-0000-0000BF670000}"/>
    <cellStyle name="Обычный 2 6 18" xfId="3352" xr:uid="{00000000-0005-0000-0000-0000C0670000}"/>
    <cellStyle name="Обычный 2 6 19" xfId="3353" xr:uid="{00000000-0005-0000-0000-0000C1670000}"/>
    <cellStyle name="Обычный 2 6 2" xfId="3354" xr:uid="{00000000-0005-0000-0000-0000C2670000}"/>
    <cellStyle name="Обычный 2 6 2 10" xfId="3355" xr:uid="{00000000-0005-0000-0000-0000C3670000}"/>
    <cellStyle name="Обычный 2 6 2 11" xfId="3356" xr:uid="{00000000-0005-0000-0000-0000C4670000}"/>
    <cellStyle name="Обычный 2 6 2 12" xfId="3357" xr:uid="{00000000-0005-0000-0000-0000C5670000}"/>
    <cellStyle name="Обычный 2 6 2 13" xfId="3358" xr:uid="{00000000-0005-0000-0000-0000C6670000}"/>
    <cellStyle name="Обычный 2 6 2 14" xfId="3359" xr:uid="{00000000-0005-0000-0000-0000C7670000}"/>
    <cellStyle name="Обычный 2 6 2 15" xfId="3360" xr:uid="{00000000-0005-0000-0000-0000C8670000}"/>
    <cellStyle name="Обычный 2 6 2 16" xfId="3361" xr:uid="{00000000-0005-0000-0000-0000C9670000}"/>
    <cellStyle name="Обычный 2 6 2 17" xfId="3362" xr:uid="{00000000-0005-0000-0000-0000CA670000}"/>
    <cellStyle name="Обычный 2 6 2 18" xfId="3363" xr:uid="{00000000-0005-0000-0000-0000CB670000}"/>
    <cellStyle name="Обычный 2 6 2 19" xfId="3364" xr:uid="{00000000-0005-0000-0000-0000CC670000}"/>
    <cellStyle name="Обычный 2 6 2 2" xfId="3365" xr:uid="{00000000-0005-0000-0000-0000CD670000}"/>
    <cellStyle name="Обычный 2 6 2 2 10" xfId="3366" xr:uid="{00000000-0005-0000-0000-0000CE670000}"/>
    <cellStyle name="Обычный 2 6 2 2 11" xfId="3367" xr:uid="{00000000-0005-0000-0000-0000CF670000}"/>
    <cellStyle name="Обычный 2 6 2 2 12" xfId="3368" xr:uid="{00000000-0005-0000-0000-0000D0670000}"/>
    <cellStyle name="Обычный 2 6 2 2 13" xfId="3369" xr:uid="{00000000-0005-0000-0000-0000D1670000}"/>
    <cellStyle name="Обычный 2 6 2 2 14" xfId="3370" xr:uid="{00000000-0005-0000-0000-0000D2670000}"/>
    <cellStyle name="Обычный 2 6 2 2 15" xfId="3371" xr:uid="{00000000-0005-0000-0000-0000D3670000}"/>
    <cellStyle name="Обычный 2 6 2 2 16" xfId="3372" xr:uid="{00000000-0005-0000-0000-0000D4670000}"/>
    <cellStyle name="Обычный 2 6 2 2 17" xfId="3373" xr:uid="{00000000-0005-0000-0000-0000D5670000}"/>
    <cellStyle name="Обычный 2 6 2 2 18" xfId="3374" xr:uid="{00000000-0005-0000-0000-0000D6670000}"/>
    <cellStyle name="Обычный 2 6 2 2 19" xfId="3375" xr:uid="{00000000-0005-0000-0000-0000D7670000}"/>
    <cellStyle name="Обычный 2 6 2 2 2" xfId="3376" xr:uid="{00000000-0005-0000-0000-0000D8670000}"/>
    <cellStyle name="Обычный 2 6 2 2 20" xfId="3377" xr:uid="{00000000-0005-0000-0000-0000D9670000}"/>
    <cellStyle name="Обычный 2 6 2 2 21" xfId="3378" xr:uid="{00000000-0005-0000-0000-0000DA670000}"/>
    <cellStyle name="Обычный 2 6 2 2 3" xfId="3379" xr:uid="{00000000-0005-0000-0000-0000DB670000}"/>
    <cellStyle name="Обычный 2 6 2 2 4" xfId="3380" xr:uid="{00000000-0005-0000-0000-0000DC670000}"/>
    <cellStyle name="Обычный 2 6 2 2 5" xfId="3381" xr:uid="{00000000-0005-0000-0000-0000DD670000}"/>
    <cellStyle name="Обычный 2 6 2 2 6" xfId="3382" xr:uid="{00000000-0005-0000-0000-0000DE670000}"/>
    <cellStyle name="Обычный 2 6 2 2 7" xfId="3383" xr:uid="{00000000-0005-0000-0000-0000DF670000}"/>
    <cellStyle name="Обычный 2 6 2 2 8" xfId="3384" xr:uid="{00000000-0005-0000-0000-0000E0670000}"/>
    <cellStyle name="Обычный 2 6 2 2 9" xfId="3385" xr:uid="{00000000-0005-0000-0000-0000E1670000}"/>
    <cellStyle name="Обычный 2 6 2 20" xfId="3386" xr:uid="{00000000-0005-0000-0000-0000E2670000}"/>
    <cellStyle name="Обычный 2 6 2 21" xfId="3387" xr:uid="{00000000-0005-0000-0000-0000E3670000}"/>
    <cellStyle name="Обычный 2 6 2 3" xfId="3388" xr:uid="{00000000-0005-0000-0000-0000E4670000}"/>
    <cellStyle name="Обычный 2 6 2 4" xfId="3389" xr:uid="{00000000-0005-0000-0000-0000E5670000}"/>
    <cellStyle name="Обычный 2 6 2 5" xfId="3390" xr:uid="{00000000-0005-0000-0000-0000E6670000}"/>
    <cellStyle name="Обычный 2 6 2 6" xfId="3391" xr:uid="{00000000-0005-0000-0000-0000E7670000}"/>
    <cellStyle name="Обычный 2 6 2 7" xfId="3392" xr:uid="{00000000-0005-0000-0000-0000E8670000}"/>
    <cellStyle name="Обычный 2 6 2 8" xfId="3393" xr:uid="{00000000-0005-0000-0000-0000E9670000}"/>
    <cellStyle name="Обычный 2 6 2 9" xfId="3394" xr:uid="{00000000-0005-0000-0000-0000EA670000}"/>
    <cellStyle name="Обычный 2 6 20" xfId="3395" xr:uid="{00000000-0005-0000-0000-0000EB670000}"/>
    <cellStyle name="Обычный 2 6 21" xfId="3396" xr:uid="{00000000-0005-0000-0000-0000EC670000}"/>
    <cellStyle name="Обычный 2 6 22" xfId="3397" xr:uid="{00000000-0005-0000-0000-0000ED670000}"/>
    <cellStyle name="Обычный 2 6 23" xfId="3398" xr:uid="{00000000-0005-0000-0000-0000EE670000}"/>
    <cellStyle name="Обычный 2 6 3" xfId="3399" xr:uid="{00000000-0005-0000-0000-0000EF670000}"/>
    <cellStyle name="Обычный 2 6 4" xfId="3400" xr:uid="{00000000-0005-0000-0000-0000F0670000}"/>
    <cellStyle name="Обычный 2 6 5" xfId="3401" xr:uid="{00000000-0005-0000-0000-0000F1670000}"/>
    <cellStyle name="Обычный 2 6 6" xfId="3402" xr:uid="{00000000-0005-0000-0000-0000F2670000}"/>
    <cellStyle name="Обычный 2 6 7" xfId="3403" xr:uid="{00000000-0005-0000-0000-0000F3670000}"/>
    <cellStyle name="Обычный 2 6 8" xfId="3404" xr:uid="{00000000-0005-0000-0000-0000F4670000}"/>
    <cellStyle name="Обычный 2 6 9" xfId="3405" xr:uid="{00000000-0005-0000-0000-0000F5670000}"/>
    <cellStyle name="Обычный 2 60" xfId="6963" xr:uid="{00000000-0005-0000-0000-0000F6670000}"/>
    <cellStyle name="Обычный 2 61" xfId="12320" xr:uid="{00000000-0005-0000-0000-0000F7670000}"/>
    <cellStyle name="Обычный 2 62" xfId="12195" xr:uid="{00000000-0005-0000-0000-0000F8670000}"/>
    <cellStyle name="Обычный 2 63" xfId="6982" xr:uid="{00000000-0005-0000-0000-0000F9670000}"/>
    <cellStyle name="Обычный 2 64" xfId="12046" xr:uid="{00000000-0005-0000-0000-0000FA670000}"/>
    <cellStyle name="Обычный 2 65" xfId="6526" xr:uid="{00000000-0005-0000-0000-0000FB670000}"/>
    <cellStyle name="Обычный 2 66" xfId="12229" xr:uid="{00000000-0005-0000-0000-0000FC670000}"/>
    <cellStyle name="Обычный 2 67" xfId="12196" xr:uid="{00000000-0005-0000-0000-0000FD670000}"/>
    <cellStyle name="Обычный 2 68" xfId="7130" xr:uid="{00000000-0005-0000-0000-0000FE670000}"/>
    <cellStyle name="Обычный 2 69" xfId="12218" xr:uid="{00000000-0005-0000-0000-0000FF670000}"/>
    <cellStyle name="Обычный 2 7" xfId="3406" xr:uid="{00000000-0005-0000-0000-000000680000}"/>
    <cellStyle name="Обычный 2 7 10" xfId="3407" xr:uid="{00000000-0005-0000-0000-000001680000}"/>
    <cellStyle name="Обычный 2 7 11" xfId="3408" xr:uid="{00000000-0005-0000-0000-000002680000}"/>
    <cellStyle name="Обычный 2 7 12" xfId="3409" xr:uid="{00000000-0005-0000-0000-000003680000}"/>
    <cellStyle name="Обычный 2 7 13" xfId="3410" xr:uid="{00000000-0005-0000-0000-000004680000}"/>
    <cellStyle name="Обычный 2 7 14" xfId="3411" xr:uid="{00000000-0005-0000-0000-000005680000}"/>
    <cellStyle name="Обычный 2 7 15" xfId="3412" xr:uid="{00000000-0005-0000-0000-000006680000}"/>
    <cellStyle name="Обычный 2 7 16" xfId="3413" xr:uid="{00000000-0005-0000-0000-000007680000}"/>
    <cellStyle name="Обычный 2 7 17" xfId="3414" xr:uid="{00000000-0005-0000-0000-000008680000}"/>
    <cellStyle name="Обычный 2 7 18" xfId="3415" xr:uid="{00000000-0005-0000-0000-000009680000}"/>
    <cellStyle name="Обычный 2 7 19" xfId="3416" xr:uid="{00000000-0005-0000-0000-00000A680000}"/>
    <cellStyle name="Обычный 2 7 2" xfId="3417" xr:uid="{00000000-0005-0000-0000-00000B680000}"/>
    <cellStyle name="Обычный 2 7 2 10" xfId="3418" xr:uid="{00000000-0005-0000-0000-00000C680000}"/>
    <cellStyle name="Обычный 2 7 2 11" xfId="3419" xr:uid="{00000000-0005-0000-0000-00000D680000}"/>
    <cellStyle name="Обычный 2 7 2 12" xfId="3420" xr:uid="{00000000-0005-0000-0000-00000E680000}"/>
    <cellStyle name="Обычный 2 7 2 13" xfId="3421" xr:uid="{00000000-0005-0000-0000-00000F680000}"/>
    <cellStyle name="Обычный 2 7 2 14" xfId="3422" xr:uid="{00000000-0005-0000-0000-000010680000}"/>
    <cellStyle name="Обычный 2 7 2 15" xfId="3423" xr:uid="{00000000-0005-0000-0000-000011680000}"/>
    <cellStyle name="Обычный 2 7 2 16" xfId="3424" xr:uid="{00000000-0005-0000-0000-000012680000}"/>
    <cellStyle name="Обычный 2 7 2 17" xfId="3425" xr:uid="{00000000-0005-0000-0000-000013680000}"/>
    <cellStyle name="Обычный 2 7 2 18" xfId="3426" xr:uid="{00000000-0005-0000-0000-000014680000}"/>
    <cellStyle name="Обычный 2 7 2 19" xfId="3427" xr:uid="{00000000-0005-0000-0000-000015680000}"/>
    <cellStyle name="Обычный 2 7 2 2" xfId="3428" xr:uid="{00000000-0005-0000-0000-000016680000}"/>
    <cellStyle name="Обычный 2 7 2 2 10" xfId="3429" xr:uid="{00000000-0005-0000-0000-000017680000}"/>
    <cellStyle name="Обычный 2 7 2 2 11" xfId="3430" xr:uid="{00000000-0005-0000-0000-000018680000}"/>
    <cellStyle name="Обычный 2 7 2 2 12" xfId="3431" xr:uid="{00000000-0005-0000-0000-000019680000}"/>
    <cellStyle name="Обычный 2 7 2 2 13" xfId="3432" xr:uid="{00000000-0005-0000-0000-00001A680000}"/>
    <cellStyle name="Обычный 2 7 2 2 14" xfId="3433" xr:uid="{00000000-0005-0000-0000-00001B680000}"/>
    <cellStyle name="Обычный 2 7 2 2 15" xfId="3434" xr:uid="{00000000-0005-0000-0000-00001C680000}"/>
    <cellStyle name="Обычный 2 7 2 2 16" xfId="3435" xr:uid="{00000000-0005-0000-0000-00001D680000}"/>
    <cellStyle name="Обычный 2 7 2 2 17" xfId="3436" xr:uid="{00000000-0005-0000-0000-00001E680000}"/>
    <cellStyle name="Обычный 2 7 2 2 18" xfId="3437" xr:uid="{00000000-0005-0000-0000-00001F680000}"/>
    <cellStyle name="Обычный 2 7 2 2 19" xfId="3438" xr:uid="{00000000-0005-0000-0000-000020680000}"/>
    <cellStyle name="Обычный 2 7 2 2 2" xfId="3439" xr:uid="{00000000-0005-0000-0000-000021680000}"/>
    <cellStyle name="Обычный 2 7 2 2 20" xfId="3440" xr:uid="{00000000-0005-0000-0000-000022680000}"/>
    <cellStyle name="Обычный 2 7 2 2 21" xfId="3441" xr:uid="{00000000-0005-0000-0000-000023680000}"/>
    <cellStyle name="Обычный 2 7 2 2 3" xfId="3442" xr:uid="{00000000-0005-0000-0000-000024680000}"/>
    <cellStyle name="Обычный 2 7 2 2 4" xfId="3443" xr:uid="{00000000-0005-0000-0000-000025680000}"/>
    <cellStyle name="Обычный 2 7 2 2 5" xfId="3444" xr:uid="{00000000-0005-0000-0000-000026680000}"/>
    <cellStyle name="Обычный 2 7 2 2 6" xfId="3445" xr:uid="{00000000-0005-0000-0000-000027680000}"/>
    <cellStyle name="Обычный 2 7 2 2 7" xfId="3446" xr:uid="{00000000-0005-0000-0000-000028680000}"/>
    <cellStyle name="Обычный 2 7 2 2 8" xfId="3447" xr:uid="{00000000-0005-0000-0000-000029680000}"/>
    <cellStyle name="Обычный 2 7 2 2 9" xfId="3448" xr:uid="{00000000-0005-0000-0000-00002A680000}"/>
    <cellStyle name="Обычный 2 7 2 20" xfId="3449" xr:uid="{00000000-0005-0000-0000-00002B680000}"/>
    <cellStyle name="Обычный 2 7 2 21" xfId="3450" xr:uid="{00000000-0005-0000-0000-00002C680000}"/>
    <cellStyle name="Обычный 2 7 2 3" xfId="3451" xr:uid="{00000000-0005-0000-0000-00002D680000}"/>
    <cellStyle name="Обычный 2 7 2 4" xfId="3452" xr:uid="{00000000-0005-0000-0000-00002E680000}"/>
    <cellStyle name="Обычный 2 7 2 5" xfId="3453" xr:uid="{00000000-0005-0000-0000-00002F680000}"/>
    <cellStyle name="Обычный 2 7 2 6" xfId="3454" xr:uid="{00000000-0005-0000-0000-000030680000}"/>
    <cellStyle name="Обычный 2 7 2 7" xfId="3455" xr:uid="{00000000-0005-0000-0000-000031680000}"/>
    <cellStyle name="Обычный 2 7 2 8" xfId="3456" xr:uid="{00000000-0005-0000-0000-000032680000}"/>
    <cellStyle name="Обычный 2 7 2 9" xfId="3457" xr:uid="{00000000-0005-0000-0000-000033680000}"/>
    <cellStyle name="Обычный 2 7 20" xfId="3458" xr:uid="{00000000-0005-0000-0000-000034680000}"/>
    <cellStyle name="Обычный 2 7 21" xfId="3459" xr:uid="{00000000-0005-0000-0000-000035680000}"/>
    <cellStyle name="Обычный 2 7 22" xfId="3460" xr:uid="{00000000-0005-0000-0000-000036680000}"/>
    <cellStyle name="Обычный 2 7 23" xfId="3461" xr:uid="{00000000-0005-0000-0000-000037680000}"/>
    <cellStyle name="Обычный 2 7 3" xfId="3462" xr:uid="{00000000-0005-0000-0000-000038680000}"/>
    <cellStyle name="Обычный 2 7 4" xfId="3463" xr:uid="{00000000-0005-0000-0000-000039680000}"/>
    <cellStyle name="Обычный 2 7 5" xfId="3464" xr:uid="{00000000-0005-0000-0000-00003A680000}"/>
    <cellStyle name="Обычный 2 7 6" xfId="3465" xr:uid="{00000000-0005-0000-0000-00003B680000}"/>
    <cellStyle name="Обычный 2 7 7" xfId="3466" xr:uid="{00000000-0005-0000-0000-00003C680000}"/>
    <cellStyle name="Обычный 2 7 8" xfId="3467" xr:uid="{00000000-0005-0000-0000-00003D680000}"/>
    <cellStyle name="Обычный 2 7 9" xfId="3468" xr:uid="{00000000-0005-0000-0000-00003E680000}"/>
    <cellStyle name="Обычный 2 70" xfId="12173" xr:uid="{00000000-0005-0000-0000-00003F680000}"/>
    <cellStyle name="Обычный 2 71" xfId="12373" xr:uid="{00000000-0005-0000-0000-000040680000}"/>
    <cellStyle name="Обычный 2 72" xfId="12206" xr:uid="{00000000-0005-0000-0000-000041680000}"/>
    <cellStyle name="Обычный 2 73" xfId="12713" xr:uid="{00000000-0005-0000-0000-000042680000}"/>
    <cellStyle name="Обычный 2 74" xfId="15652" xr:uid="{00000000-0005-0000-0000-000043680000}"/>
    <cellStyle name="Обычный 2 75" xfId="15662" xr:uid="{00000000-0005-0000-0000-000044680000}"/>
    <cellStyle name="Обычный 2 76" xfId="15649" xr:uid="{00000000-0005-0000-0000-000045680000}"/>
    <cellStyle name="Обычный 2 77" xfId="15654" xr:uid="{00000000-0005-0000-0000-000046680000}"/>
    <cellStyle name="Обычный 2 78" xfId="15667" xr:uid="{00000000-0005-0000-0000-000047680000}"/>
    <cellStyle name="Обычный 2 79" xfId="15668" xr:uid="{00000000-0005-0000-0000-000048680000}"/>
    <cellStyle name="Обычный 2 8" xfId="3469" xr:uid="{00000000-0005-0000-0000-000049680000}"/>
    <cellStyle name="Обычный 2 8 10" xfId="3470" xr:uid="{00000000-0005-0000-0000-00004A680000}"/>
    <cellStyle name="Обычный 2 8 11" xfId="3471" xr:uid="{00000000-0005-0000-0000-00004B680000}"/>
    <cellStyle name="Обычный 2 8 12" xfId="3472" xr:uid="{00000000-0005-0000-0000-00004C680000}"/>
    <cellStyle name="Обычный 2 8 13" xfId="3473" xr:uid="{00000000-0005-0000-0000-00004D680000}"/>
    <cellStyle name="Обычный 2 8 14" xfId="3474" xr:uid="{00000000-0005-0000-0000-00004E680000}"/>
    <cellStyle name="Обычный 2 8 15" xfId="3475" xr:uid="{00000000-0005-0000-0000-00004F680000}"/>
    <cellStyle name="Обычный 2 8 16" xfId="3476" xr:uid="{00000000-0005-0000-0000-000050680000}"/>
    <cellStyle name="Обычный 2 8 17" xfId="3477" xr:uid="{00000000-0005-0000-0000-000051680000}"/>
    <cellStyle name="Обычный 2 8 18" xfId="3478" xr:uid="{00000000-0005-0000-0000-000052680000}"/>
    <cellStyle name="Обычный 2 8 19" xfId="3479" xr:uid="{00000000-0005-0000-0000-000053680000}"/>
    <cellStyle name="Обычный 2 8 2" xfId="3480" xr:uid="{00000000-0005-0000-0000-000054680000}"/>
    <cellStyle name="Обычный 2 8 2 10" xfId="3481" xr:uid="{00000000-0005-0000-0000-000055680000}"/>
    <cellStyle name="Обычный 2 8 2 11" xfId="3482" xr:uid="{00000000-0005-0000-0000-000056680000}"/>
    <cellStyle name="Обычный 2 8 2 12" xfId="3483" xr:uid="{00000000-0005-0000-0000-000057680000}"/>
    <cellStyle name="Обычный 2 8 2 13" xfId="3484" xr:uid="{00000000-0005-0000-0000-000058680000}"/>
    <cellStyle name="Обычный 2 8 2 14" xfId="3485" xr:uid="{00000000-0005-0000-0000-000059680000}"/>
    <cellStyle name="Обычный 2 8 2 15" xfId="3486" xr:uid="{00000000-0005-0000-0000-00005A680000}"/>
    <cellStyle name="Обычный 2 8 2 16" xfId="3487" xr:uid="{00000000-0005-0000-0000-00005B680000}"/>
    <cellStyle name="Обычный 2 8 2 17" xfId="3488" xr:uid="{00000000-0005-0000-0000-00005C680000}"/>
    <cellStyle name="Обычный 2 8 2 18" xfId="3489" xr:uid="{00000000-0005-0000-0000-00005D680000}"/>
    <cellStyle name="Обычный 2 8 2 19" xfId="3490" xr:uid="{00000000-0005-0000-0000-00005E680000}"/>
    <cellStyle name="Обычный 2 8 2 2" xfId="3491" xr:uid="{00000000-0005-0000-0000-00005F680000}"/>
    <cellStyle name="Обычный 2 8 2 20" xfId="3492" xr:uid="{00000000-0005-0000-0000-000060680000}"/>
    <cellStyle name="Обычный 2 8 2 21" xfId="3493" xr:uid="{00000000-0005-0000-0000-000061680000}"/>
    <cellStyle name="Обычный 2 8 2 3" xfId="3494" xr:uid="{00000000-0005-0000-0000-000062680000}"/>
    <cellStyle name="Обычный 2 8 2 4" xfId="3495" xr:uid="{00000000-0005-0000-0000-000063680000}"/>
    <cellStyle name="Обычный 2 8 2 5" xfId="3496" xr:uid="{00000000-0005-0000-0000-000064680000}"/>
    <cellStyle name="Обычный 2 8 2 6" xfId="3497" xr:uid="{00000000-0005-0000-0000-000065680000}"/>
    <cellStyle name="Обычный 2 8 2 7" xfId="3498" xr:uid="{00000000-0005-0000-0000-000066680000}"/>
    <cellStyle name="Обычный 2 8 2 8" xfId="3499" xr:uid="{00000000-0005-0000-0000-000067680000}"/>
    <cellStyle name="Обычный 2 8 2 9" xfId="3500" xr:uid="{00000000-0005-0000-0000-000068680000}"/>
    <cellStyle name="Обычный 2 8 20" xfId="3501" xr:uid="{00000000-0005-0000-0000-000069680000}"/>
    <cellStyle name="Обычный 2 8 21" xfId="3502" xr:uid="{00000000-0005-0000-0000-00006A680000}"/>
    <cellStyle name="Обычный 2 8 3" xfId="3503" xr:uid="{00000000-0005-0000-0000-00006B680000}"/>
    <cellStyle name="Обычный 2 8 4" xfId="3504" xr:uid="{00000000-0005-0000-0000-00006C680000}"/>
    <cellStyle name="Обычный 2 8 5" xfId="3505" xr:uid="{00000000-0005-0000-0000-00006D680000}"/>
    <cellStyle name="Обычный 2 8 6" xfId="3506" xr:uid="{00000000-0005-0000-0000-00006E680000}"/>
    <cellStyle name="Обычный 2 8 7" xfId="3507" xr:uid="{00000000-0005-0000-0000-00006F680000}"/>
    <cellStyle name="Обычный 2 8 8" xfId="3508" xr:uid="{00000000-0005-0000-0000-000070680000}"/>
    <cellStyle name="Обычный 2 8 9" xfId="3509" xr:uid="{00000000-0005-0000-0000-000071680000}"/>
    <cellStyle name="Обычный 2 80" xfId="15665" xr:uid="{00000000-0005-0000-0000-000072680000}"/>
    <cellStyle name="Обычный 2 81" xfId="15664" xr:uid="{00000000-0005-0000-0000-000073680000}"/>
    <cellStyle name="Обычный 2 82" xfId="15663" xr:uid="{00000000-0005-0000-0000-000074680000}"/>
    <cellStyle name="Обычный 2 83" xfId="15666" xr:uid="{00000000-0005-0000-0000-000075680000}"/>
    <cellStyle name="Обычный 2 84" xfId="15653" xr:uid="{00000000-0005-0000-0000-000076680000}"/>
    <cellStyle name="Обычный 2 9" xfId="3510" xr:uid="{00000000-0005-0000-0000-000077680000}"/>
    <cellStyle name="Обычный 2 9 2" xfId="3511" xr:uid="{00000000-0005-0000-0000-000078680000}"/>
    <cellStyle name="Обычный 2_(DELOITTE) январь 2011" xfId="5351" xr:uid="{00000000-0005-0000-0000-000079680000}"/>
    <cellStyle name="Обычный 20" xfId="3512" xr:uid="{00000000-0005-0000-0000-00007A680000}"/>
    <cellStyle name="Обычный 20 10" xfId="3513" xr:uid="{00000000-0005-0000-0000-00007B680000}"/>
    <cellStyle name="Обычный 20 11" xfId="3514" xr:uid="{00000000-0005-0000-0000-00007C680000}"/>
    <cellStyle name="Обычный 20 12" xfId="3515" xr:uid="{00000000-0005-0000-0000-00007D680000}"/>
    <cellStyle name="Обычный 20 13" xfId="3516" xr:uid="{00000000-0005-0000-0000-00007E680000}"/>
    <cellStyle name="Обычный 20 14" xfId="3517" xr:uid="{00000000-0005-0000-0000-00007F680000}"/>
    <cellStyle name="Обычный 20 15" xfId="3518" xr:uid="{00000000-0005-0000-0000-000080680000}"/>
    <cellStyle name="Обычный 20 16" xfId="3519" xr:uid="{00000000-0005-0000-0000-000081680000}"/>
    <cellStyle name="Обычный 20 17" xfId="3520" xr:uid="{00000000-0005-0000-0000-000082680000}"/>
    <cellStyle name="Обычный 20 18" xfId="3521" xr:uid="{00000000-0005-0000-0000-000083680000}"/>
    <cellStyle name="Обычный 20 19" xfId="3522" xr:uid="{00000000-0005-0000-0000-000084680000}"/>
    <cellStyle name="Обычный 20 2" xfId="3523" xr:uid="{00000000-0005-0000-0000-000085680000}"/>
    <cellStyle name="Обычный 20 2 10" xfId="12544" xr:uid="{00000000-0005-0000-0000-000086680000}"/>
    <cellStyle name="Обычный 20 2 10 2" xfId="21980" xr:uid="{00000000-0005-0000-0000-000087680000}"/>
    <cellStyle name="Обычный 20 2 10 2 2" xfId="40096" xr:uid="{00000000-0005-0000-0000-000088680000}"/>
    <cellStyle name="Обычный 20 2 10 3" xfId="31759" xr:uid="{00000000-0005-0000-0000-000089680000}"/>
    <cellStyle name="Обычный 20 2 2" xfId="3524" xr:uid="{00000000-0005-0000-0000-00008A680000}"/>
    <cellStyle name="Обычный 20 2 2 2" xfId="9975" xr:uid="{00000000-0005-0000-0000-00008B680000}"/>
    <cellStyle name="Обычный 20 2 3" xfId="7544" xr:uid="{00000000-0005-0000-0000-00008C680000}"/>
    <cellStyle name="Обычный 20 2 3 2" xfId="8999" xr:uid="{00000000-0005-0000-0000-00008D680000}"/>
    <cellStyle name="Обычный 20 2 3 2 2" xfId="14081" xr:uid="{00000000-0005-0000-0000-00008E680000}"/>
    <cellStyle name="Обычный 20 2 3 2 2 2" xfId="23269" xr:uid="{00000000-0005-0000-0000-00008F680000}"/>
    <cellStyle name="Обычный 20 2 3 2 2 2 2" xfId="41269" xr:uid="{00000000-0005-0000-0000-000090680000}"/>
    <cellStyle name="Обычный 20 2 3 2 2 3" xfId="32925" xr:uid="{00000000-0005-0000-0000-000091680000}"/>
    <cellStyle name="Обычный 20 2 3 2 3" xfId="19565" xr:uid="{00000000-0005-0000-0000-000092680000}"/>
    <cellStyle name="Обычный 20 2 3 2 3 2" xfId="37735" xr:uid="{00000000-0005-0000-0000-000093680000}"/>
    <cellStyle name="Обычный 20 2 3 2 4" xfId="29440" xr:uid="{00000000-0005-0000-0000-000094680000}"/>
    <cellStyle name="Обычный 20 2 3 3" xfId="9976" xr:uid="{00000000-0005-0000-0000-000095680000}"/>
    <cellStyle name="Обычный 20 2 3 3 2" xfId="14878" xr:uid="{00000000-0005-0000-0000-000096680000}"/>
    <cellStyle name="Обычный 20 2 3 3 2 2" xfId="24057" xr:uid="{00000000-0005-0000-0000-000097680000}"/>
    <cellStyle name="Обычный 20 2 3 3 2 2 2" xfId="42057" xr:uid="{00000000-0005-0000-0000-000098680000}"/>
    <cellStyle name="Обычный 20 2 3 3 2 3" xfId="33712" xr:uid="{00000000-0005-0000-0000-000099680000}"/>
    <cellStyle name="Обычный 20 2 3 3 3" xfId="20186" xr:uid="{00000000-0005-0000-0000-00009A680000}"/>
    <cellStyle name="Обычный 20 2 3 3 3 2" xfId="38345" xr:uid="{00000000-0005-0000-0000-00009B680000}"/>
    <cellStyle name="Обычный 20 2 3 3 4" xfId="30041" xr:uid="{00000000-0005-0000-0000-00009C680000}"/>
    <cellStyle name="Обычный 20 2 3 4" xfId="11077" xr:uid="{00000000-0005-0000-0000-00009D680000}"/>
    <cellStyle name="Обычный 20 2 3 4 2" xfId="14879" xr:uid="{00000000-0005-0000-0000-00009E680000}"/>
    <cellStyle name="Обычный 20 2 3 4 2 2" xfId="24058" xr:uid="{00000000-0005-0000-0000-00009F680000}"/>
    <cellStyle name="Обычный 20 2 3 4 2 2 2" xfId="42058" xr:uid="{00000000-0005-0000-0000-0000A0680000}"/>
    <cellStyle name="Обычный 20 2 3 4 2 3" xfId="33713" xr:uid="{00000000-0005-0000-0000-0000A1680000}"/>
    <cellStyle name="Обычный 20 2 3 4 3" xfId="20926" xr:uid="{00000000-0005-0000-0000-0000A2680000}"/>
    <cellStyle name="Обычный 20 2 3 4 3 2" xfId="39078" xr:uid="{00000000-0005-0000-0000-0000A3680000}"/>
    <cellStyle name="Обычный 20 2 3 4 4" xfId="30762" xr:uid="{00000000-0005-0000-0000-0000A4680000}"/>
    <cellStyle name="Обычный 20 2 3 5" xfId="11584" xr:uid="{00000000-0005-0000-0000-0000A5680000}"/>
    <cellStyle name="Обычный 20 2 3 5 2" xfId="21429" xr:uid="{00000000-0005-0000-0000-0000A6680000}"/>
    <cellStyle name="Обычный 20 2 3 5 2 2" xfId="39581" xr:uid="{00000000-0005-0000-0000-0000A7680000}"/>
    <cellStyle name="Обычный 20 2 3 5 3" xfId="31265" xr:uid="{00000000-0005-0000-0000-0000A8680000}"/>
    <cellStyle name="Обычный 20 2 3 6" xfId="13117" xr:uid="{00000000-0005-0000-0000-0000A9680000}"/>
    <cellStyle name="Обычный 20 2 3 6 2" xfId="22518" xr:uid="{00000000-0005-0000-0000-0000AA680000}"/>
    <cellStyle name="Обычный 20 2 3 6 2 2" xfId="40530" xr:uid="{00000000-0005-0000-0000-0000AB680000}"/>
    <cellStyle name="Обычный 20 2 3 6 3" xfId="32192" xr:uid="{00000000-0005-0000-0000-0000AC680000}"/>
    <cellStyle name="Обычный 20 2 3 7" xfId="18939" xr:uid="{00000000-0005-0000-0000-0000AD680000}"/>
    <cellStyle name="Обычный 20 2 3 7 2" xfId="37159" xr:uid="{00000000-0005-0000-0000-0000AE680000}"/>
    <cellStyle name="Обычный 20 2 3 8" xfId="28906" xr:uid="{00000000-0005-0000-0000-0000AF680000}"/>
    <cellStyle name="Обычный 20 2 4" xfId="8505" xr:uid="{00000000-0005-0000-0000-0000B0680000}"/>
    <cellStyle name="Обычный 20 2 4 2" xfId="9977" xr:uid="{00000000-0005-0000-0000-0000B1680000}"/>
    <cellStyle name="Обычный 20 2 4 2 2" xfId="14880" xr:uid="{00000000-0005-0000-0000-0000B2680000}"/>
    <cellStyle name="Обычный 20 2 4 2 2 2" xfId="24059" xr:uid="{00000000-0005-0000-0000-0000B3680000}"/>
    <cellStyle name="Обычный 20 2 4 2 2 2 2" xfId="42059" xr:uid="{00000000-0005-0000-0000-0000B4680000}"/>
    <cellStyle name="Обычный 20 2 4 2 2 3" xfId="33714" xr:uid="{00000000-0005-0000-0000-0000B5680000}"/>
    <cellStyle name="Обычный 20 2 4 2 3" xfId="20187" xr:uid="{00000000-0005-0000-0000-0000B6680000}"/>
    <cellStyle name="Обычный 20 2 4 2 3 2" xfId="38346" xr:uid="{00000000-0005-0000-0000-0000B7680000}"/>
    <cellStyle name="Обычный 20 2 4 2 4" xfId="30042" xr:uid="{00000000-0005-0000-0000-0000B8680000}"/>
    <cellStyle name="Обычный 20 2 4 3" xfId="13343" xr:uid="{00000000-0005-0000-0000-0000B9680000}"/>
    <cellStyle name="Обычный 20 2 4 4" xfId="19260" xr:uid="{00000000-0005-0000-0000-0000BA680000}"/>
    <cellStyle name="Обычный 20 2 4 4 2" xfId="37434" xr:uid="{00000000-0005-0000-0000-0000BB680000}"/>
    <cellStyle name="Обычный 20 2 4 5" xfId="29145" xr:uid="{00000000-0005-0000-0000-0000BC680000}"/>
    <cellStyle name="Обычный 20 2 5" xfId="9358" xr:uid="{00000000-0005-0000-0000-0000BD680000}"/>
    <cellStyle name="Обычный 20 2 5 2" xfId="13608" xr:uid="{00000000-0005-0000-0000-0000BE680000}"/>
    <cellStyle name="Обычный 20 2 5 2 2" xfId="22838" xr:uid="{00000000-0005-0000-0000-0000BF680000}"/>
    <cellStyle name="Обычный 20 2 5 2 2 2" xfId="40839" xr:uid="{00000000-0005-0000-0000-0000C0680000}"/>
    <cellStyle name="Обычный 20 2 5 2 3" xfId="32493" xr:uid="{00000000-0005-0000-0000-0000C1680000}"/>
    <cellStyle name="Обычный 20 2 5 3" xfId="19833" xr:uid="{00000000-0005-0000-0000-0000C2680000}"/>
    <cellStyle name="Обычный 20 2 5 3 2" xfId="37998" xr:uid="{00000000-0005-0000-0000-0000C3680000}"/>
    <cellStyle name="Обычный 20 2 5 4" xfId="29701" xr:uid="{00000000-0005-0000-0000-0000C4680000}"/>
    <cellStyle name="Обычный 20 2 6" xfId="10770" xr:uid="{00000000-0005-0000-0000-0000C5680000}"/>
    <cellStyle name="Обычный 20 2 6 2" xfId="14881" xr:uid="{00000000-0005-0000-0000-0000C6680000}"/>
    <cellStyle name="Обычный 20 2 6 2 2" xfId="24060" xr:uid="{00000000-0005-0000-0000-0000C7680000}"/>
    <cellStyle name="Обычный 20 2 6 2 2 2" xfId="42060" xr:uid="{00000000-0005-0000-0000-0000C8680000}"/>
    <cellStyle name="Обычный 20 2 6 2 3" xfId="33715" xr:uid="{00000000-0005-0000-0000-0000C9680000}"/>
    <cellStyle name="Обычный 20 2 6 3" xfId="20625" xr:uid="{00000000-0005-0000-0000-0000CA680000}"/>
    <cellStyle name="Обычный 20 2 6 3 2" xfId="38777" xr:uid="{00000000-0005-0000-0000-0000CB680000}"/>
    <cellStyle name="Обычный 20 2 6 4" xfId="30461" xr:uid="{00000000-0005-0000-0000-0000CC680000}"/>
    <cellStyle name="Обычный 20 2 7" xfId="11307" xr:uid="{00000000-0005-0000-0000-0000CD680000}"/>
    <cellStyle name="Обычный 20 2 7 2" xfId="21152" xr:uid="{00000000-0005-0000-0000-0000CE680000}"/>
    <cellStyle name="Обычный 20 2 7 2 2" xfId="39304" xr:uid="{00000000-0005-0000-0000-0000CF680000}"/>
    <cellStyle name="Обычный 20 2 7 3" xfId="30988" xr:uid="{00000000-0005-0000-0000-0000D0680000}"/>
    <cellStyle name="Обычный 20 2 8" xfId="11869" xr:uid="{00000000-0005-0000-0000-0000D1680000}"/>
    <cellStyle name="Обычный 20 2 8 2" xfId="21620" xr:uid="{00000000-0005-0000-0000-0000D2680000}"/>
    <cellStyle name="Обычный 20 2 8 2 2" xfId="39769" xr:uid="{00000000-0005-0000-0000-0000D3680000}"/>
    <cellStyle name="Обычный 20 2 8 3" xfId="31448" xr:uid="{00000000-0005-0000-0000-0000D4680000}"/>
    <cellStyle name="Обычный 20 2 9" xfId="6804" xr:uid="{00000000-0005-0000-0000-0000D5680000}"/>
    <cellStyle name="Обычный 20 2 9 2" xfId="18595" xr:uid="{00000000-0005-0000-0000-0000D6680000}"/>
    <cellStyle name="Обычный 20 2 9 2 2" xfId="36856" xr:uid="{00000000-0005-0000-0000-0000D7680000}"/>
    <cellStyle name="Обычный 20 2 9 3" xfId="28625" xr:uid="{00000000-0005-0000-0000-0000D8680000}"/>
    <cellStyle name="Обычный 20 20" xfId="3525" xr:uid="{00000000-0005-0000-0000-0000D9680000}"/>
    <cellStyle name="Обычный 20 21" xfId="3526" xr:uid="{00000000-0005-0000-0000-0000DA680000}"/>
    <cellStyle name="Обычный 20 22" xfId="6648" xr:uid="{00000000-0005-0000-0000-0000DB680000}"/>
    <cellStyle name="Обычный 20 22 2" xfId="13607" xr:uid="{00000000-0005-0000-0000-0000DC680000}"/>
    <cellStyle name="Обычный 20 22 2 2" xfId="22837" xr:uid="{00000000-0005-0000-0000-0000DD680000}"/>
    <cellStyle name="Обычный 20 22 2 2 2" xfId="40838" xr:uid="{00000000-0005-0000-0000-0000DE680000}"/>
    <cellStyle name="Обычный 20 22 2 3" xfId="32492" xr:uid="{00000000-0005-0000-0000-0000DF680000}"/>
    <cellStyle name="Обычный 20 22 3" xfId="18504" xr:uid="{00000000-0005-0000-0000-0000E0680000}"/>
    <cellStyle name="Обычный 20 22 3 2" xfId="36781" xr:uid="{00000000-0005-0000-0000-0000E1680000}"/>
    <cellStyle name="Обычный 20 22 4" xfId="28561" xr:uid="{00000000-0005-0000-0000-0000E2680000}"/>
    <cellStyle name="Обычный 20 23" xfId="12543" xr:uid="{00000000-0005-0000-0000-0000E3680000}"/>
    <cellStyle name="Обычный 20 23 2" xfId="21979" xr:uid="{00000000-0005-0000-0000-0000E4680000}"/>
    <cellStyle name="Обычный 20 23 2 2" xfId="40095" xr:uid="{00000000-0005-0000-0000-0000E5680000}"/>
    <cellStyle name="Обычный 20 23 3" xfId="31758" xr:uid="{00000000-0005-0000-0000-0000E6680000}"/>
    <cellStyle name="Обычный 20 3" xfId="3527" xr:uid="{00000000-0005-0000-0000-0000E7680000}"/>
    <cellStyle name="Обычный 20 3 2" xfId="9978" xr:uid="{00000000-0005-0000-0000-0000E8680000}"/>
    <cellStyle name="Обычный 20 3 3" xfId="7017" xr:uid="{00000000-0005-0000-0000-0000E9680000}"/>
    <cellStyle name="Обычный 20 4" xfId="3528" xr:uid="{00000000-0005-0000-0000-0000EA680000}"/>
    <cellStyle name="Обычный 20 4 2" xfId="7545" xr:uid="{00000000-0005-0000-0000-0000EB680000}"/>
    <cellStyle name="Обычный 20 4 2 2" xfId="9000" xr:uid="{00000000-0005-0000-0000-0000EC680000}"/>
    <cellStyle name="Обычный 20 4 2 2 2" xfId="14082" xr:uid="{00000000-0005-0000-0000-0000ED680000}"/>
    <cellStyle name="Обычный 20 4 2 2 2 2" xfId="23270" xr:uid="{00000000-0005-0000-0000-0000EE680000}"/>
    <cellStyle name="Обычный 20 4 2 2 2 2 2" xfId="41270" xr:uid="{00000000-0005-0000-0000-0000EF680000}"/>
    <cellStyle name="Обычный 20 4 2 2 2 3" xfId="32926" xr:uid="{00000000-0005-0000-0000-0000F0680000}"/>
    <cellStyle name="Обычный 20 4 2 2 3" xfId="19566" xr:uid="{00000000-0005-0000-0000-0000F1680000}"/>
    <cellStyle name="Обычный 20 4 2 2 3 2" xfId="37736" xr:uid="{00000000-0005-0000-0000-0000F2680000}"/>
    <cellStyle name="Обычный 20 4 2 2 4" xfId="29441" xr:uid="{00000000-0005-0000-0000-0000F3680000}"/>
    <cellStyle name="Обычный 20 4 2 3" xfId="9979" xr:uid="{00000000-0005-0000-0000-0000F4680000}"/>
    <cellStyle name="Обычный 20 4 2 3 2" xfId="14882" xr:uid="{00000000-0005-0000-0000-0000F5680000}"/>
    <cellStyle name="Обычный 20 4 2 3 2 2" xfId="24061" xr:uid="{00000000-0005-0000-0000-0000F6680000}"/>
    <cellStyle name="Обычный 20 4 2 3 2 2 2" xfId="42061" xr:uid="{00000000-0005-0000-0000-0000F7680000}"/>
    <cellStyle name="Обычный 20 4 2 3 2 3" xfId="33716" xr:uid="{00000000-0005-0000-0000-0000F8680000}"/>
    <cellStyle name="Обычный 20 4 2 3 3" xfId="20188" xr:uid="{00000000-0005-0000-0000-0000F9680000}"/>
    <cellStyle name="Обычный 20 4 2 3 3 2" xfId="38347" xr:uid="{00000000-0005-0000-0000-0000FA680000}"/>
    <cellStyle name="Обычный 20 4 2 3 4" xfId="30043" xr:uid="{00000000-0005-0000-0000-0000FB680000}"/>
    <cellStyle name="Обычный 20 4 2 4" xfId="11078" xr:uid="{00000000-0005-0000-0000-0000FC680000}"/>
    <cellStyle name="Обычный 20 4 2 4 2" xfId="14883" xr:uid="{00000000-0005-0000-0000-0000FD680000}"/>
    <cellStyle name="Обычный 20 4 2 4 2 2" xfId="24062" xr:uid="{00000000-0005-0000-0000-0000FE680000}"/>
    <cellStyle name="Обычный 20 4 2 4 2 2 2" xfId="42062" xr:uid="{00000000-0005-0000-0000-0000FF680000}"/>
    <cellStyle name="Обычный 20 4 2 4 2 3" xfId="33717" xr:uid="{00000000-0005-0000-0000-000000690000}"/>
    <cellStyle name="Обычный 20 4 2 4 3" xfId="20927" xr:uid="{00000000-0005-0000-0000-000001690000}"/>
    <cellStyle name="Обычный 20 4 2 4 3 2" xfId="39079" xr:uid="{00000000-0005-0000-0000-000002690000}"/>
    <cellStyle name="Обычный 20 4 2 4 4" xfId="30763" xr:uid="{00000000-0005-0000-0000-000003690000}"/>
    <cellStyle name="Обычный 20 4 2 5" xfId="11585" xr:uid="{00000000-0005-0000-0000-000004690000}"/>
    <cellStyle name="Обычный 20 4 2 5 2" xfId="21430" xr:uid="{00000000-0005-0000-0000-000005690000}"/>
    <cellStyle name="Обычный 20 4 2 5 2 2" xfId="39582" xr:uid="{00000000-0005-0000-0000-000006690000}"/>
    <cellStyle name="Обычный 20 4 2 5 3" xfId="31266" xr:uid="{00000000-0005-0000-0000-000007690000}"/>
    <cellStyle name="Обычный 20 4 2 6" xfId="13118" xr:uid="{00000000-0005-0000-0000-000008690000}"/>
    <cellStyle name="Обычный 20 4 2 6 2" xfId="22519" xr:uid="{00000000-0005-0000-0000-000009690000}"/>
    <cellStyle name="Обычный 20 4 2 6 2 2" xfId="40531" xr:uid="{00000000-0005-0000-0000-00000A690000}"/>
    <cellStyle name="Обычный 20 4 2 6 3" xfId="32193" xr:uid="{00000000-0005-0000-0000-00000B690000}"/>
    <cellStyle name="Обычный 20 4 2 7" xfId="18940" xr:uid="{00000000-0005-0000-0000-00000C690000}"/>
    <cellStyle name="Обычный 20 4 2 7 2" xfId="37160" xr:uid="{00000000-0005-0000-0000-00000D690000}"/>
    <cellStyle name="Обычный 20 4 2 8" xfId="28907" xr:uid="{00000000-0005-0000-0000-00000E690000}"/>
    <cellStyle name="Обычный 20 4 3" xfId="8756" xr:uid="{00000000-0005-0000-0000-00000F690000}"/>
    <cellStyle name="Обычный 20 4 3 2" xfId="9980" xr:uid="{00000000-0005-0000-0000-000010690000}"/>
    <cellStyle name="Обычный 20 4 3 2 2" xfId="14884" xr:uid="{00000000-0005-0000-0000-000011690000}"/>
    <cellStyle name="Обычный 20 4 3 2 2 2" xfId="24063" xr:uid="{00000000-0005-0000-0000-000012690000}"/>
    <cellStyle name="Обычный 20 4 3 2 2 2 2" xfId="42063" xr:uid="{00000000-0005-0000-0000-000013690000}"/>
    <cellStyle name="Обычный 20 4 3 2 2 3" xfId="33718" xr:uid="{00000000-0005-0000-0000-000014690000}"/>
    <cellStyle name="Обычный 20 4 3 2 3" xfId="20189" xr:uid="{00000000-0005-0000-0000-000015690000}"/>
    <cellStyle name="Обычный 20 4 3 2 3 2" xfId="38348" xr:uid="{00000000-0005-0000-0000-000016690000}"/>
    <cellStyle name="Обычный 20 4 3 2 4" xfId="30044" xr:uid="{00000000-0005-0000-0000-000017690000}"/>
    <cellStyle name="Обычный 20 4 3 3" xfId="13609" xr:uid="{00000000-0005-0000-0000-000018690000}"/>
    <cellStyle name="Обычный 20 4 3 3 2" xfId="22839" xr:uid="{00000000-0005-0000-0000-000019690000}"/>
    <cellStyle name="Обычный 20 4 3 3 2 2" xfId="40840" xr:uid="{00000000-0005-0000-0000-00001A690000}"/>
    <cellStyle name="Обычный 20 4 3 3 3" xfId="32494" xr:uid="{00000000-0005-0000-0000-00001B690000}"/>
    <cellStyle name="Обычный 20 4 3 4" xfId="19394" xr:uid="{00000000-0005-0000-0000-00001C690000}"/>
    <cellStyle name="Обычный 20 4 3 4 2" xfId="37564" xr:uid="{00000000-0005-0000-0000-00001D690000}"/>
    <cellStyle name="Обычный 20 4 3 5" xfId="29274" xr:uid="{00000000-0005-0000-0000-00001E690000}"/>
    <cellStyle name="Обычный 20 4 4" xfId="9359" xr:uid="{00000000-0005-0000-0000-00001F690000}"/>
    <cellStyle name="Обычный 20 4 4 2" xfId="14885" xr:uid="{00000000-0005-0000-0000-000020690000}"/>
    <cellStyle name="Обычный 20 4 4 2 2" xfId="24064" xr:uid="{00000000-0005-0000-0000-000021690000}"/>
    <cellStyle name="Обычный 20 4 4 2 2 2" xfId="42064" xr:uid="{00000000-0005-0000-0000-000022690000}"/>
    <cellStyle name="Обычный 20 4 4 2 3" xfId="33719" xr:uid="{00000000-0005-0000-0000-000023690000}"/>
    <cellStyle name="Обычный 20 4 4 3" xfId="19834" xr:uid="{00000000-0005-0000-0000-000024690000}"/>
    <cellStyle name="Обычный 20 4 4 3 2" xfId="37999" xr:uid="{00000000-0005-0000-0000-000025690000}"/>
    <cellStyle name="Обычный 20 4 4 4" xfId="29702" xr:uid="{00000000-0005-0000-0000-000026690000}"/>
    <cellStyle name="Обычный 20 4 5" xfId="10771" xr:uid="{00000000-0005-0000-0000-000027690000}"/>
    <cellStyle name="Обычный 20 4 5 2" xfId="14886" xr:uid="{00000000-0005-0000-0000-000028690000}"/>
    <cellStyle name="Обычный 20 4 5 2 2" xfId="24065" xr:uid="{00000000-0005-0000-0000-000029690000}"/>
    <cellStyle name="Обычный 20 4 5 2 2 2" xfId="42065" xr:uid="{00000000-0005-0000-0000-00002A690000}"/>
    <cellStyle name="Обычный 20 4 5 2 3" xfId="33720" xr:uid="{00000000-0005-0000-0000-00002B690000}"/>
    <cellStyle name="Обычный 20 4 5 3" xfId="20626" xr:uid="{00000000-0005-0000-0000-00002C690000}"/>
    <cellStyle name="Обычный 20 4 5 3 2" xfId="38778" xr:uid="{00000000-0005-0000-0000-00002D690000}"/>
    <cellStyle name="Обычный 20 4 5 4" xfId="30462" xr:uid="{00000000-0005-0000-0000-00002E690000}"/>
    <cellStyle name="Обычный 20 4 6" xfId="11426" xr:uid="{00000000-0005-0000-0000-00002F690000}"/>
    <cellStyle name="Обычный 20 4 6 2" xfId="21271" xr:uid="{00000000-0005-0000-0000-000030690000}"/>
    <cellStyle name="Обычный 20 4 6 2 2" xfId="39423" xr:uid="{00000000-0005-0000-0000-000031690000}"/>
    <cellStyle name="Обычный 20 4 6 3" xfId="31107" xr:uid="{00000000-0005-0000-0000-000032690000}"/>
    <cellStyle name="Обычный 20 4 7" xfId="11996" xr:uid="{00000000-0005-0000-0000-000033690000}"/>
    <cellStyle name="Обычный 20 4 7 2" xfId="21735" xr:uid="{00000000-0005-0000-0000-000034690000}"/>
    <cellStyle name="Обычный 20 4 7 2 2" xfId="39883" xr:uid="{00000000-0005-0000-0000-000035690000}"/>
    <cellStyle name="Обычный 20 4 7 3" xfId="31562" xr:uid="{00000000-0005-0000-0000-000036690000}"/>
    <cellStyle name="Обычный 20 4 8" xfId="7171" xr:uid="{00000000-0005-0000-0000-000037690000}"/>
    <cellStyle name="Обычный 20 4 8 2" xfId="18769" xr:uid="{00000000-0005-0000-0000-000038690000}"/>
    <cellStyle name="Обычный 20 4 8 2 2" xfId="36992" xr:uid="{00000000-0005-0000-0000-000039690000}"/>
    <cellStyle name="Обычный 20 4 8 3" xfId="28744" xr:uid="{00000000-0005-0000-0000-00003A690000}"/>
    <cellStyle name="Обычный 20 4 9" xfId="12545" xr:uid="{00000000-0005-0000-0000-00003B690000}"/>
    <cellStyle name="Обычный 20 4 9 2" xfId="21981" xr:uid="{00000000-0005-0000-0000-00003C690000}"/>
    <cellStyle name="Обычный 20 4 9 2 2" xfId="40097" xr:uid="{00000000-0005-0000-0000-00003D690000}"/>
    <cellStyle name="Обычный 20 4 9 3" xfId="31760" xr:uid="{00000000-0005-0000-0000-00003E690000}"/>
    <cellStyle name="Обычный 20 5" xfId="3529" xr:uid="{00000000-0005-0000-0000-00003F690000}"/>
    <cellStyle name="Обычный 20 5 2" xfId="8998" xr:uid="{00000000-0005-0000-0000-000040690000}"/>
    <cellStyle name="Обычный 20 5 2 2" xfId="9981" xr:uid="{00000000-0005-0000-0000-000041690000}"/>
    <cellStyle name="Обычный 20 5 2 2 2" xfId="14888" xr:uid="{00000000-0005-0000-0000-000042690000}"/>
    <cellStyle name="Обычный 20 5 2 2 2 2" xfId="24067" xr:uid="{00000000-0005-0000-0000-000043690000}"/>
    <cellStyle name="Обычный 20 5 2 2 2 2 2" xfId="42067" xr:uid="{00000000-0005-0000-0000-000044690000}"/>
    <cellStyle name="Обычный 20 5 2 2 2 3" xfId="33722" xr:uid="{00000000-0005-0000-0000-000045690000}"/>
    <cellStyle name="Обычный 20 5 2 2 3" xfId="20190" xr:uid="{00000000-0005-0000-0000-000046690000}"/>
    <cellStyle name="Обычный 20 5 2 2 3 2" xfId="38349" xr:uid="{00000000-0005-0000-0000-000047690000}"/>
    <cellStyle name="Обычный 20 5 2 2 4" xfId="30045" xr:uid="{00000000-0005-0000-0000-000048690000}"/>
    <cellStyle name="Обычный 20 5 2 3" xfId="14887" xr:uid="{00000000-0005-0000-0000-000049690000}"/>
    <cellStyle name="Обычный 20 5 2 3 2" xfId="24066" xr:uid="{00000000-0005-0000-0000-00004A690000}"/>
    <cellStyle name="Обычный 20 5 2 3 2 2" xfId="42066" xr:uid="{00000000-0005-0000-0000-00004B690000}"/>
    <cellStyle name="Обычный 20 5 2 3 3" xfId="33721" xr:uid="{00000000-0005-0000-0000-00004C690000}"/>
    <cellStyle name="Обычный 20 5 2 4" xfId="19564" xr:uid="{00000000-0005-0000-0000-00004D690000}"/>
    <cellStyle name="Обычный 20 5 2 4 2" xfId="37734" xr:uid="{00000000-0005-0000-0000-00004E690000}"/>
    <cellStyle name="Обычный 20 5 2 5" xfId="29439" xr:uid="{00000000-0005-0000-0000-00004F690000}"/>
    <cellStyle name="Обычный 20 5 3" xfId="9360" xr:uid="{00000000-0005-0000-0000-000050690000}"/>
    <cellStyle name="Обычный 20 5 4" xfId="11583" xr:uid="{00000000-0005-0000-0000-000051690000}"/>
    <cellStyle name="Обычный 20 5 4 2" xfId="21428" xr:uid="{00000000-0005-0000-0000-000052690000}"/>
    <cellStyle name="Обычный 20 5 4 2 2" xfId="39580" xr:uid="{00000000-0005-0000-0000-000053690000}"/>
    <cellStyle name="Обычный 20 5 4 3" xfId="31264" xr:uid="{00000000-0005-0000-0000-000054690000}"/>
    <cellStyle name="Обычный 20 5 5" xfId="7543" xr:uid="{00000000-0005-0000-0000-000055690000}"/>
    <cellStyle name="Обычный 20 5 5 2" xfId="18938" xr:uid="{00000000-0005-0000-0000-000056690000}"/>
    <cellStyle name="Обычный 20 5 5 2 2" xfId="37158" xr:uid="{00000000-0005-0000-0000-000057690000}"/>
    <cellStyle name="Обычный 20 5 5 3" xfId="28905" xr:uid="{00000000-0005-0000-0000-000058690000}"/>
    <cellStyle name="Обычный 20 6" xfId="3530" xr:uid="{00000000-0005-0000-0000-000059690000}"/>
    <cellStyle name="Обычный 20 6 2" xfId="9982" xr:uid="{00000000-0005-0000-0000-00005A690000}"/>
    <cellStyle name="Обычный 20 6 2 2" xfId="14889" xr:uid="{00000000-0005-0000-0000-00005B690000}"/>
    <cellStyle name="Обычный 20 6 2 2 2" xfId="24068" xr:uid="{00000000-0005-0000-0000-00005C690000}"/>
    <cellStyle name="Обычный 20 6 2 2 2 2" xfId="42068" xr:uid="{00000000-0005-0000-0000-00005D690000}"/>
    <cellStyle name="Обычный 20 6 2 2 3" xfId="33723" xr:uid="{00000000-0005-0000-0000-00005E690000}"/>
    <cellStyle name="Обычный 20 6 2 3" xfId="20191" xr:uid="{00000000-0005-0000-0000-00005F690000}"/>
    <cellStyle name="Обычный 20 6 2 3 2" xfId="38350" xr:uid="{00000000-0005-0000-0000-000060690000}"/>
    <cellStyle name="Обычный 20 6 2 4" xfId="30046" xr:uid="{00000000-0005-0000-0000-000061690000}"/>
    <cellStyle name="Обычный 20 6 3" xfId="11079" xr:uid="{00000000-0005-0000-0000-000062690000}"/>
    <cellStyle name="Обычный 20 6 3 2" xfId="14890" xr:uid="{00000000-0005-0000-0000-000063690000}"/>
    <cellStyle name="Обычный 20 6 3 2 2" xfId="24069" xr:uid="{00000000-0005-0000-0000-000064690000}"/>
    <cellStyle name="Обычный 20 6 3 2 2 2" xfId="42069" xr:uid="{00000000-0005-0000-0000-000065690000}"/>
    <cellStyle name="Обычный 20 6 3 2 3" xfId="33724" xr:uid="{00000000-0005-0000-0000-000066690000}"/>
    <cellStyle name="Обычный 20 6 3 3" xfId="20928" xr:uid="{00000000-0005-0000-0000-000067690000}"/>
    <cellStyle name="Обычный 20 6 3 3 2" xfId="39080" xr:uid="{00000000-0005-0000-0000-000068690000}"/>
    <cellStyle name="Обычный 20 6 3 4" xfId="30764" xr:uid="{00000000-0005-0000-0000-000069690000}"/>
    <cellStyle name="Обычный 20 6 4" xfId="8313" xr:uid="{00000000-0005-0000-0000-00006A690000}"/>
    <cellStyle name="Обычный 20 6 4 2" xfId="19187" xr:uid="{00000000-0005-0000-0000-00006B690000}"/>
    <cellStyle name="Обычный 20 6 4 2 2" xfId="37366" xr:uid="{00000000-0005-0000-0000-00006C690000}"/>
    <cellStyle name="Обычный 20 6 4 3" xfId="29079" xr:uid="{00000000-0005-0000-0000-00006D690000}"/>
    <cellStyle name="Обычный 20 7" xfId="3531" xr:uid="{00000000-0005-0000-0000-00006E690000}"/>
    <cellStyle name="Обычный 20 7 2" xfId="9357" xr:uid="{00000000-0005-0000-0000-00006F690000}"/>
    <cellStyle name="Обычный 20 7 2 2" xfId="19832" xr:uid="{00000000-0005-0000-0000-000070690000}"/>
    <cellStyle name="Обычный 20 7 2 2 2" xfId="37997" xr:uid="{00000000-0005-0000-0000-000071690000}"/>
    <cellStyle name="Обычный 20 7 2 3" xfId="29700" xr:uid="{00000000-0005-0000-0000-000072690000}"/>
    <cellStyle name="Обычный 20 8" xfId="3532" xr:uid="{00000000-0005-0000-0000-000073690000}"/>
    <cellStyle name="Обычный 20 8 2" xfId="10769" xr:uid="{00000000-0005-0000-0000-000074690000}"/>
    <cellStyle name="Обычный 20 8 2 2" xfId="20624" xr:uid="{00000000-0005-0000-0000-000075690000}"/>
    <cellStyle name="Обычный 20 8 2 2 2" xfId="38776" xr:uid="{00000000-0005-0000-0000-000076690000}"/>
    <cellStyle name="Обычный 20 8 2 3" xfId="30460" xr:uid="{00000000-0005-0000-0000-000077690000}"/>
    <cellStyle name="Обычный 20 9" xfId="3533" xr:uid="{00000000-0005-0000-0000-000078690000}"/>
    <cellStyle name="Обычный 20 9 2" xfId="11245" xr:uid="{00000000-0005-0000-0000-000079690000}"/>
    <cellStyle name="Обычный 20 9 2 2" xfId="21090" xr:uid="{00000000-0005-0000-0000-00007A690000}"/>
    <cellStyle name="Обычный 20 9 2 2 2" xfId="39242" xr:uid="{00000000-0005-0000-0000-00007B690000}"/>
    <cellStyle name="Обычный 20 9 2 3" xfId="30926" xr:uid="{00000000-0005-0000-0000-00007C690000}"/>
    <cellStyle name="Обычный 20_Data_Resourses &amp; Reserves_Audit12_mod2011_f0112" xfId="3534" xr:uid="{00000000-0005-0000-0000-00007D690000}"/>
    <cellStyle name="Обычный 21" xfId="3535" xr:uid="{00000000-0005-0000-0000-00007E690000}"/>
    <cellStyle name="Обычный 21 10" xfId="3536" xr:uid="{00000000-0005-0000-0000-00007F690000}"/>
    <cellStyle name="Обычный 21 11" xfId="3537" xr:uid="{00000000-0005-0000-0000-000080690000}"/>
    <cellStyle name="Обычный 21 12" xfId="3538" xr:uid="{00000000-0005-0000-0000-000081690000}"/>
    <cellStyle name="Обычный 21 13" xfId="3539" xr:uid="{00000000-0005-0000-0000-000082690000}"/>
    <cellStyle name="Обычный 21 14" xfId="3540" xr:uid="{00000000-0005-0000-0000-000083690000}"/>
    <cellStyle name="Обычный 21 15" xfId="3541" xr:uid="{00000000-0005-0000-0000-000084690000}"/>
    <cellStyle name="Обычный 21 16" xfId="3542" xr:uid="{00000000-0005-0000-0000-000085690000}"/>
    <cellStyle name="Обычный 21 17" xfId="3543" xr:uid="{00000000-0005-0000-0000-000086690000}"/>
    <cellStyle name="Обычный 21 18" xfId="3544" xr:uid="{00000000-0005-0000-0000-000087690000}"/>
    <cellStyle name="Обычный 21 19" xfId="3545" xr:uid="{00000000-0005-0000-0000-000088690000}"/>
    <cellStyle name="Обычный 21 2" xfId="3546" xr:uid="{00000000-0005-0000-0000-000089690000}"/>
    <cellStyle name="Обычный 21 2 2" xfId="7118" xr:uid="{00000000-0005-0000-0000-00008A690000}"/>
    <cellStyle name="Обычный 21 20" xfId="3547" xr:uid="{00000000-0005-0000-0000-00008B690000}"/>
    <cellStyle name="Обычный 21 3" xfId="3548" xr:uid="{00000000-0005-0000-0000-00008C690000}"/>
    <cellStyle name="Обычный 21 4" xfId="3549" xr:uid="{00000000-0005-0000-0000-00008D690000}"/>
    <cellStyle name="Обычный 21 5" xfId="3550" xr:uid="{00000000-0005-0000-0000-00008E690000}"/>
    <cellStyle name="Обычный 21 6" xfId="3551" xr:uid="{00000000-0005-0000-0000-00008F690000}"/>
    <cellStyle name="Обычный 21 7" xfId="3552" xr:uid="{00000000-0005-0000-0000-000090690000}"/>
    <cellStyle name="Обычный 21 8" xfId="3553" xr:uid="{00000000-0005-0000-0000-000091690000}"/>
    <cellStyle name="Обычный 21 9" xfId="3554" xr:uid="{00000000-0005-0000-0000-000092690000}"/>
    <cellStyle name="Обычный 214" xfId="15655" xr:uid="{00000000-0005-0000-0000-000093690000}"/>
    <cellStyle name="Обычный 22" xfId="3555" xr:uid="{00000000-0005-0000-0000-000094690000}"/>
    <cellStyle name="Обычный 22 10" xfId="3556" xr:uid="{00000000-0005-0000-0000-000095690000}"/>
    <cellStyle name="Обычный 22 11" xfId="3557" xr:uid="{00000000-0005-0000-0000-000096690000}"/>
    <cellStyle name="Обычный 22 12" xfId="3558" xr:uid="{00000000-0005-0000-0000-000097690000}"/>
    <cellStyle name="Обычный 22 13" xfId="3559" xr:uid="{00000000-0005-0000-0000-000098690000}"/>
    <cellStyle name="Обычный 22 14" xfId="3560" xr:uid="{00000000-0005-0000-0000-000099690000}"/>
    <cellStyle name="Обычный 22 15" xfId="3561" xr:uid="{00000000-0005-0000-0000-00009A690000}"/>
    <cellStyle name="Обычный 22 16" xfId="3562" xr:uid="{00000000-0005-0000-0000-00009B690000}"/>
    <cellStyle name="Обычный 22 17" xfId="3563" xr:uid="{00000000-0005-0000-0000-00009C690000}"/>
    <cellStyle name="Обычный 22 18" xfId="3564" xr:uid="{00000000-0005-0000-0000-00009D690000}"/>
    <cellStyle name="Обычный 22 19" xfId="3565" xr:uid="{00000000-0005-0000-0000-00009E690000}"/>
    <cellStyle name="Обычный 22 2" xfId="3566" xr:uid="{00000000-0005-0000-0000-00009F690000}"/>
    <cellStyle name="Обычный 22 2 2" xfId="7119" xr:uid="{00000000-0005-0000-0000-0000A0690000}"/>
    <cellStyle name="Обычный 22 20" xfId="3567" xr:uid="{00000000-0005-0000-0000-0000A1690000}"/>
    <cellStyle name="Обычный 22 3" xfId="3568" xr:uid="{00000000-0005-0000-0000-0000A2690000}"/>
    <cellStyle name="Обычный 22 4" xfId="3569" xr:uid="{00000000-0005-0000-0000-0000A3690000}"/>
    <cellStyle name="Обычный 22 5" xfId="3570" xr:uid="{00000000-0005-0000-0000-0000A4690000}"/>
    <cellStyle name="Обычный 22 6" xfId="3571" xr:uid="{00000000-0005-0000-0000-0000A5690000}"/>
    <cellStyle name="Обычный 22 7" xfId="3572" xr:uid="{00000000-0005-0000-0000-0000A6690000}"/>
    <cellStyle name="Обычный 22 8" xfId="3573" xr:uid="{00000000-0005-0000-0000-0000A7690000}"/>
    <cellStyle name="Обычный 22 9" xfId="3574" xr:uid="{00000000-0005-0000-0000-0000A8690000}"/>
    <cellStyle name="Обычный 23" xfId="3575" xr:uid="{00000000-0005-0000-0000-0000A9690000}"/>
    <cellStyle name="Обычный 23 10" xfId="3576" xr:uid="{00000000-0005-0000-0000-0000AA690000}"/>
    <cellStyle name="Обычный 23 10 2" xfId="11758" xr:uid="{00000000-0005-0000-0000-0000AB690000}"/>
    <cellStyle name="Обычный 23 11" xfId="3577" xr:uid="{00000000-0005-0000-0000-0000AC690000}"/>
    <cellStyle name="Обычный 23 12" xfId="3578" xr:uid="{00000000-0005-0000-0000-0000AD690000}"/>
    <cellStyle name="Обычный 23 13" xfId="3579" xr:uid="{00000000-0005-0000-0000-0000AE690000}"/>
    <cellStyle name="Обычный 23 14" xfId="3580" xr:uid="{00000000-0005-0000-0000-0000AF690000}"/>
    <cellStyle name="Обычный 23 15" xfId="3581" xr:uid="{00000000-0005-0000-0000-0000B0690000}"/>
    <cellStyle name="Обычный 23 16" xfId="3582" xr:uid="{00000000-0005-0000-0000-0000B1690000}"/>
    <cellStyle name="Обычный 23 17" xfId="3583" xr:uid="{00000000-0005-0000-0000-0000B2690000}"/>
    <cellStyle name="Обычный 23 18" xfId="3584" xr:uid="{00000000-0005-0000-0000-0000B3690000}"/>
    <cellStyle name="Обычный 23 19" xfId="3585" xr:uid="{00000000-0005-0000-0000-0000B4690000}"/>
    <cellStyle name="Обычный 23 2" xfId="3586" xr:uid="{00000000-0005-0000-0000-0000B5690000}"/>
    <cellStyle name="Обычный 23 2 10" xfId="12547" xr:uid="{00000000-0005-0000-0000-0000B6690000}"/>
    <cellStyle name="Обычный 23 2 10 2" xfId="21983" xr:uid="{00000000-0005-0000-0000-0000B7690000}"/>
    <cellStyle name="Обычный 23 2 10 2 2" xfId="40099" xr:uid="{00000000-0005-0000-0000-0000B8690000}"/>
    <cellStyle name="Обычный 23 2 10 3" xfId="31762" xr:uid="{00000000-0005-0000-0000-0000B9690000}"/>
    <cellStyle name="Обычный 23 2 2" xfId="3587" xr:uid="{00000000-0005-0000-0000-0000BA690000}"/>
    <cellStyle name="Обычный 23 2 2 2" xfId="9983" xr:uid="{00000000-0005-0000-0000-0000BB690000}"/>
    <cellStyle name="Обычный 23 2 3" xfId="5352" xr:uid="{00000000-0005-0000-0000-0000BC690000}"/>
    <cellStyle name="Обычный 23 2 3 2" xfId="9002" xr:uid="{00000000-0005-0000-0000-0000BD690000}"/>
    <cellStyle name="Обычный 23 2 3 2 2" xfId="14083" xr:uid="{00000000-0005-0000-0000-0000BE690000}"/>
    <cellStyle name="Обычный 23 2 3 2 2 2" xfId="23271" xr:uid="{00000000-0005-0000-0000-0000BF690000}"/>
    <cellStyle name="Обычный 23 2 3 2 2 2 2" xfId="41271" xr:uid="{00000000-0005-0000-0000-0000C0690000}"/>
    <cellStyle name="Обычный 23 2 3 2 2 3" xfId="32927" xr:uid="{00000000-0005-0000-0000-0000C1690000}"/>
    <cellStyle name="Обычный 23 2 3 2 3" xfId="19568" xr:uid="{00000000-0005-0000-0000-0000C2690000}"/>
    <cellStyle name="Обычный 23 2 3 2 3 2" xfId="37738" xr:uid="{00000000-0005-0000-0000-0000C3690000}"/>
    <cellStyle name="Обычный 23 2 3 2 4" xfId="29443" xr:uid="{00000000-0005-0000-0000-0000C4690000}"/>
    <cellStyle name="Обычный 23 2 3 3" xfId="9984" xr:uid="{00000000-0005-0000-0000-0000C5690000}"/>
    <cellStyle name="Обычный 23 2 3 3 2" xfId="14891" xr:uid="{00000000-0005-0000-0000-0000C6690000}"/>
    <cellStyle name="Обычный 23 2 3 3 2 2" xfId="24070" xr:uid="{00000000-0005-0000-0000-0000C7690000}"/>
    <cellStyle name="Обычный 23 2 3 3 2 2 2" xfId="42070" xr:uid="{00000000-0005-0000-0000-0000C8690000}"/>
    <cellStyle name="Обычный 23 2 3 3 2 3" xfId="33725" xr:uid="{00000000-0005-0000-0000-0000C9690000}"/>
    <cellStyle name="Обычный 23 2 3 3 3" xfId="20192" xr:uid="{00000000-0005-0000-0000-0000CA690000}"/>
    <cellStyle name="Обычный 23 2 3 3 3 2" xfId="38351" xr:uid="{00000000-0005-0000-0000-0000CB690000}"/>
    <cellStyle name="Обычный 23 2 3 3 4" xfId="30047" xr:uid="{00000000-0005-0000-0000-0000CC690000}"/>
    <cellStyle name="Обычный 23 2 3 4" xfId="11080" xr:uid="{00000000-0005-0000-0000-0000CD690000}"/>
    <cellStyle name="Обычный 23 2 3 4 2" xfId="14892" xr:uid="{00000000-0005-0000-0000-0000CE690000}"/>
    <cellStyle name="Обычный 23 2 3 4 2 2" xfId="24071" xr:uid="{00000000-0005-0000-0000-0000CF690000}"/>
    <cellStyle name="Обычный 23 2 3 4 2 2 2" xfId="42071" xr:uid="{00000000-0005-0000-0000-0000D0690000}"/>
    <cellStyle name="Обычный 23 2 3 4 2 3" xfId="33726" xr:uid="{00000000-0005-0000-0000-0000D1690000}"/>
    <cellStyle name="Обычный 23 2 3 4 3" xfId="20929" xr:uid="{00000000-0005-0000-0000-0000D2690000}"/>
    <cellStyle name="Обычный 23 2 3 4 3 2" xfId="39081" xr:uid="{00000000-0005-0000-0000-0000D3690000}"/>
    <cellStyle name="Обычный 23 2 3 4 4" xfId="30765" xr:uid="{00000000-0005-0000-0000-0000D4690000}"/>
    <cellStyle name="Обычный 23 2 3 5" xfId="11587" xr:uid="{00000000-0005-0000-0000-0000D5690000}"/>
    <cellStyle name="Обычный 23 2 3 5 2" xfId="21432" xr:uid="{00000000-0005-0000-0000-0000D6690000}"/>
    <cellStyle name="Обычный 23 2 3 5 2 2" xfId="39584" xr:uid="{00000000-0005-0000-0000-0000D7690000}"/>
    <cellStyle name="Обычный 23 2 3 5 3" xfId="31268" xr:uid="{00000000-0005-0000-0000-0000D8690000}"/>
    <cellStyle name="Обычный 23 2 3 6" xfId="7547" xr:uid="{00000000-0005-0000-0000-0000D9690000}"/>
    <cellStyle name="Обычный 23 2 3 6 2" xfId="18942" xr:uid="{00000000-0005-0000-0000-0000DA690000}"/>
    <cellStyle name="Обычный 23 2 3 6 2 2" xfId="37162" xr:uid="{00000000-0005-0000-0000-0000DB690000}"/>
    <cellStyle name="Обычный 23 2 3 6 3" xfId="28909" xr:uid="{00000000-0005-0000-0000-0000DC690000}"/>
    <cellStyle name="Обычный 23 2 3 7" xfId="13119" xr:uid="{00000000-0005-0000-0000-0000DD690000}"/>
    <cellStyle name="Обычный 23 2 3 7 2" xfId="22520" xr:uid="{00000000-0005-0000-0000-0000DE690000}"/>
    <cellStyle name="Обычный 23 2 3 7 2 2" xfId="40532" xr:uid="{00000000-0005-0000-0000-0000DF690000}"/>
    <cellStyle name="Обычный 23 2 3 7 3" xfId="32194" xr:uid="{00000000-0005-0000-0000-0000E0690000}"/>
    <cellStyle name="Обычный 23 2 4" xfId="8506" xr:uid="{00000000-0005-0000-0000-0000E1690000}"/>
    <cellStyle name="Обычный 23 2 4 2" xfId="9985" xr:uid="{00000000-0005-0000-0000-0000E2690000}"/>
    <cellStyle name="Обычный 23 2 4 2 2" xfId="14893" xr:uid="{00000000-0005-0000-0000-0000E3690000}"/>
    <cellStyle name="Обычный 23 2 4 2 2 2" xfId="24072" xr:uid="{00000000-0005-0000-0000-0000E4690000}"/>
    <cellStyle name="Обычный 23 2 4 2 2 2 2" xfId="42072" xr:uid="{00000000-0005-0000-0000-0000E5690000}"/>
    <cellStyle name="Обычный 23 2 4 2 2 3" xfId="33727" xr:uid="{00000000-0005-0000-0000-0000E6690000}"/>
    <cellStyle name="Обычный 23 2 4 2 3" xfId="20193" xr:uid="{00000000-0005-0000-0000-0000E7690000}"/>
    <cellStyle name="Обычный 23 2 4 2 3 2" xfId="38352" xr:uid="{00000000-0005-0000-0000-0000E8690000}"/>
    <cellStyle name="Обычный 23 2 4 2 4" xfId="30048" xr:uid="{00000000-0005-0000-0000-0000E9690000}"/>
    <cellStyle name="Обычный 23 2 4 3" xfId="13611" xr:uid="{00000000-0005-0000-0000-0000EA690000}"/>
    <cellStyle name="Обычный 23 2 4 3 2" xfId="22841" xr:uid="{00000000-0005-0000-0000-0000EB690000}"/>
    <cellStyle name="Обычный 23 2 4 3 2 2" xfId="40842" xr:uid="{00000000-0005-0000-0000-0000EC690000}"/>
    <cellStyle name="Обычный 23 2 4 3 3" xfId="32496" xr:uid="{00000000-0005-0000-0000-0000ED690000}"/>
    <cellStyle name="Обычный 23 2 4 4" xfId="19261" xr:uid="{00000000-0005-0000-0000-0000EE690000}"/>
    <cellStyle name="Обычный 23 2 4 4 2" xfId="37435" xr:uid="{00000000-0005-0000-0000-0000EF690000}"/>
    <cellStyle name="Обычный 23 2 4 5" xfId="29146" xr:uid="{00000000-0005-0000-0000-0000F0690000}"/>
    <cellStyle name="Обычный 23 2 5" xfId="9362" xr:uid="{00000000-0005-0000-0000-0000F1690000}"/>
    <cellStyle name="Обычный 23 2 5 2" xfId="14894" xr:uid="{00000000-0005-0000-0000-0000F2690000}"/>
    <cellStyle name="Обычный 23 2 5 2 2" xfId="24073" xr:uid="{00000000-0005-0000-0000-0000F3690000}"/>
    <cellStyle name="Обычный 23 2 5 2 2 2" xfId="42073" xr:uid="{00000000-0005-0000-0000-0000F4690000}"/>
    <cellStyle name="Обычный 23 2 5 2 3" xfId="33728" xr:uid="{00000000-0005-0000-0000-0000F5690000}"/>
    <cellStyle name="Обычный 23 2 5 3" xfId="19836" xr:uid="{00000000-0005-0000-0000-0000F6690000}"/>
    <cellStyle name="Обычный 23 2 5 3 2" xfId="38001" xr:uid="{00000000-0005-0000-0000-0000F7690000}"/>
    <cellStyle name="Обычный 23 2 5 4" xfId="29704" xr:uid="{00000000-0005-0000-0000-0000F8690000}"/>
    <cellStyle name="Обычный 23 2 6" xfId="10773" xr:uid="{00000000-0005-0000-0000-0000F9690000}"/>
    <cellStyle name="Обычный 23 2 6 2" xfId="14895" xr:uid="{00000000-0005-0000-0000-0000FA690000}"/>
    <cellStyle name="Обычный 23 2 6 2 2" xfId="24074" xr:uid="{00000000-0005-0000-0000-0000FB690000}"/>
    <cellStyle name="Обычный 23 2 6 2 2 2" xfId="42074" xr:uid="{00000000-0005-0000-0000-0000FC690000}"/>
    <cellStyle name="Обычный 23 2 6 2 3" xfId="33729" xr:uid="{00000000-0005-0000-0000-0000FD690000}"/>
    <cellStyle name="Обычный 23 2 6 3" xfId="20628" xr:uid="{00000000-0005-0000-0000-0000FE690000}"/>
    <cellStyle name="Обычный 23 2 6 3 2" xfId="38780" xr:uid="{00000000-0005-0000-0000-0000FF690000}"/>
    <cellStyle name="Обычный 23 2 6 4" xfId="30464" xr:uid="{00000000-0005-0000-0000-0000006A0000}"/>
    <cellStyle name="Обычный 23 2 7" xfId="11308" xr:uid="{00000000-0005-0000-0000-0000016A0000}"/>
    <cellStyle name="Обычный 23 2 7 2" xfId="21153" xr:uid="{00000000-0005-0000-0000-0000026A0000}"/>
    <cellStyle name="Обычный 23 2 7 2 2" xfId="39305" xr:uid="{00000000-0005-0000-0000-0000036A0000}"/>
    <cellStyle name="Обычный 23 2 7 3" xfId="30989" xr:uid="{00000000-0005-0000-0000-0000046A0000}"/>
    <cellStyle name="Обычный 23 2 8" xfId="11870" xr:uid="{00000000-0005-0000-0000-0000056A0000}"/>
    <cellStyle name="Обычный 23 2 8 2" xfId="21621" xr:uid="{00000000-0005-0000-0000-0000066A0000}"/>
    <cellStyle name="Обычный 23 2 8 2 2" xfId="39770" xr:uid="{00000000-0005-0000-0000-0000076A0000}"/>
    <cellStyle name="Обычный 23 2 8 3" xfId="31449" xr:uid="{00000000-0005-0000-0000-0000086A0000}"/>
    <cellStyle name="Обычный 23 2 9" xfId="6805" xr:uid="{00000000-0005-0000-0000-0000096A0000}"/>
    <cellStyle name="Обычный 23 2 9 2" xfId="18596" xr:uid="{00000000-0005-0000-0000-00000A6A0000}"/>
    <cellStyle name="Обычный 23 2 9 2 2" xfId="36857" xr:uid="{00000000-0005-0000-0000-00000B6A0000}"/>
    <cellStyle name="Обычный 23 2 9 3" xfId="28626" xr:uid="{00000000-0005-0000-0000-00000C6A0000}"/>
    <cellStyle name="Обычный 23 20" xfId="3588" xr:uid="{00000000-0005-0000-0000-00000D6A0000}"/>
    <cellStyle name="Обычный 23 21" xfId="3589" xr:uid="{00000000-0005-0000-0000-00000E6A0000}"/>
    <cellStyle name="Обычный 23 22" xfId="6650" xr:uid="{00000000-0005-0000-0000-00000F6A0000}"/>
    <cellStyle name="Обычный 23 22 2" xfId="13610" xr:uid="{00000000-0005-0000-0000-0000106A0000}"/>
    <cellStyle name="Обычный 23 22 2 2" xfId="22840" xr:uid="{00000000-0005-0000-0000-0000116A0000}"/>
    <cellStyle name="Обычный 23 22 2 2 2" xfId="40841" xr:uid="{00000000-0005-0000-0000-0000126A0000}"/>
    <cellStyle name="Обычный 23 22 2 3" xfId="32495" xr:uid="{00000000-0005-0000-0000-0000136A0000}"/>
    <cellStyle name="Обычный 23 22 3" xfId="18506" xr:uid="{00000000-0005-0000-0000-0000146A0000}"/>
    <cellStyle name="Обычный 23 22 3 2" xfId="36783" xr:uid="{00000000-0005-0000-0000-0000156A0000}"/>
    <cellStyle name="Обычный 23 22 4" xfId="28562" xr:uid="{00000000-0005-0000-0000-0000166A0000}"/>
    <cellStyle name="Обычный 23 23" xfId="12546" xr:uid="{00000000-0005-0000-0000-0000176A0000}"/>
    <cellStyle name="Обычный 23 23 2" xfId="21982" xr:uid="{00000000-0005-0000-0000-0000186A0000}"/>
    <cellStyle name="Обычный 23 23 2 2" xfId="40098" xr:uid="{00000000-0005-0000-0000-0000196A0000}"/>
    <cellStyle name="Обычный 23 23 3" xfId="31761" xr:uid="{00000000-0005-0000-0000-00001A6A0000}"/>
    <cellStyle name="Обычный 23 3" xfId="3590" xr:uid="{00000000-0005-0000-0000-00001B6A0000}"/>
    <cellStyle name="Обычный 23 3 2" xfId="9986" xr:uid="{00000000-0005-0000-0000-00001C6A0000}"/>
    <cellStyle name="Обычный 23 3 3" xfId="7019" xr:uid="{00000000-0005-0000-0000-00001D6A0000}"/>
    <cellStyle name="Обычный 23 4" xfId="3591" xr:uid="{00000000-0005-0000-0000-00001E6A0000}"/>
    <cellStyle name="Обычный 23 4 2" xfId="7548" xr:uid="{00000000-0005-0000-0000-00001F6A0000}"/>
    <cellStyle name="Обычный 23 4 2 2" xfId="9003" xr:uid="{00000000-0005-0000-0000-0000206A0000}"/>
    <cellStyle name="Обычный 23 4 2 2 2" xfId="14084" xr:uid="{00000000-0005-0000-0000-0000216A0000}"/>
    <cellStyle name="Обычный 23 4 2 2 2 2" xfId="23272" xr:uid="{00000000-0005-0000-0000-0000226A0000}"/>
    <cellStyle name="Обычный 23 4 2 2 2 2 2" xfId="41272" xr:uid="{00000000-0005-0000-0000-0000236A0000}"/>
    <cellStyle name="Обычный 23 4 2 2 2 3" xfId="32928" xr:uid="{00000000-0005-0000-0000-0000246A0000}"/>
    <cellStyle name="Обычный 23 4 2 2 3" xfId="19569" xr:uid="{00000000-0005-0000-0000-0000256A0000}"/>
    <cellStyle name="Обычный 23 4 2 2 3 2" xfId="37739" xr:uid="{00000000-0005-0000-0000-0000266A0000}"/>
    <cellStyle name="Обычный 23 4 2 2 4" xfId="29444" xr:uid="{00000000-0005-0000-0000-0000276A0000}"/>
    <cellStyle name="Обычный 23 4 2 3" xfId="9987" xr:uid="{00000000-0005-0000-0000-0000286A0000}"/>
    <cellStyle name="Обычный 23 4 2 3 2" xfId="14896" xr:uid="{00000000-0005-0000-0000-0000296A0000}"/>
    <cellStyle name="Обычный 23 4 2 3 2 2" xfId="24075" xr:uid="{00000000-0005-0000-0000-00002A6A0000}"/>
    <cellStyle name="Обычный 23 4 2 3 2 2 2" xfId="42075" xr:uid="{00000000-0005-0000-0000-00002B6A0000}"/>
    <cellStyle name="Обычный 23 4 2 3 2 3" xfId="33730" xr:uid="{00000000-0005-0000-0000-00002C6A0000}"/>
    <cellStyle name="Обычный 23 4 2 3 3" xfId="20194" xr:uid="{00000000-0005-0000-0000-00002D6A0000}"/>
    <cellStyle name="Обычный 23 4 2 3 3 2" xfId="38353" xr:uid="{00000000-0005-0000-0000-00002E6A0000}"/>
    <cellStyle name="Обычный 23 4 2 3 4" xfId="30049" xr:uid="{00000000-0005-0000-0000-00002F6A0000}"/>
    <cellStyle name="Обычный 23 4 2 4" xfId="11081" xr:uid="{00000000-0005-0000-0000-0000306A0000}"/>
    <cellStyle name="Обычный 23 4 2 4 2" xfId="14897" xr:uid="{00000000-0005-0000-0000-0000316A0000}"/>
    <cellStyle name="Обычный 23 4 2 4 2 2" xfId="24076" xr:uid="{00000000-0005-0000-0000-0000326A0000}"/>
    <cellStyle name="Обычный 23 4 2 4 2 2 2" xfId="42076" xr:uid="{00000000-0005-0000-0000-0000336A0000}"/>
    <cellStyle name="Обычный 23 4 2 4 2 3" xfId="33731" xr:uid="{00000000-0005-0000-0000-0000346A0000}"/>
    <cellStyle name="Обычный 23 4 2 4 3" xfId="20930" xr:uid="{00000000-0005-0000-0000-0000356A0000}"/>
    <cellStyle name="Обычный 23 4 2 4 3 2" xfId="39082" xr:uid="{00000000-0005-0000-0000-0000366A0000}"/>
    <cellStyle name="Обычный 23 4 2 4 4" xfId="30766" xr:uid="{00000000-0005-0000-0000-0000376A0000}"/>
    <cellStyle name="Обычный 23 4 2 5" xfId="11588" xr:uid="{00000000-0005-0000-0000-0000386A0000}"/>
    <cellStyle name="Обычный 23 4 2 5 2" xfId="21433" xr:uid="{00000000-0005-0000-0000-0000396A0000}"/>
    <cellStyle name="Обычный 23 4 2 5 2 2" xfId="39585" xr:uid="{00000000-0005-0000-0000-00003A6A0000}"/>
    <cellStyle name="Обычный 23 4 2 5 3" xfId="31269" xr:uid="{00000000-0005-0000-0000-00003B6A0000}"/>
    <cellStyle name="Обычный 23 4 2 6" xfId="13120" xr:uid="{00000000-0005-0000-0000-00003C6A0000}"/>
    <cellStyle name="Обычный 23 4 2 6 2" xfId="22521" xr:uid="{00000000-0005-0000-0000-00003D6A0000}"/>
    <cellStyle name="Обычный 23 4 2 6 2 2" xfId="40533" xr:uid="{00000000-0005-0000-0000-00003E6A0000}"/>
    <cellStyle name="Обычный 23 4 2 6 3" xfId="32195" xr:uid="{00000000-0005-0000-0000-00003F6A0000}"/>
    <cellStyle name="Обычный 23 4 2 7" xfId="18943" xr:uid="{00000000-0005-0000-0000-0000406A0000}"/>
    <cellStyle name="Обычный 23 4 2 7 2" xfId="37163" xr:uid="{00000000-0005-0000-0000-0000416A0000}"/>
    <cellStyle name="Обычный 23 4 2 8" xfId="28910" xr:uid="{00000000-0005-0000-0000-0000426A0000}"/>
    <cellStyle name="Обычный 23 4 3" xfId="8755" xr:uid="{00000000-0005-0000-0000-0000436A0000}"/>
    <cellStyle name="Обычный 23 4 3 2" xfId="9988" xr:uid="{00000000-0005-0000-0000-0000446A0000}"/>
    <cellStyle name="Обычный 23 4 3 2 2" xfId="14898" xr:uid="{00000000-0005-0000-0000-0000456A0000}"/>
    <cellStyle name="Обычный 23 4 3 2 2 2" xfId="24077" xr:uid="{00000000-0005-0000-0000-0000466A0000}"/>
    <cellStyle name="Обычный 23 4 3 2 2 2 2" xfId="42077" xr:uid="{00000000-0005-0000-0000-0000476A0000}"/>
    <cellStyle name="Обычный 23 4 3 2 2 3" xfId="33732" xr:uid="{00000000-0005-0000-0000-0000486A0000}"/>
    <cellStyle name="Обычный 23 4 3 2 3" xfId="20195" xr:uid="{00000000-0005-0000-0000-0000496A0000}"/>
    <cellStyle name="Обычный 23 4 3 2 3 2" xfId="38354" xr:uid="{00000000-0005-0000-0000-00004A6A0000}"/>
    <cellStyle name="Обычный 23 4 3 2 4" xfId="30050" xr:uid="{00000000-0005-0000-0000-00004B6A0000}"/>
    <cellStyle name="Обычный 23 4 3 3" xfId="13612" xr:uid="{00000000-0005-0000-0000-00004C6A0000}"/>
    <cellStyle name="Обычный 23 4 3 3 2" xfId="22842" xr:uid="{00000000-0005-0000-0000-00004D6A0000}"/>
    <cellStyle name="Обычный 23 4 3 3 2 2" xfId="40843" xr:uid="{00000000-0005-0000-0000-00004E6A0000}"/>
    <cellStyle name="Обычный 23 4 3 3 3" xfId="32497" xr:uid="{00000000-0005-0000-0000-00004F6A0000}"/>
    <cellStyle name="Обычный 23 4 3 4" xfId="19393" xr:uid="{00000000-0005-0000-0000-0000506A0000}"/>
    <cellStyle name="Обычный 23 4 3 4 2" xfId="37563" xr:uid="{00000000-0005-0000-0000-0000516A0000}"/>
    <cellStyle name="Обычный 23 4 3 5" xfId="29273" xr:uid="{00000000-0005-0000-0000-0000526A0000}"/>
    <cellStyle name="Обычный 23 4 4" xfId="9363" xr:uid="{00000000-0005-0000-0000-0000536A0000}"/>
    <cellStyle name="Обычный 23 4 4 2" xfId="14899" xr:uid="{00000000-0005-0000-0000-0000546A0000}"/>
    <cellStyle name="Обычный 23 4 4 2 2" xfId="24078" xr:uid="{00000000-0005-0000-0000-0000556A0000}"/>
    <cellStyle name="Обычный 23 4 4 2 2 2" xfId="42078" xr:uid="{00000000-0005-0000-0000-0000566A0000}"/>
    <cellStyle name="Обычный 23 4 4 2 3" xfId="33733" xr:uid="{00000000-0005-0000-0000-0000576A0000}"/>
    <cellStyle name="Обычный 23 4 4 3" xfId="19837" xr:uid="{00000000-0005-0000-0000-0000586A0000}"/>
    <cellStyle name="Обычный 23 4 4 3 2" xfId="38002" xr:uid="{00000000-0005-0000-0000-0000596A0000}"/>
    <cellStyle name="Обычный 23 4 4 4" xfId="29705" xr:uid="{00000000-0005-0000-0000-00005A6A0000}"/>
    <cellStyle name="Обычный 23 4 5" xfId="10774" xr:uid="{00000000-0005-0000-0000-00005B6A0000}"/>
    <cellStyle name="Обычный 23 4 5 2" xfId="14900" xr:uid="{00000000-0005-0000-0000-00005C6A0000}"/>
    <cellStyle name="Обычный 23 4 5 2 2" xfId="24079" xr:uid="{00000000-0005-0000-0000-00005D6A0000}"/>
    <cellStyle name="Обычный 23 4 5 2 2 2" xfId="42079" xr:uid="{00000000-0005-0000-0000-00005E6A0000}"/>
    <cellStyle name="Обычный 23 4 5 2 3" xfId="33734" xr:uid="{00000000-0005-0000-0000-00005F6A0000}"/>
    <cellStyle name="Обычный 23 4 5 3" xfId="20629" xr:uid="{00000000-0005-0000-0000-0000606A0000}"/>
    <cellStyle name="Обычный 23 4 5 3 2" xfId="38781" xr:uid="{00000000-0005-0000-0000-0000616A0000}"/>
    <cellStyle name="Обычный 23 4 5 4" xfId="30465" xr:uid="{00000000-0005-0000-0000-0000626A0000}"/>
    <cellStyle name="Обычный 23 4 6" xfId="11425" xr:uid="{00000000-0005-0000-0000-0000636A0000}"/>
    <cellStyle name="Обычный 23 4 6 2" xfId="21270" xr:uid="{00000000-0005-0000-0000-0000646A0000}"/>
    <cellStyle name="Обычный 23 4 6 2 2" xfId="39422" xr:uid="{00000000-0005-0000-0000-0000656A0000}"/>
    <cellStyle name="Обычный 23 4 6 3" xfId="31106" xr:uid="{00000000-0005-0000-0000-0000666A0000}"/>
    <cellStyle name="Обычный 23 4 7" xfId="11997" xr:uid="{00000000-0005-0000-0000-0000676A0000}"/>
    <cellStyle name="Обычный 23 4 7 2" xfId="21736" xr:uid="{00000000-0005-0000-0000-0000686A0000}"/>
    <cellStyle name="Обычный 23 4 7 2 2" xfId="39884" xr:uid="{00000000-0005-0000-0000-0000696A0000}"/>
    <cellStyle name="Обычный 23 4 7 3" xfId="31563" xr:uid="{00000000-0005-0000-0000-00006A6A0000}"/>
    <cellStyle name="Обычный 23 4 8" xfId="7170" xr:uid="{00000000-0005-0000-0000-00006B6A0000}"/>
    <cellStyle name="Обычный 23 4 8 2" xfId="18768" xr:uid="{00000000-0005-0000-0000-00006C6A0000}"/>
    <cellStyle name="Обычный 23 4 8 2 2" xfId="36991" xr:uid="{00000000-0005-0000-0000-00006D6A0000}"/>
    <cellStyle name="Обычный 23 4 8 3" xfId="28743" xr:uid="{00000000-0005-0000-0000-00006E6A0000}"/>
    <cellStyle name="Обычный 23 4 9" xfId="12548" xr:uid="{00000000-0005-0000-0000-00006F6A0000}"/>
    <cellStyle name="Обычный 23 4 9 2" xfId="21984" xr:uid="{00000000-0005-0000-0000-0000706A0000}"/>
    <cellStyle name="Обычный 23 4 9 2 2" xfId="40100" xr:uid="{00000000-0005-0000-0000-0000716A0000}"/>
    <cellStyle name="Обычный 23 4 9 3" xfId="31763" xr:uid="{00000000-0005-0000-0000-0000726A0000}"/>
    <cellStyle name="Обычный 23 5" xfId="3592" xr:uid="{00000000-0005-0000-0000-0000736A0000}"/>
    <cellStyle name="Обычный 23 5 2" xfId="9001" xr:uid="{00000000-0005-0000-0000-0000746A0000}"/>
    <cellStyle name="Обычный 23 5 2 2" xfId="14901" xr:uid="{00000000-0005-0000-0000-0000756A0000}"/>
    <cellStyle name="Обычный 23 5 2 2 2" xfId="24080" xr:uid="{00000000-0005-0000-0000-0000766A0000}"/>
    <cellStyle name="Обычный 23 5 2 2 2 2" xfId="42080" xr:uid="{00000000-0005-0000-0000-0000776A0000}"/>
    <cellStyle name="Обычный 23 5 2 2 3" xfId="33735" xr:uid="{00000000-0005-0000-0000-0000786A0000}"/>
    <cellStyle name="Обычный 23 5 2 3" xfId="19567" xr:uid="{00000000-0005-0000-0000-0000796A0000}"/>
    <cellStyle name="Обычный 23 5 2 3 2" xfId="37737" xr:uid="{00000000-0005-0000-0000-00007A6A0000}"/>
    <cellStyle name="Обычный 23 5 2 4" xfId="29442" xr:uid="{00000000-0005-0000-0000-00007B6A0000}"/>
    <cellStyle name="Обычный 23 5 3" xfId="9989" xr:uid="{00000000-0005-0000-0000-00007C6A0000}"/>
    <cellStyle name="Обычный 23 5 3 2" xfId="14902" xr:uid="{00000000-0005-0000-0000-00007D6A0000}"/>
    <cellStyle name="Обычный 23 5 3 2 2" xfId="24081" xr:uid="{00000000-0005-0000-0000-00007E6A0000}"/>
    <cellStyle name="Обычный 23 5 3 2 2 2" xfId="42081" xr:uid="{00000000-0005-0000-0000-00007F6A0000}"/>
    <cellStyle name="Обычный 23 5 3 2 3" xfId="33736" xr:uid="{00000000-0005-0000-0000-0000806A0000}"/>
    <cellStyle name="Обычный 23 5 3 3" xfId="20196" xr:uid="{00000000-0005-0000-0000-0000816A0000}"/>
    <cellStyle name="Обычный 23 5 3 3 2" xfId="38355" xr:uid="{00000000-0005-0000-0000-0000826A0000}"/>
    <cellStyle name="Обычный 23 5 3 4" xfId="30051" xr:uid="{00000000-0005-0000-0000-0000836A0000}"/>
    <cellStyle name="Обычный 23 5 4" xfId="11082" xr:uid="{00000000-0005-0000-0000-0000846A0000}"/>
    <cellStyle name="Обычный 23 5 4 2" xfId="14903" xr:uid="{00000000-0005-0000-0000-0000856A0000}"/>
    <cellStyle name="Обычный 23 5 4 2 2" xfId="24082" xr:uid="{00000000-0005-0000-0000-0000866A0000}"/>
    <cellStyle name="Обычный 23 5 4 2 2 2" xfId="42082" xr:uid="{00000000-0005-0000-0000-0000876A0000}"/>
    <cellStyle name="Обычный 23 5 4 2 3" xfId="33737" xr:uid="{00000000-0005-0000-0000-0000886A0000}"/>
    <cellStyle name="Обычный 23 5 4 3" xfId="20931" xr:uid="{00000000-0005-0000-0000-0000896A0000}"/>
    <cellStyle name="Обычный 23 5 4 3 2" xfId="39083" xr:uid="{00000000-0005-0000-0000-00008A6A0000}"/>
    <cellStyle name="Обычный 23 5 4 4" xfId="30767" xr:uid="{00000000-0005-0000-0000-00008B6A0000}"/>
    <cellStyle name="Обычный 23 5 5" xfId="11586" xr:uid="{00000000-0005-0000-0000-00008C6A0000}"/>
    <cellStyle name="Обычный 23 5 5 2" xfId="21431" xr:uid="{00000000-0005-0000-0000-00008D6A0000}"/>
    <cellStyle name="Обычный 23 5 5 2 2" xfId="39583" xr:uid="{00000000-0005-0000-0000-00008E6A0000}"/>
    <cellStyle name="Обычный 23 5 5 3" xfId="31267" xr:uid="{00000000-0005-0000-0000-00008F6A0000}"/>
    <cellStyle name="Обычный 23 5 6" xfId="7546" xr:uid="{00000000-0005-0000-0000-0000906A0000}"/>
    <cellStyle name="Обычный 23 5 6 2" xfId="18941" xr:uid="{00000000-0005-0000-0000-0000916A0000}"/>
    <cellStyle name="Обычный 23 5 6 2 2" xfId="37161" xr:uid="{00000000-0005-0000-0000-0000926A0000}"/>
    <cellStyle name="Обычный 23 5 6 3" xfId="28908" xr:uid="{00000000-0005-0000-0000-0000936A0000}"/>
    <cellStyle name="Обычный 23 6" xfId="3593" xr:uid="{00000000-0005-0000-0000-0000946A0000}"/>
    <cellStyle name="Обычный 23 6 2" xfId="9990" xr:uid="{00000000-0005-0000-0000-0000956A0000}"/>
    <cellStyle name="Обычный 23 6 2 2" xfId="14904" xr:uid="{00000000-0005-0000-0000-0000966A0000}"/>
    <cellStyle name="Обычный 23 6 2 2 2" xfId="24083" xr:uid="{00000000-0005-0000-0000-0000976A0000}"/>
    <cellStyle name="Обычный 23 6 2 2 2 2" xfId="42083" xr:uid="{00000000-0005-0000-0000-0000986A0000}"/>
    <cellStyle name="Обычный 23 6 2 2 3" xfId="33738" xr:uid="{00000000-0005-0000-0000-0000996A0000}"/>
    <cellStyle name="Обычный 23 6 2 3" xfId="20197" xr:uid="{00000000-0005-0000-0000-00009A6A0000}"/>
    <cellStyle name="Обычный 23 6 2 3 2" xfId="38356" xr:uid="{00000000-0005-0000-0000-00009B6A0000}"/>
    <cellStyle name="Обычный 23 6 2 4" xfId="30052" xr:uid="{00000000-0005-0000-0000-00009C6A0000}"/>
    <cellStyle name="Обычный 23 6 3" xfId="8314" xr:uid="{00000000-0005-0000-0000-00009D6A0000}"/>
    <cellStyle name="Обычный 23 6 3 2" xfId="19188" xr:uid="{00000000-0005-0000-0000-00009E6A0000}"/>
    <cellStyle name="Обычный 23 6 3 2 2" xfId="37367" xr:uid="{00000000-0005-0000-0000-00009F6A0000}"/>
    <cellStyle name="Обычный 23 6 3 3" xfId="29080" xr:uid="{00000000-0005-0000-0000-0000A06A0000}"/>
    <cellStyle name="Обычный 23 7" xfId="3594" xr:uid="{00000000-0005-0000-0000-0000A16A0000}"/>
    <cellStyle name="Обычный 23 7 2" xfId="9361" xr:uid="{00000000-0005-0000-0000-0000A26A0000}"/>
    <cellStyle name="Обычный 23 7 2 2" xfId="19835" xr:uid="{00000000-0005-0000-0000-0000A36A0000}"/>
    <cellStyle name="Обычный 23 7 2 2 2" xfId="38000" xr:uid="{00000000-0005-0000-0000-0000A46A0000}"/>
    <cellStyle name="Обычный 23 7 2 3" xfId="29703" xr:uid="{00000000-0005-0000-0000-0000A56A0000}"/>
    <cellStyle name="Обычный 23 8" xfId="3595" xr:uid="{00000000-0005-0000-0000-0000A66A0000}"/>
    <cellStyle name="Обычный 23 8 2" xfId="10772" xr:uid="{00000000-0005-0000-0000-0000A76A0000}"/>
    <cellStyle name="Обычный 23 8 2 2" xfId="20627" xr:uid="{00000000-0005-0000-0000-0000A86A0000}"/>
    <cellStyle name="Обычный 23 8 2 2 2" xfId="38779" xr:uid="{00000000-0005-0000-0000-0000A96A0000}"/>
    <cellStyle name="Обычный 23 8 2 3" xfId="30463" xr:uid="{00000000-0005-0000-0000-0000AA6A0000}"/>
    <cellStyle name="Обычный 23 9" xfId="3596" xr:uid="{00000000-0005-0000-0000-0000AB6A0000}"/>
    <cellStyle name="Обычный 23 9 2" xfId="11246" xr:uid="{00000000-0005-0000-0000-0000AC6A0000}"/>
    <cellStyle name="Обычный 23 9 2 2" xfId="21091" xr:uid="{00000000-0005-0000-0000-0000AD6A0000}"/>
    <cellStyle name="Обычный 23 9 2 2 2" xfId="39243" xr:uid="{00000000-0005-0000-0000-0000AE6A0000}"/>
    <cellStyle name="Обычный 23 9 2 3" xfId="30927" xr:uid="{00000000-0005-0000-0000-0000AF6A0000}"/>
    <cellStyle name="Обычный 23_(DELOITTE) январь 2011" xfId="5353" xr:uid="{00000000-0005-0000-0000-0000B06A0000}"/>
    <cellStyle name="Обычный 24" xfId="3597" xr:uid="{00000000-0005-0000-0000-0000B16A0000}"/>
    <cellStyle name="Обычный 24 10" xfId="11759" xr:uid="{00000000-0005-0000-0000-0000B26A0000}"/>
    <cellStyle name="Обычный 24 11" xfId="6651" xr:uid="{00000000-0005-0000-0000-0000B36A0000}"/>
    <cellStyle name="Обычный 24 11 2" xfId="18507" xr:uid="{00000000-0005-0000-0000-0000B46A0000}"/>
    <cellStyle name="Обычный 24 11 2 2" xfId="36784" xr:uid="{00000000-0005-0000-0000-0000B56A0000}"/>
    <cellStyle name="Обычный 24 11 3" xfId="28563" xr:uid="{00000000-0005-0000-0000-0000B66A0000}"/>
    <cellStyle name="Обычный 24 12" xfId="12549" xr:uid="{00000000-0005-0000-0000-0000B76A0000}"/>
    <cellStyle name="Обычный 24 12 2" xfId="21985" xr:uid="{00000000-0005-0000-0000-0000B86A0000}"/>
    <cellStyle name="Обычный 24 12 2 2" xfId="40101" xr:uid="{00000000-0005-0000-0000-0000B96A0000}"/>
    <cellStyle name="Обычный 24 12 3" xfId="31764" xr:uid="{00000000-0005-0000-0000-0000BA6A0000}"/>
    <cellStyle name="Обычный 24 13" xfId="15721" xr:uid="{00000000-0005-0000-0000-0000BB6A0000}"/>
    <cellStyle name="Обычный 24 13 2" xfId="24793" xr:uid="{00000000-0005-0000-0000-0000BC6A0000}"/>
    <cellStyle name="Обычный 24 13 2 2" xfId="42791" xr:uid="{00000000-0005-0000-0000-0000BD6A0000}"/>
    <cellStyle name="Обычный 24 13 3" xfId="34443" xr:uid="{00000000-0005-0000-0000-0000BE6A0000}"/>
    <cellStyle name="Обычный 24 14" xfId="17326" xr:uid="{00000000-0005-0000-0000-0000BF6A0000}"/>
    <cellStyle name="Обычный 24 14 2" xfId="35681" xr:uid="{00000000-0005-0000-0000-0000C06A0000}"/>
    <cellStyle name="Обычный 24 15" xfId="26056" xr:uid="{00000000-0005-0000-0000-0000C16A0000}"/>
    <cellStyle name="Обычный 24 15 2" xfId="43991" xr:uid="{00000000-0005-0000-0000-0000C26A0000}"/>
    <cellStyle name="Обычный 24 16" xfId="27534" xr:uid="{00000000-0005-0000-0000-0000C36A0000}"/>
    <cellStyle name="Обычный 24 17" xfId="45142" xr:uid="{00000000-0005-0000-0000-0000C46A0000}"/>
    <cellStyle name="Обычный 24 18" xfId="46110" xr:uid="{00000000-0005-0000-0000-0000C56A0000}"/>
    <cellStyle name="Обычный 24 2" xfId="3598" xr:uid="{00000000-0005-0000-0000-0000C66A0000}"/>
    <cellStyle name="Обычный 24 2 10" xfId="12550" xr:uid="{00000000-0005-0000-0000-0000C76A0000}"/>
    <cellStyle name="Обычный 24 2 10 2" xfId="21986" xr:uid="{00000000-0005-0000-0000-0000C86A0000}"/>
    <cellStyle name="Обычный 24 2 10 2 2" xfId="40102" xr:uid="{00000000-0005-0000-0000-0000C96A0000}"/>
    <cellStyle name="Обычный 24 2 10 3" xfId="31765" xr:uid="{00000000-0005-0000-0000-0000CA6A0000}"/>
    <cellStyle name="Обычный 24 2 2" xfId="3599" xr:uid="{00000000-0005-0000-0000-0000CB6A0000}"/>
    <cellStyle name="Обычный 24 2 2 2" xfId="9991" xr:uid="{00000000-0005-0000-0000-0000CC6A0000}"/>
    <cellStyle name="Обычный 24 2 3" xfId="5354" xr:uid="{00000000-0005-0000-0000-0000CD6A0000}"/>
    <cellStyle name="Обычный 24 2 3 2" xfId="9005" xr:uid="{00000000-0005-0000-0000-0000CE6A0000}"/>
    <cellStyle name="Обычный 24 2 3 2 2" xfId="14085" xr:uid="{00000000-0005-0000-0000-0000CF6A0000}"/>
    <cellStyle name="Обычный 24 2 3 2 2 2" xfId="23273" xr:uid="{00000000-0005-0000-0000-0000D06A0000}"/>
    <cellStyle name="Обычный 24 2 3 2 2 2 2" xfId="41273" xr:uid="{00000000-0005-0000-0000-0000D16A0000}"/>
    <cellStyle name="Обычный 24 2 3 2 2 3" xfId="32929" xr:uid="{00000000-0005-0000-0000-0000D26A0000}"/>
    <cellStyle name="Обычный 24 2 3 2 3" xfId="19571" xr:uid="{00000000-0005-0000-0000-0000D36A0000}"/>
    <cellStyle name="Обычный 24 2 3 2 3 2" xfId="37741" xr:uid="{00000000-0005-0000-0000-0000D46A0000}"/>
    <cellStyle name="Обычный 24 2 3 2 4" xfId="29446" xr:uid="{00000000-0005-0000-0000-0000D56A0000}"/>
    <cellStyle name="Обычный 24 2 3 3" xfId="9992" xr:uid="{00000000-0005-0000-0000-0000D66A0000}"/>
    <cellStyle name="Обычный 24 2 3 3 2" xfId="14905" xr:uid="{00000000-0005-0000-0000-0000D76A0000}"/>
    <cellStyle name="Обычный 24 2 3 3 2 2" xfId="24084" xr:uid="{00000000-0005-0000-0000-0000D86A0000}"/>
    <cellStyle name="Обычный 24 2 3 3 2 2 2" xfId="42084" xr:uid="{00000000-0005-0000-0000-0000D96A0000}"/>
    <cellStyle name="Обычный 24 2 3 3 2 3" xfId="33739" xr:uid="{00000000-0005-0000-0000-0000DA6A0000}"/>
    <cellStyle name="Обычный 24 2 3 3 3" xfId="20198" xr:uid="{00000000-0005-0000-0000-0000DB6A0000}"/>
    <cellStyle name="Обычный 24 2 3 3 3 2" xfId="38357" xr:uid="{00000000-0005-0000-0000-0000DC6A0000}"/>
    <cellStyle name="Обычный 24 2 3 3 4" xfId="30053" xr:uid="{00000000-0005-0000-0000-0000DD6A0000}"/>
    <cellStyle name="Обычный 24 2 3 4" xfId="11083" xr:uid="{00000000-0005-0000-0000-0000DE6A0000}"/>
    <cellStyle name="Обычный 24 2 3 4 2" xfId="14906" xr:uid="{00000000-0005-0000-0000-0000DF6A0000}"/>
    <cellStyle name="Обычный 24 2 3 4 2 2" xfId="24085" xr:uid="{00000000-0005-0000-0000-0000E06A0000}"/>
    <cellStyle name="Обычный 24 2 3 4 2 2 2" xfId="42085" xr:uid="{00000000-0005-0000-0000-0000E16A0000}"/>
    <cellStyle name="Обычный 24 2 3 4 2 3" xfId="33740" xr:uid="{00000000-0005-0000-0000-0000E26A0000}"/>
    <cellStyle name="Обычный 24 2 3 4 3" xfId="20932" xr:uid="{00000000-0005-0000-0000-0000E36A0000}"/>
    <cellStyle name="Обычный 24 2 3 4 3 2" xfId="39084" xr:uid="{00000000-0005-0000-0000-0000E46A0000}"/>
    <cellStyle name="Обычный 24 2 3 4 4" xfId="30768" xr:uid="{00000000-0005-0000-0000-0000E56A0000}"/>
    <cellStyle name="Обычный 24 2 3 5" xfId="11590" xr:uid="{00000000-0005-0000-0000-0000E66A0000}"/>
    <cellStyle name="Обычный 24 2 3 5 2" xfId="21435" xr:uid="{00000000-0005-0000-0000-0000E76A0000}"/>
    <cellStyle name="Обычный 24 2 3 5 2 2" xfId="39587" xr:uid="{00000000-0005-0000-0000-0000E86A0000}"/>
    <cellStyle name="Обычный 24 2 3 5 3" xfId="31271" xr:uid="{00000000-0005-0000-0000-0000E96A0000}"/>
    <cellStyle name="Обычный 24 2 3 6" xfId="7550" xr:uid="{00000000-0005-0000-0000-0000EA6A0000}"/>
    <cellStyle name="Обычный 24 2 3 6 2" xfId="18945" xr:uid="{00000000-0005-0000-0000-0000EB6A0000}"/>
    <cellStyle name="Обычный 24 2 3 6 2 2" xfId="37165" xr:uid="{00000000-0005-0000-0000-0000EC6A0000}"/>
    <cellStyle name="Обычный 24 2 3 6 3" xfId="28912" xr:uid="{00000000-0005-0000-0000-0000ED6A0000}"/>
    <cellStyle name="Обычный 24 2 3 7" xfId="13121" xr:uid="{00000000-0005-0000-0000-0000EE6A0000}"/>
    <cellStyle name="Обычный 24 2 3 7 2" xfId="22522" xr:uid="{00000000-0005-0000-0000-0000EF6A0000}"/>
    <cellStyle name="Обычный 24 2 3 7 2 2" xfId="40534" xr:uid="{00000000-0005-0000-0000-0000F06A0000}"/>
    <cellStyle name="Обычный 24 2 3 7 3" xfId="32196" xr:uid="{00000000-0005-0000-0000-0000F16A0000}"/>
    <cellStyle name="Обычный 24 2 4" xfId="8507" xr:uid="{00000000-0005-0000-0000-0000F26A0000}"/>
    <cellStyle name="Обычный 24 2 4 2" xfId="9993" xr:uid="{00000000-0005-0000-0000-0000F36A0000}"/>
    <cellStyle name="Обычный 24 2 4 2 2" xfId="14907" xr:uid="{00000000-0005-0000-0000-0000F46A0000}"/>
    <cellStyle name="Обычный 24 2 4 2 2 2" xfId="24086" xr:uid="{00000000-0005-0000-0000-0000F56A0000}"/>
    <cellStyle name="Обычный 24 2 4 2 2 2 2" xfId="42086" xr:uid="{00000000-0005-0000-0000-0000F66A0000}"/>
    <cellStyle name="Обычный 24 2 4 2 2 3" xfId="33741" xr:uid="{00000000-0005-0000-0000-0000F76A0000}"/>
    <cellStyle name="Обычный 24 2 4 2 3" xfId="20199" xr:uid="{00000000-0005-0000-0000-0000F86A0000}"/>
    <cellStyle name="Обычный 24 2 4 2 3 2" xfId="38358" xr:uid="{00000000-0005-0000-0000-0000F96A0000}"/>
    <cellStyle name="Обычный 24 2 4 2 4" xfId="30054" xr:uid="{00000000-0005-0000-0000-0000FA6A0000}"/>
    <cellStyle name="Обычный 24 2 4 3" xfId="13614" xr:uid="{00000000-0005-0000-0000-0000FB6A0000}"/>
    <cellStyle name="Обычный 24 2 4 3 2" xfId="22844" xr:uid="{00000000-0005-0000-0000-0000FC6A0000}"/>
    <cellStyle name="Обычный 24 2 4 3 2 2" xfId="40845" xr:uid="{00000000-0005-0000-0000-0000FD6A0000}"/>
    <cellStyle name="Обычный 24 2 4 3 3" xfId="32499" xr:uid="{00000000-0005-0000-0000-0000FE6A0000}"/>
    <cellStyle name="Обычный 24 2 4 4" xfId="19262" xr:uid="{00000000-0005-0000-0000-0000FF6A0000}"/>
    <cellStyle name="Обычный 24 2 4 4 2" xfId="37436" xr:uid="{00000000-0005-0000-0000-0000006B0000}"/>
    <cellStyle name="Обычный 24 2 4 5" xfId="29147" xr:uid="{00000000-0005-0000-0000-0000016B0000}"/>
    <cellStyle name="Обычный 24 2 5" xfId="9365" xr:uid="{00000000-0005-0000-0000-0000026B0000}"/>
    <cellStyle name="Обычный 24 2 5 2" xfId="14908" xr:uid="{00000000-0005-0000-0000-0000036B0000}"/>
    <cellStyle name="Обычный 24 2 5 2 2" xfId="24087" xr:uid="{00000000-0005-0000-0000-0000046B0000}"/>
    <cellStyle name="Обычный 24 2 5 2 2 2" xfId="42087" xr:uid="{00000000-0005-0000-0000-0000056B0000}"/>
    <cellStyle name="Обычный 24 2 5 2 3" xfId="33742" xr:uid="{00000000-0005-0000-0000-0000066B0000}"/>
    <cellStyle name="Обычный 24 2 5 3" xfId="19839" xr:uid="{00000000-0005-0000-0000-0000076B0000}"/>
    <cellStyle name="Обычный 24 2 5 3 2" xfId="38004" xr:uid="{00000000-0005-0000-0000-0000086B0000}"/>
    <cellStyle name="Обычный 24 2 5 4" xfId="29707" xr:uid="{00000000-0005-0000-0000-0000096B0000}"/>
    <cellStyle name="Обычный 24 2 6" xfId="10776" xr:uid="{00000000-0005-0000-0000-00000A6B0000}"/>
    <cellStyle name="Обычный 24 2 6 2" xfId="14909" xr:uid="{00000000-0005-0000-0000-00000B6B0000}"/>
    <cellStyle name="Обычный 24 2 6 2 2" xfId="24088" xr:uid="{00000000-0005-0000-0000-00000C6B0000}"/>
    <cellStyle name="Обычный 24 2 6 2 2 2" xfId="42088" xr:uid="{00000000-0005-0000-0000-00000D6B0000}"/>
    <cellStyle name="Обычный 24 2 6 2 3" xfId="33743" xr:uid="{00000000-0005-0000-0000-00000E6B0000}"/>
    <cellStyle name="Обычный 24 2 6 3" xfId="20631" xr:uid="{00000000-0005-0000-0000-00000F6B0000}"/>
    <cellStyle name="Обычный 24 2 6 3 2" xfId="38783" xr:uid="{00000000-0005-0000-0000-0000106B0000}"/>
    <cellStyle name="Обычный 24 2 6 4" xfId="30467" xr:uid="{00000000-0005-0000-0000-0000116B0000}"/>
    <cellStyle name="Обычный 24 2 7" xfId="11309" xr:uid="{00000000-0005-0000-0000-0000126B0000}"/>
    <cellStyle name="Обычный 24 2 7 2" xfId="21154" xr:uid="{00000000-0005-0000-0000-0000136B0000}"/>
    <cellStyle name="Обычный 24 2 7 2 2" xfId="39306" xr:uid="{00000000-0005-0000-0000-0000146B0000}"/>
    <cellStyle name="Обычный 24 2 7 3" xfId="30990" xr:uid="{00000000-0005-0000-0000-0000156B0000}"/>
    <cellStyle name="Обычный 24 2 8" xfId="11871" xr:uid="{00000000-0005-0000-0000-0000166B0000}"/>
    <cellStyle name="Обычный 24 2 8 2" xfId="21622" xr:uid="{00000000-0005-0000-0000-0000176B0000}"/>
    <cellStyle name="Обычный 24 2 8 2 2" xfId="39771" xr:uid="{00000000-0005-0000-0000-0000186B0000}"/>
    <cellStyle name="Обычный 24 2 8 3" xfId="31450" xr:uid="{00000000-0005-0000-0000-0000196B0000}"/>
    <cellStyle name="Обычный 24 2 9" xfId="6806" xr:uid="{00000000-0005-0000-0000-00001A6B0000}"/>
    <cellStyle name="Обычный 24 2 9 2" xfId="18597" xr:uid="{00000000-0005-0000-0000-00001B6B0000}"/>
    <cellStyle name="Обычный 24 2 9 2 2" xfId="36858" xr:uid="{00000000-0005-0000-0000-00001C6B0000}"/>
    <cellStyle name="Обычный 24 2 9 3" xfId="28627" xr:uid="{00000000-0005-0000-0000-00001D6B0000}"/>
    <cellStyle name="Обычный 24 3" xfId="3600" xr:uid="{00000000-0005-0000-0000-00001E6B0000}"/>
    <cellStyle name="Обычный 24 3 2" xfId="9994" xr:uid="{00000000-0005-0000-0000-00001F6B0000}"/>
    <cellStyle name="Обычный 24 3 3" xfId="7020" xr:uid="{00000000-0005-0000-0000-0000206B0000}"/>
    <cellStyle name="Обычный 24 4" xfId="3601" xr:uid="{00000000-0005-0000-0000-0000216B0000}"/>
    <cellStyle name="Обычный 24 4 2" xfId="7551" xr:uid="{00000000-0005-0000-0000-0000226B0000}"/>
    <cellStyle name="Обычный 24 4 2 2" xfId="9006" xr:uid="{00000000-0005-0000-0000-0000236B0000}"/>
    <cellStyle name="Обычный 24 4 2 2 2" xfId="14086" xr:uid="{00000000-0005-0000-0000-0000246B0000}"/>
    <cellStyle name="Обычный 24 4 2 2 2 2" xfId="23274" xr:uid="{00000000-0005-0000-0000-0000256B0000}"/>
    <cellStyle name="Обычный 24 4 2 2 2 2 2" xfId="41274" xr:uid="{00000000-0005-0000-0000-0000266B0000}"/>
    <cellStyle name="Обычный 24 4 2 2 2 3" xfId="32930" xr:uid="{00000000-0005-0000-0000-0000276B0000}"/>
    <cellStyle name="Обычный 24 4 2 2 3" xfId="19572" xr:uid="{00000000-0005-0000-0000-0000286B0000}"/>
    <cellStyle name="Обычный 24 4 2 2 3 2" xfId="37742" xr:uid="{00000000-0005-0000-0000-0000296B0000}"/>
    <cellStyle name="Обычный 24 4 2 2 4" xfId="29447" xr:uid="{00000000-0005-0000-0000-00002A6B0000}"/>
    <cellStyle name="Обычный 24 4 2 3" xfId="9995" xr:uid="{00000000-0005-0000-0000-00002B6B0000}"/>
    <cellStyle name="Обычный 24 4 2 3 2" xfId="14910" xr:uid="{00000000-0005-0000-0000-00002C6B0000}"/>
    <cellStyle name="Обычный 24 4 2 3 2 2" xfId="24089" xr:uid="{00000000-0005-0000-0000-00002D6B0000}"/>
    <cellStyle name="Обычный 24 4 2 3 2 2 2" xfId="42089" xr:uid="{00000000-0005-0000-0000-00002E6B0000}"/>
    <cellStyle name="Обычный 24 4 2 3 2 3" xfId="33744" xr:uid="{00000000-0005-0000-0000-00002F6B0000}"/>
    <cellStyle name="Обычный 24 4 2 3 3" xfId="20200" xr:uid="{00000000-0005-0000-0000-0000306B0000}"/>
    <cellStyle name="Обычный 24 4 2 3 3 2" xfId="38359" xr:uid="{00000000-0005-0000-0000-0000316B0000}"/>
    <cellStyle name="Обычный 24 4 2 3 4" xfId="30055" xr:uid="{00000000-0005-0000-0000-0000326B0000}"/>
    <cellStyle name="Обычный 24 4 2 4" xfId="11084" xr:uid="{00000000-0005-0000-0000-0000336B0000}"/>
    <cellStyle name="Обычный 24 4 2 4 2" xfId="14911" xr:uid="{00000000-0005-0000-0000-0000346B0000}"/>
    <cellStyle name="Обычный 24 4 2 4 2 2" xfId="24090" xr:uid="{00000000-0005-0000-0000-0000356B0000}"/>
    <cellStyle name="Обычный 24 4 2 4 2 2 2" xfId="42090" xr:uid="{00000000-0005-0000-0000-0000366B0000}"/>
    <cellStyle name="Обычный 24 4 2 4 2 3" xfId="33745" xr:uid="{00000000-0005-0000-0000-0000376B0000}"/>
    <cellStyle name="Обычный 24 4 2 4 3" xfId="20933" xr:uid="{00000000-0005-0000-0000-0000386B0000}"/>
    <cellStyle name="Обычный 24 4 2 4 3 2" xfId="39085" xr:uid="{00000000-0005-0000-0000-0000396B0000}"/>
    <cellStyle name="Обычный 24 4 2 4 4" xfId="30769" xr:uid="{00000000-0005-0000-0000-00003A6B0000}"/>
    <cellStyle name="Обычный 24 4 2 5" xfId="11591" xr:uid="{00000000-0005-0000-0000-00003B6B0000}"/>
    <cellStyle name="Обычный 24 4 2 5 2" xfId="21436" xr:uid="{00000000-0005-0000-0000-00003C6B0000}"/>
    <cellStyle name="Обычный 24 4 2 5 2 2" xfId="39588" xr:uid="{00000000-0005-0000-0000-00003D6B0000}"/>
    <cellStyle name="Обычный 24 4 2 5 3" xfId="31272" xr:uid="{00000000-0005-0000-0000-00003E6B0000}"/>
    <cellStyle name="Обычный 24 4 2 6" xfId="13122" xr:uid="{00000000-0005-0000-0000-00003F6B0000}"/>
    <cellStyle name="Обычный 24 4 2 6 2" xfId="22523" xr:uid="{00000000-0005-0000-0000-0000406B0000}"/>
    <cellStyle name="Обычный 24 4 2 6 2 2" xfId="40535" xr:uid="{00000000-0005-0000-0000-0000416B0000}"/>
    <cellStyle name="Обычный 24 4 2 6 3" xfId="32197" xr:uid="{00000000-0005-0000-0000-0000426B0000}"/>
    <cellStyle name="Обычный 24 4 2 7" xfId="18946" xr:uid="{00000000-0005-0000-0000-0000436B0000}"/>
    <cellStyle name="Обычный 24 4 2 7 2" xfId="37166" xr:uid="{00000000-0005-0000-0000-0000446B0000}"/>
    <cellStyle name="Обычный 24 4 2 8" xfId="28913" xr:uid="{00000000-0005-0000-0000-0000456B0000}"/>
    <cellStyle name="Обычный 24 4 3" xfId="8754" xr:uid="{00000000-0005-0000-0000-0000466B0000}"/>
    <cellStyle name="Обычный 24 4 3 2" xfId="9996" xr:uid="{00000000-0005-0000-0000-0000476B0000}"/>
    <cellStyle name="Обычный 24 4 3 2 2" xfId="14912" xr:uid="{00000000-0005-0000-0000-0000486B0000}"/>
    <cellStyle name="Обычный 24 4 3 2 2 2" xfId="24091" xr:uid="{00000000-0005-0000-0000-0000496B0000}"/>
    <cellStyle name="Обычный 24 4 3 2 2 2 2" xfId="42091" xr:uid="{00000000-0005-0000-0000-00004A6B0000}"/>
    <cellStyle name="Обычный 24 4 3 2 2 3" xfId="33746" xr:uid="{00000000-0005-0000-0000-00004B6B0000}"/>
    <cellStyle name="Обычный 24 4 3 2 3" xfId="20201" xr:uid="{00000000-0005-0000-0000-00004C6B0000}"/>
    <cellStyle name="Обычный 24 4 3 2 3 2" xfId="38360" xr:uid="{00000000-0005-0000-0000-00004D6B0000}"/>
    <cellStyle name="Обычный 24 4 3 2 4" xfId="30056" xr:uid="{00000000-0005-0000-0000-00004E6B0000}"/>
    <cellStyle name="Обычный 24 4 3 3" xfId="13615" xr:uid="{00000000-0005-0000-0000-00004F6B0000}"/>
    <cellStyle name="Обычный 24 4 3 3 2" xfId="22845" xr:uid="{00000000-0005-0000-0000-0000506B0000}"/>
    <cellStyle name="Обычный 24 4 3 3 2 2" xfId="40846" xr:uid="{00000000-0005-0000-0000-0000516B0000}"/>
    <cellStyle name="Обычный 24 4 3 3 3" xfId="32500" xr:uid="{00000000-0005-0000-0000-0000526B0000}"/>
    <cellStyle name="Обычный 24 4 3 4" xfId="19392" xr:uid="{00000000-0005-0000-0000-0000536B0000}"/>
    <cellStyle name="Обычный 24 4 3 4 2" xfId="37562" xr:uid="{00000000-0005-0000-0000-0000546B0000}"/>
    <cellStyle name="Обычный 24 4 3 5" xfId="29272" xr:uid="{00000000-0005-0000-0000-0000556B0000}"/>
    <cellStyle name="Обычный 24 4 4" xfId="9366" xr:uid="{00000000-0005-0000-0000-0000566B0000}"/>
    <cellStyle name="Обычный 24 4 4 2" xfId="14913" xr:uid="{00000000-0005-0000-0000-0000576B0000}"/>
    <cellStyle name="Обычный 24 4 4 2 2" xfId="24092" xr:uid="{00000000-0005-0000-0000-0000586B0000}"/>
    <cellStyle name="Обычный 24 4 4 2 2 2" xfId="42092" xr:uid="{00000000-0005-0000-0000-0000596B0000}"/>
    <cellStyle name="Обычный 24 4 4 2 3" xfId="33747" xr:uid="{00000000-0005-0000-0000-00005A6B0000}"/>
    <cellStyle name="Обычный 24 4 4 3" xfId="19840" xr:uid="{00000000-0005-0000-0000-00005B6B0000}"/>
    <cellStyle name="Обычный 24 4 4 3 2" xfId="38005" xr:uid="{00000000-0005-0000-0000-00005C6B0000}"/>
    <cellStyle name="Обычный 24 4 4 4" xfId="29708" xr:uid="{00000000-0005-0000-0000-00005D6B0000}"/>
    <cellStyle name="Обычный 24 4 5" xfId="10777" xr:uid="{00000000-0005-0000-0000-00005E6B0000}"/>
    <cellStyle name="Обычный 24 4 5 2" xfId="14914" xr:uid="{00000000-0005-0000-0000-00005F6B0000}"/>
    <cellStyle name="Обычный 24 4 5 2 2" xfId="24093" xr:uid="{00000000-0005-0000-0000-0000606B0000}"/>
    <cellStyle name="Обычный 24 4 5 2 2 2" xfId="42093" xr:uid="{00000000-0005-0000-0000-0000616B0000}"/>
    <cellStyle name="Обычный 24 4 5 2 3" xfId="33748" xr:uid="{00000000-0005-0000-0000-0000626B0000}"/>
    <cellStyle name="Обычный 24 4 5 3" xfId="20632" xr:uid="{00000000-0005-0000-0000-0000636B0000}"/>
    <cellStyle name="Обычный 24 4 5 3 2" xfId="38784" xr:uid="{00000000-0005-0000-0000-0000646B0000}"/>
    <cellStyle name="Обычный 24 4 5 4" xfId="30468" xr:uid="{00000000-0005-0000-0000-0000656B0000}"/>
    <cellStyle name="Обычный 24 4 6" xfId="11424" xr:uid="{00000000-0005-0000-0000-0000666B0000}"/>
    <cellStyle name="Обычный 24 4 6 2" xfId="21269" xr:uid="{00000000-0005-0000-0000-0000676B0000}"/>
    <cellStyle name="Обычный 24 4 6 2 2" xfId="39421" xr:uid="{00000000-0005-0000-0000-0000686B0000}"/>
    <cellStyle name="Обычный 24 4 6 3" xfId="31105" xr:uid="{00000000-0005-0000-0000-0000696B0000}"/>
    <cellStyle name="Обычный 24 4 7" xfId="11998" xr:uid="{00000000-0005-0000-0000-00006A6B0000}"/>
    <cellStyle name="Обычный 24 4 7 2" xfId="21737" xr:uid="{00000000-0005-0000-0000-00006B6B0000}"/>
    <cellStyle name="Обычный 24 4 7 2 2" xfId="39885" xr:uid="{00000000-0005-0000-0000-00006C6B0000}"/>
    <cellStyle name="Обычный 24 4 7 3" xfId="31564" xr:uid="{00000000-0005-0000-0000-00006D6B0000}"/>
    <cellStyle name="Обычный 24 4 8" xfId="7169" xr:uid="{00000000-0005-0000-0000-00006E6B0000}"/>
    <cellStyle name="Обычный 24 4 8 2" xfId="18767" xr:uid="{00000000-0005-0000-0000-00006F6B0000}"/>
    <cellStyle name="Обычный 24 4 8 2 2" xfId="36990" xr:uid="{00000000-0005-0000-0000-0000706B0000}"/>
    <cellStyle name="Обычный 24 4 8 3" xfId="28742" xr:uid="{00000000-0005-0000-0000-0000716B0000}"/>
    <cellStyle name="Обычный 24 4 9" xfId="12551" xr:uid="{00000000-0005-0000-0000-0000726B0000}"/>
    <cellStyle name="Обычный 24 4 9 2" xfId="21987" xr:uid="{00000000-0005-0000-0000-0000736B0000}"/>
    <cellStyle name="Обычный 24 4 9 2 2" xfId="40103" xr:uid="{00000000-0005-0000-0000-0000746B0000}"/>
    <cellStyle name="Обычный 24 4 9 3" xfId="31766" xr:uid="{00000000-0005-0000-0000-0000756B0000}"/>
    <cellStyle name="Обычный 24 5" xfId="3602" xr:uid="{00000000-0005-0000-0000-0000766B0000}"/>
    <cellStyle name="Обычный 24 5 2" xfId="9004" xr:uid="{00000000-0005-0000-0000-0000776B0000}"/>
    <cellStyle name="Обычный 24 5 2 2" xfId="14915" xr:uid="{00000000-0005-0000-0000-0000786B0000}"/>
    <cellStyle name="Обычный 24 5 2 2 2" xfId="24094" xr:uid="{00000000-0005-0000-0000-0000796B0000}"/>
    <cellStyle name="Обычный 24 5 2 2 2 2" xfId="42094" xr:uid="{00000000-0005-0000-0000-00007A6B0000}"/>
    <cellStyle name="Обычный 24 5 2 2 3" xfId="33749" xr:uid="{00000000-0005-0000-0000-00007B6B0000}"/>
    <cellStyle name="Обычный 24 5 2 3" xfId="19570" xr:uid="{00000000-0005-0000-0000-00007C6B0000}"/>
    <cellStyle name="Обычный 24 5 2 3 2" xfId="37740" xr:uid="{00000000-0005-0000-0000-00007D6B0000}"/>
    <cellStyle name="Обычный 24 5 2 4" xfId="29445" xr:uid="{00000000-0005-0000-0000-00007E6B0000}"/>
    <cellStyle name="Обычный 24 5 3" xfId="9997" xr:uid="{00000000-0005-0000-0000-00007F6B0000}"/>
    <cellStyle name="Обычный 24 5 3 2" xfId="14916" xr:uid="{00000000-0005-0000-0000-0000806B0000}"/>
    <cellStyle name="Обычный 24 5 3 2 2" xfId="24095" xr:uid="{00000000-0005-0000-0000-0000816B0000}"/>
    <cellStyle name="Обычный 24 5 3 2 2 2" xfId="42095" xr:uid="{00000000-0005-0000-0000-0000826B0000}"/>
    <cellStyle name="Обычный 24 5 3 2 3" xfId="33750" xr:uid="{00000000-0005-0000-0000-0000836B0000}"/>
    <cellStyle name="Обычный 24 5 3 3" xfId="20202" xr:uid="{00000000-0005-0000-0000-0000846B0000}"/>
    <cellStyle name="Обычный 24 5 3 3 2" xfId="38361" xr:uid="{00000000-0005-0000-0000-0000856B0000}"/>
    <cellStyle name="Обычный 24 5 3 4" xfId="30057" xr:uid="{00000000-0005-0000-0000-0000866B0000}"/>
    <cellStyle name="Обычный 24 5 4" xfId="11085" xr:uid="{00000000-0005-0000-0000-0000876B0000}"/>
    <cellStyle name="Обычный 24 5 4 2" xfId="14917" xr:uid="{00000000-0005-0000-0000-0000886B0000}"/>
    <cellStyle name="Обычный 24 5 4 2 2" xfId="24096" xr:uid="{00000000-0005-0000-0000-0000896B0000}"/>
    <cellStyle name="Обычный 24 5 4 2 2 2" xfId="42096" xr:uid="{00000000-0005-0000-0000-00008A6B0000}"/>
    <cellStyle name="Обычный 24 5 4 2 3" xfId="33751" xr:uid="{00000000-0005-0000-0000-00008B6B0000}"/>
    <cellStyle name="Обычный 24 5 4 3" xfId="20934" xr:uid="{00000000-0005-0000-0000-00008C6B0000}"/>
    <cellStyle name="Обычный 24 5 4 3 2" xfId="39086" xr:uid="{00000000-0005-0000-0000-00008D6B0000}"/>
    <cellStyle name="Обычный 24 5 4 4" xfId="30770" xr:uid="{00000000-0005-0000-0000-00008E6B0000}"/>
    <cellStyle name="Обычный 24 5 5" xfId="11589" xr:uid="{00000000-0005-0000-0000-00008F6B0000}"/>
    <cellStyle name="Обычный 24 5 5 2" xfId="21434" xr:uid="{00000000-0005-0000-0000-0000906B0000}"/>
    <cellStyle name="Обычный 24 5 5 2 2" xfId="39586" xr:uid="{00000000-0005-0000-0000-0000916B0000}"/>
    <cellStyle name="Обычный 24 5 5 3" xfId="31270" xr:uid="{00000000-0005-0000-0000-0000926B0000}"/>
    <cellStyle name="Обычный 24 5 6" xfId="7549" xr:uid="{00000000-0005-0000-0000-0000936B0000}"/>
    <cellStyle name="Обычный 24 5 6 2" xfId="18944" xr:uid="{00000000-0005-0000-0000-0000946B0000}"/>
    <cellStyle name="Обычный 24 5 6 2 2" xfId="37164" xr:uid="{00000000-0005-0000-0000-0000956B0000}"/>
    <cellStyle name="Обычный 24 5 6 3" xfId="28911" xr:uid="{00000000-0005-0000-0000-0000966B0000}"/>
    <cellStyle name="Обычный 24 6" xfId="5355" xr:uid="{00000000-0005-0000-0000-0000976B0000}"/>
    <cellStyle name="Обычный 24 6 2" xfId="9998" xr:uid="{00000000-0005-0000-0000-0000986B0000}"/>
    <cellStyle name="Обычный 24 6 2 2" xfId="14918" xr:uid="{00000000-0005-0000-0000-0000996B0000}"/>
    <cellStyle name="Обычный 24 6 2 2 2" xfId="24097" xr:uid="{00000000-0005-0000-0000-00009A6B0000}"/>
    <cellStyle name="Обычный 24 6 2 2 2 2" xfId="42097" xr:uid="{00000000-0005-0000-0000-00009B6B0000}"/>
    <cellStyle name="Обычный 24 6 2 2 3" xfId="33752" xr:uid="{00000000-0005-0000-0000-00009C6B0000}"/>
    <cellStyle name="Обычный 24 6 2 3" xfId="20203" xr:uid="{00000000-0005-0000-0000-00009D6B0000}"/>
    <cellStyle name="Обычный 24 6 2 3 2" xfId="38362" xr:uid="{00000000-0005-0000-0000-00009E6B0000}"/>
    <cellStyle name="Обычный 24 6 2 4" xfId="30058" xr:uid="{00000000-0005-0000-0000-00009F6B0000}"/>
    <cellStyle name="Обычный 24 6 3" xfId="8315" xr:uid="{00000000-0005-0000-0000-0000A06B0000}"/>
    <cellStyle name="Обычный 24 6 3 2" xfId="19189" xr:uid="{00000000-0005-0000-0000-0000A16B0000}"/>
    <cellStyle name="Обычный 24 6 3 2 2" xfId="37368" xr:uid="{00000000-0005-0000-0000-0000A26B0000}"/>
    <cellStyle name="Обычный 24 6 3 3" xfId="29081" xr:uid="{00000000-0005-0000-0000-0000A36B0000}"/>
    <cellStyle name="Обычный 24 6 4" xfId="13344" xr:uid="{00000000-0005-0000-0000-0000A46B0000}"/>
    <cellStyle name="Обычный 24 7" xfId="6098" xr:uid="{00000000-0005-0000-0000-0000A56B0000}"/>
    <cellStyle name="Обычный 24 7 2" xfId="9364" xr:uid="{00000000-0005-0000-0000-0000A66B0000}"/>
    <cellStyle name="Обычный 24 7 2 2" xfId="19838" xr:uid="{00000000-0005-0000-0000-0000A76B0000}"/>
    <cellStyle name="Обычный 24 7 2 2 2" xfId="38003" xr:uid="{00000000-0005-0000-0000-0000A86B0000}"/>
    <cellStyle name="Обычный 24 7 2 3" xfId="29706" xr:uid="{00000000-0005-0000-0000-0000A96B0000}"/>
    <cellStyle name="Обычный 24 7 3" xfId="13345" xr:uid="{00000000-0005-0000-0000-0000AA6B0000}"/>
    <cellStyle name="Обычный 24 7 4" xfId="16340" xr:uid="{00000000-0005-0000-0000-0000AB6B0000}"/>
    <cellStyle name="Обычный 24 7 4 2" xfId="25224" xr:uid="{00000000-0005-0000-0000-0000AC6B0000}"/>
    <cellStyle name="Обычный 24 7 4 2 2" xfId="43213" xr:uid="{00000000-0005-0000-0000-0000AD6B0000}"/>
    <cellStyle name="Обычный 24 7 4 3" xfId="34885" xr:uid="{00000000-0005-0000-0000-0000AE6B0000}"/>
    <cellStyle name="Обычный 24 7 5" xfId="18047" xr:uid="{00000000-0005-0000-0000-0000AF6B0000}"/>
    <cellStyle name="Обычный 24 7 5 2" xfId="36357" xr:uid="{00000000-0005-0000-0000-0000B06B0000}"/>
    <cellStyle name="Обычный 24 7 6" xfId="26652" xr:uid="{00000000-0005-0000-0000-0000B16B0000}"/>
    <cellStyle name="Обычный 24 7 6 2" xfId="44567" xr:uid="{00000000-0005-0000-0000-0000B26B0000}"/>
    <cellStyle name="Обычный 24 7 7" xfId="28140" xr:uid="{00000000-0005-0000-0000-0000B36B0000}"/>
    <cellStyle name="Обычный 24 7 8" xfId="45566" xr:uid="{00000000-0005-0000-0000-0000B46B0000}"/>
    <cellStyle name="Обычный 24 7 9" xfId="46702" xr:uid="{00000000-0005-0000-0000-0000B56B0000}"/>
    <cellStyle name="Обычный 24 8" xfId="10775" xr:uid="{00000000-0005-0000-0000-0000B66B0000}"/>
    <cellStyle name="Обычный 24 8 2" xfId="13613" xr:uid="{00000000-0005-0000-0000-0000B76B0000}"/>
    <cellStyle name="Обычный 24 8 2 2" xfId="22843" xr:uid="{00000000-0005-0000-0000-0000B86B0000}"/>
    <cellStyle name="Обычный 24 8 2 2 2" xfId="40844" xr:uid="{00000000-0005-0000-0000-0000B96B0000}"/>
    <cellStyle name="Обычный 24 8 2 3" xfId="32498" xr:uid="{00000000-0005-0000-0000-0000BA6B0000}"/>
    <cellStyle name="Обычный 24 8 3" xfId="20630" xr:uid="{00000000-0005-0000-0000-0000BB6B0000}"/>
    <cellStyle name="Обычный 24 8 3 2" xfId="38782" xr:uid="{00000000-0005-0000-0000-0000BC6B0000}"/>
    <cellStyle name="Обычный 24 8 4" xfId="30466" xr:uid="{00000000-0005-0000-0000-0000BD6B0000}"/>
    <cellStyle name="Обычный 24 9" xfId="11247" xr:uid="{00000000-0005-0000-0000-0000BE6B0000}"/>
    <cellStyle name="Обычный 24 9 2" xfId="21092" xr:uid="{00000000-0005-0000-0000-0000BF6B0000}"/>
    <cellStyle name="Обычный 24 9 2 2" xfId="39244" xr:uid="{00000000-0005-0000-0000-0000C06B0000}"/>
    <cellStyle name="Обычный 24 9 3" xfId="30928" xr:uid="{00000000-0005-0000-0000-0000C16B0000}"/>
    <cellStyle name="Обычный 24_(DELOITTE) январь 2011" xfId="5356" xr:uid="{00000000-0005-0000-0000-0000C26B0000}"/>
    <cellStyle name="Обычный 25" xfId="3603" xr:uid="{00000000-0005-0000-0000-0000C36B0000}"/>
    <cellStyle name="Обычный 25 10" xfId="11760" xr:uid="{00000000-0005-0000-0000-0000C46B0000}"/>
    <cellStyle name="Обычный 25 11" xfId="6652" xr:uid="{00000000-0005-0000-0000-0000C56B0000}"/>
    <cellStyle name="Обычный 25 11 2" xfId="18508" xr:uid="{00000000-0005-0000-0000-0000C66B0000}"/>
    <cellStyle name="Обычный 25 11 2 2" xfId="36785" xr:uid="{00000000-0005-0000-0000-0000C76B0000}"/>
    <cellStyle name="Обычный 25 11 3" xfId="28564" xr:uid="{00000000-0005-0000-0000-0000C86B0000}"/>
    <cellStyle name="Обычный 25 12" xfId="12552" xr:uid="{00000000-0005-0000-0000-0000C96B0000}"/>
    <cellStyle name="Обычный 25 12 2" xfId="21988" xr:uid="{00000000-0005-0000-0000-0000CA6B0000}"/>
    <cellStyle name="Обычный 25 12 2 2" xfId="40104" xr:uid="{00000000-0005-0000-0000-0000CB6B0000}"/>
    <cellStyle name="Обычный 25 12 3" xfId="31767" xr:uid="{00000000-0005-0000-0000-0000CC6B0000}"/>
    <cellStyle name="Обычный 25 13" xfId="15722" xr:uid="{00000000-0005-0000-0000-0000CD6B0000}"/>
    <cellStyle name="Обычный 25 13 2" xfId="24794" xr:uid="{00000000-0005-0000-0000-0000CE6B0000}"/>
    <cellStyle name="Обычный 25 13 2 2" xfId="42792" xr:uid="{00000000-0005-0000-0000-0000CF6B0000}"/>
    <cellStyle name="Обычный 25 13 3" xfId="34444" xr:uid="{00000000-0005-0000-0000-0000D06B0000}"/>
    <cellStyle name="Обычный 25 14" xfId="17327" xr:uid="{00000000-0005-0000-0000-0000D16B0000}"/>
    <cellStyle name="Обычный 25 14 2" xfId="35682" xr:uid="{00000000-0005-0000-0000-0000D26B0000}"/>
    <cellStyle name="Обычный 25 15" xfId="26057" xr:uid="{00000000-0005-0000-0000-0000D36B0000}"/>
    <cellStyle name="Обычный 25 15 2" xfId="43992" xr:uid="{00000000-0005-0000-0000-0000D46B0000}"/>
    <cellStyle name="Обычный 25 16" xfId="27535" xr:uid="{00000000-0005-0000-0000-0000D56B0000}"/>
    <cellStyle name="Обычный 25 17" xfId="45143" xr:uid="{00000000-0005-0000-0000-0000D66B0000}"/>
    <cellStyle name="Обычный 25 18" xfId="46111" xr:uid="{00000000-0005-0000-0000-0000D76B0000}"/>
    <cellStyle name="Обычный 25 2" xfId="3604" xr:uid="{00000000-0005-0000-0000-0000D86B0000}"/>
    <cellStyle name="Обычный 25 2 10" xfId="12553" xr:uid="{00000000-0005-0000-0000-0000D96B0000}"/>
    <cellStyle name="Обычный 25 2 10 2" xfId="21989" xr:uid="{00000000-0005-0000-0000-0000DA6B0000}"/>
    <cellStyle name="Обычный 25 2 10 2 2" xfId="40105" xr:uid="{00000000-0005-0000-0000-0000DB6B0000}"/>
    <cellStyle name="Обычный 25 2 10 3" xfId="31768" xr:uid="{00000000-0005-0000-0000-0000DC6B0000}"/>
    <cellStyle name="Обычный 25 2 2" xfId="3605" xr:uid="{00000000-0005-0000-0000-0000DD6B0000}"/>
    <cellStyle name="Обычный 25 2 2 2" xfId="9999" xr:uid="{00000000-0005-0000-0000-0000DE6B0000}"/>
    <cellStyle name="Обычный 25 2 2 3" xfId="7022" xr:uid="{00000000-0005-0000-0000-0000DF6B0000}"/>
    <cellStyle name="Обычный 25 2 3" xfId="5357" xr:uid="{00000000-0005-0000-0000-0000E06B0000}"/>
    <cellStyle name="Обычный 25 2 3 2" xfId="9008" xr:uid="{00000000-0005-0000-0000-0000E16B0000}"/>
    <cellStyle name="Обычный 25 2 3 2 2" xfId="14087" xr:uid="{00000000-0005-0000-0000-0000E26B0000}"/>
    <cellStyle name="Обычный 25 2 3 2 2 2" xfId="23275" xr:uid="{00000000-0005-0000-0000-0000E36B0000}"/>
    <cellStyle name="Обычный 25 2 3 2 2 2 2" xfId="41275" xr:uid="{00000000-0005-0000-0000-0000E46B0000}"/>
    <cellStyle name="Обычный 25 2 3 2 2 3" xfId="32931" xr:uid="{00000000-0005-0000-0000-0000E56B0000}"/>
    <cellStyle name="Обычный 25 2 3 2 3" xfId="19574" xr:uid="{00000000-0005-0000-0000-0000E66B0000}"/>
    <cellStyle name="Обычный 25 2 3 2 3 2" xfId="37744" xr:uid="{00000000-0005-0000-0000-0000E76B0000}"/>
    <cellStyle name="Обычный 25 2 3 2 4" xfId="29449" xr:uid="{00000000-0005-0000-0000-0000E86B0000}"/>
    <cellStyle name="Обычный 25 2 3 3" xfId="10000" xr:uid="{00000000-0005-0000-0000-0000E96B0000}"/>
    <cellStyle name="Обычный 25 2 3 3 2" xfId="14919" xr:uid="{00000000-0005-0000-0000-0000EA6B0000}"/>
    <cellStyle name="Обычный 25 2 3 3 2 2" xfId="24098" xr:uid="{00000000-0005-0000-0000-0000EB6B0000}"/>
    <cellStyle name="Обычный 25 2 3 3 2 2 2" xfId="42098" xr:uid="{00000000-0005-0000-0000-0000EC6B0000}"/>
    <cellStyle name="Обычный 25 2 3 3 2 3" xfId="33753" xr:uid="{00000000-0005-0000-0000-0000ED6B0000}"/>
    <cellStyle name="Обычный 25 2 3 3 3" xfId="20204" xr:uid="{00000000-0005-0000-0000-0000EE6B0000}"/>
    <cellStyle name="Обычный 25 2 3 3 3 2" xfId="38363" xr:uid="{00000000-0005-0000-0000-0000EF6B0000}"/>
    <cellStyle name="Обычный 25 2 3 3 4" xfId="30059" xr:uid="{00000000-0005-0000-0000-0000F06B0000}"/>
    <cellStyle name="Обычный 25 2 3 4" xfId="11086" xr:uid="{00000000-0005-0000-0000-0000F16B0000}"/>
    <cellStyle name="Обычный 25 2 3 4 2" xfId="14920" xr:uid="{00000000-0005-0000-0000-0000F26B0000}"/>
    <cellStyle name="Обычный 25 2 3 4 2 2" xfId="24099" xr:uid="{00000000-0005-0000-0000-0000F36B0000}"/>
    <cellStyle name="Обычный 25 2 3 4 2 2 2" xfId="42099" xr:uid="{00000000-0005-0000-0000-0000F46B0000}"/>
    <cellStyle name="Обычный 25 2 3 4 2 3" xfId="33754" xr:uid="{00000000-0005-0000-0000-0000F56B0000}"/>
    <cellStyle name="Обычный 25 2 3 4 3" xfId="20935" xr:uid="{00000000-0005-0000-0000-0000F66B0000}"/>
    <cellStyle name="Обычный 25 2 3 4 3 2" xfId="39087" xr:uid="{00000000-0005-0000-0000-0000F76B0000}"/>
    <cellStyle name="Обычный 25 2 3 4 4" xfId="30771" xr:uid="{00000000-0005-0000-0000-0000F86B0000}"/>
    <cellStyle name="Обычный 25 2 3 5" xfId="11593" xr:uid="{00000000-0005-0000-0000-0000F96B0000}"/>
    <cellStyle name="Обычный 25 2 3 5 2" xfId="21438" xr:uid="{00000000-0005-0000-0000-0000FA6B0000}"/>
    <cellStyle name="Обычный 25 2 3 5 2 2" xfId="39590" xr:uid="{00000000-0005-0000-0000-0000FB6B0000}"/>
    <cellStyle name="Обычный 25 2 3 5 3" xfId="31274" xr:uid="{00000000-0005-0000-0000-0000FC6B0000}"/>
    <cellStyle name="Обычный 25 2 3 6" xfId="7553" xr:uid="{00000000-0005-0000-0000-0000FD6B0000}"/>
    <cellStyle name="Обычный 25 2 3 6 2" xfId="18948" xr:uid="{00000000-0005-0000-0000-0000FE6B0000}"/>
    <cellStyle name="Обычный 25 2 3 6 2 2" xfId="37168" xr:uid="{00000000-0005-0000-0000-0000FF6B0000}"/>
    <cellStyle name="Обычный 25 2 3 6 3" xfId="28915" xr:uid="{00000000-0005-0000-0000-0000006C0000}"/>
    <cellStyle name="Обычный 25 2 3 7" xfId="13123" xr:uid="{00000000-0005-0000-0000-0000016C0000}"/>
    <cellStyle name="Обычный 25 2 3 7 2" xfId="22524" xr:uid="{00000000-0005-0000-0000-0000026C0000}"/>
    <cellStyle name="Обычный 25 2 3 7 2 2" xfId="40536" xr:uid="{00000000-0005-0000-0000-0000036C0000}"/>
    <cellStyle name="Обычный 25 2 3 7 3" xfId="32198" xr:uid="{00000000-0005-0000-0000-0000046C0000}"/>
    <cellStyle name="Обычный 25 2 4" xfId="8508" xr:uid="{00000000-0005-0000-0000-0000056C0000}"/>
    <cellStyle name="Обычный 25 2 4 2" xfId="10001" xr:uid="{00000000-0005-0000-0000-0000066C0000}"/>
    <cellStyle name="Обычный 25 2 4 2 2" xfId="14921" xr:uid="{00000000-0005-0000-0000-0000076C0000}"/>
    <cellStyle name="Обычный 25 2 4 2 2 2" xfId="24100" xr:uid="{00000000-0005-0000-0000-0000086C0000}"/>
    <cellStyle name="Обычный 25 2 4 2 2 2 2" xfId="42100" xr:uid="{00000000-0005-0000-0000-0000096C0000}"/>
    <cellStyle name="Обычный 25 2 4 2 2 3" xfId="33755" xr:uid="{00000000-0005-0000-0000-00000A6C0000}"/>
    <cellStyle name="Обычный 25 2 4 2 3" xfId="20205" xr:uid="{00000000-0005-0000-0000-00000B6C0000}"/>
    <cellStyle name="Обычный 25 2 4 2 3 2" xfId="38364" xr:uid="{00000000-0005-0000-0000-00000C6C0000}"/>
    <cellStyle name="Обычный 25 2 4 2 4" xfId="30060" xr:uid="{00000000-0005-0000-0000-00000D6C0000}"/>
    <cellStyle name="Обычный 25 2 4 3" xfId="13617" xr:uid="{00000000-0005-0000-0000-00000E6C0000}"/>
    <cellStyle name="Обычный 25 2 4 3 2" xfId="22847" xr:uid="{00000000-0005-0000-0000-00000F6C0000}"/>
    <cellStyle name="Обычный 25 2 4 3 2 2" xfId="40848" xr:uid="{00000000-0005-0000-0000-0000106C0000}"/>
    <cellStyle name="Обычный 25 2 4 3 3" xfId="32502" xr:uid="{00000000-0005-0000-0000-0000116C0000}"/>
    <cellStyle name="Обычный 25 2 4 4" xfId="19263" xr:uid="{00000000-0005-0000-0000-0000126C0000}"/>
    <cellStyle name="Обычный 25 2 4 4 2" xfId="37437" xr:uid="{00000000-0005-0000-0000-0000136C0000}"/>
    <cellStyle name="Обычный 25 2 4 5" xfId="29148" xr:uid="{00000000-0005-0000-0000-0000146C0000}"/>
    <cellStyle name="Обычный 25 2 5" xfId="9368" xr:uid="{00000000-0005-0000-0000-0000156C0000}"/>
    <cellStyle name="Обычный 25 2 5 2" xfId="14922" xr:uid="{00000000-0005-0000-0000-0000166C0000}"/>
    <cellStyle name="Обычный 25 2 5 2 2" xfId="24101" xr:uid="{00000000-0005-0000-0000-0000176C0000}"/>
    <cellStyle name="Обычный 25 2 5 2 2 2" xfId="42101" xr:uid="{00000000-0005-0000-0000-0000186C0000}"/>
    <cellStyle name="Обычный 25 2 5 2 3" xfId="33756" xr:uid="{00000000-0005-0000-0000-0000196C0000}"/>
    <cellStyle name="Обычный 25 2 5 3" xfId="19842" xr:uid="{00000000-0005-0000-0000-00001A6C0000}"/>
    <cellStyle name="Обычный 25 2 5 3 2" xfId="38007" xr:uid="{00000000-0005-0000-0000-00001B6C0000}"/>
    <cellStyle name="Обычный 25 2 5 4" xfId="29710" xr:uid="{00000000-0005-0000-0000-00001C6C0000}"/>
    <cellStyle name="Обычный 25 2 6" xfId="10779" xr:uid="{00000000-0005-0000-0000-00001D6C0000}"/>
    <cellStyle name="Обычный 25 2 6 2" xfId="14923" xr:uid="{00000000-0005-0000-0000-00001E6C0000}"/>
    <cellStyle name="Обычный 25 2 6 2 2" xfId="24102" xr:uid="{00000000-0005-0000-0000-00001F6C0000}"/>
    <cellStyle name="Обычный 25 2 6 2 2 2" xfId="42102" xr:uid="{00000000-0005-0000-0000-0000206C0000}"/>
    <cellStyle name="Обычный 25 2 6 2 3" xfId="33757" xr:uid="{00000000-0005-0000-0000-0000216C0000}"/>
    <cellStyle name="Обычный 25 2 6 3" xfId="20634" xr:uid="{00000000-0005-0000-0000-0000226C0000}"/>
    <cellStyle name="Обычный 25 2 6 3 2" xfId="38786" xr:uid="{00000000-0005-0000-0000-0000236C0000}"/>
    <cellStyle name="Обычный 25 2 6 4" xfId="30470" xr:uid="{00000000-0005-0000-0000-0000246C0000}"/>
    <cellStyle name="Обычный 25 2 7" xfId="11310" xr:uid="{00000000-0005-0000-0000-0000256C0000}"/>
    <cellStyle name="Обычный 25 2 7 2" xfId="21155" xr:uid="{00000000-0005-0000-0000-0000266C0000}"/>
    <cellStyle name="Обычный 25 2 7 2 2" xfId="39307" xr:uid="{00000000-0005-0000-0000-0000276C0000}"/>
    <cellStyle name="Обычный 25 2 7 3" xfId="30991" xr:uid="{00000000-0005-0000-0000-0000286C0000}"/>
    <cellStyle name="Обычный 25 2 8" xfId="11872" xr:uid="{00000000-0005-0000-0000-0000296C0000}"/>
    <cellStyle name="Обычный 25 2 8 2" xfId="21623" xr:uid="{00000000-0005-0000-0000-00002A6C0000}"/>
    <cellStyle name="Обычный 25 2 8 2 2" xfId="39772" xr:uid="{00000000-0005-0000-0000-00002B6C0000}"/>
    <cellStyle name="Обычный 25 2 8 3" xfId="31451" xr:uid="{00000000-0005-0000-0000-00002C6C0000}"/>
    <cellStyle name="Обычный 25 2 9" xfId="6807" xr:uid="{00000000-0005-0000-0000-00002D6C0000}"/>
    <cellStyle name="Обычный 25 2 9 2" xfId="18598" xr:uid="{00000000-0005-0000-0000-00002E6C0000}"/>
    <cellStyle name="Обычный 25 2 9 2 2" xfId="36859" xr:uid="{00000000-0005-0000-0000-00002F6C0000}"/>
    <cellStyle name="Обычный 25 2 9 3" xfId="28628" xr:uid="{00000000-0005-0000-0000-0000306C0000}"/>
    <cellStyle name="Обычный 25 3" xfId="3606" xr:uid="{00000000-0005-0000-0000-0000316C0000}"/>
    <cellStyle name="Обычный 25 3 2" xfId="10002" xr:uid="{00000000-0005-0000-0000-0000326C0000}"/>
    <cellStyle name="Обычный 25 3 3" xfId="7021" xr:uid="{00000000-0005-0000-0000-0000336C0000}"/>
    <cellStyle name="Обычный 25 4" xfId="3607" xr:uid="{00000000-0005-0000-0000-0000346C0000}"/>
    <cellStyle name="Обычный 25 4 2" xfId="5358" xr:uid="{00000000-0005-0000-0000-0000356C0000}"/>
    <cellStyle name="Обычный 25 4 2 2" xfId="9009" xr:uid="{00000000-0005-0000-0000-0000366C0000}"/>
    <cellStyle name="Обычный 25 4 2 2 2" xfId="14088" xr:uid="{00000000-0005-0000-0000-0000376C0000}"/>
    <cellStyle name="Обычный 25 4 2 2 2 2" xfId="23276" xr:uid="{00000000-0005-0000-0000-0000386C0000}"/>
    <cellStyle name="Обычный 25 4 2 2 2 2 2" xfId="41276" xr:uid="{00000000-0005-0000-0000-0000396C0000}"/>
    <cellStyle name="Обычный 25 4 2 2 2 3" xfId="32932" xr:uid="{00000000-0005-0000-0000-00003A6C0000}"/>
    <cellStyle name="Обычный 25 4 2 2 3" xfId="19575" xr:uid="{00000000-0005-0000-0000-00003B6C0000}"/>
    <cellStyle name="Обычный 25 4 2 2 3 2" xfId="37745" xr:uid="{00000000-0005-0000-0000-00003C6C0000}"/>
    <cellStyle name="Обычный 25 4 2 2 4" xfId="29450" xr:uid="{00000000-0005-0000-0000-00003D6C0000}"/>
    <cellStyle name="Обычный 25 4 2 3" xfId="10003" xr:uid="{00000000-0005-0000-0000-00003E6C0000}"/>
    <cellStyle name="Обычный 25 4 2 3 2" xfId="14924" xr:uid="{00000000-0005-0000-0000-00003F6C0000}"/>
    <cellStyle name="Обычный 25 4 2 3 2 2" xfId="24103" xr:uid="{00000000-0005-0000-0000-0000406C0000}"/>
    <cellStyle name="Обычный 25 4 2 3 2 2 2" xfId="42103" xr:uid="{00000000-0005-0000-0000-0000416C0000}"/>
    <cellStyle name="Обычный 25 4 2 3 2 3" xfId="33758" xr:uid="{00000000-0005-0000-0000-0000426C0000}"/>
    <cellStyle name="Обычный 25 4 2 3 3" xfId="20206" xr:uid="{00000000-0005-0000-0000-0000436C0000}"/>
    <cellStyle name="Обычный 25 4 2 3 3 2" xfId="38365" xr:uid="{00000000-0005-0000-0000-0000446C0000}"/>
    <cellStyle name="Обычный 25 4 2 3 4" xfId="30061" xr:uid="{00000000-0005-0000-0000-0000456C0000}"/>
    <cellStyle name="Обычный 25 4 2 4" xfId="11087" xr:uid="{00000000-0005-0000-0000-0000466C0000}"/>
    <cellStyle name="Обычный 25 4 2 4 2" xfId="14925" xr:uid="{00000000-0005-0000-0000-0000476C0000}"/>
    <cellStyle name="Обычный 25 4 2 4 2 2" xfId="24104" xr:uid="{00000000-0005-0000-0000-0000486C0000}"/>
    <cellStyle name="Обычный 25 4 2 4 2 2 2" xfId="42104" xr:uid="{00000000-0005-0000-0000-0000496C0000}"/>
    <cellStyle name="Обычный 25 4 2 4 2 3" xfId="33759" xr:uid="{00000000-0005-0000-0000-00004A6C0000}"/>
    <cellStyle name="Обычный 25 4 2 4 3" xfId="20936" xr:uid="{00000000-0005-0000-0000-00004B6C0000}"/>
    <cellStyle name="Обычный 25 4 2 4 3 2" xfId="39088" xr:uid="{00000000-0005-0000-0000-00004C6C0000}"/>
    <cellStyle name="Обычный 25 4 2 4 4" xfId="30772" xr:uid="{00000000-0005-0000-0000-00004D6C0000}"/>
    <cellStyle name="Обычный 25 4 2 5" xfId="11594" xr:uid="{00000000-0005-0000-0000-00004E6C0000}"/>
    <cellStyle name="Обычный 25 4 2 5 2" xfId="21439" xr:uid="{00000000-0005-0000-0000-00004F6C0000}"/>
    <cellStyle name="Обычный 25 4 2 5 2 2" xfId="39591" xr:uid="{00000000-0005-0000-0000-0000506C0000}"/>
    <cellStyle name="Обычный 25 4 2 5 3" xfId="31275" xr:uid="{00000000-0005-0000-0000-0000516C0000}"/>
    <cellStyle name="Обычный 25 4 2 6" xfId="7554" xr:uid="{00000000-0005-0000-0000-0000526C0000}"/>
    <cellStyle name="Обычный 25 4 2 6 2" xfId="18949" xr:uid="{00000000-0005-0000-0000-0000536C0000}"/>
    <cellStyle name="Обычный 25 4 2 6 2 2" xfId="37169" xr:uid="{00000000-0005-0000-0000-0000546C0000}"/>
    <cellStyle name="Обычный 25 4 2 6 3" xfId="28916" xr:uid="{00000000-0005-0000-0000-0000556C0000}"/>
    <cellStyle name="Обычный 25 4 2 7" xfId="13124" xr:uid="{00000000-0005-0000-0000-0000566C0000}"/>
    <cellStyle name="Обычный 25 4 2 7 2" xfId="22525" xr:uid="{00000000-0005-0000-0000-0000576C0000}"/>
    <cellStyle name="Обычный 25 4 2 7 2 2" xfId="40537" xr:uid="{00000000-0005-0000-0000-0000586C0000}"/>
    <cellStyle name="Обычный 25 4 2 7 3" xfId="32199" xr:uid="{00000000-0005-0000-0000-0000596C0000}"/>
    <cellStyle name="Обычный 25 4 3" xfId="8753" xr:uid="{00000000-0005-0000-0000-00005A6C0000}"/>
    <cellStyle name="Обычный 25 4 3 2" xfId="10004" xr:uid="{00000000-0005-0000-0000-00005B6C0000}"/>
    <cellStyle name="Обычный 25 4 3 2 2" xfId="14926" xr:uid="{00000000-0005-0000-0000-00005C6C0000}"/>
    <cellStyle name="Обычный 25 4 3 2 2 2" xfId="24105" xr:uid="{00000000-0005-0000-0000-00005D6C0000}"/>
    <cellStyle name="Обычный 25 4 3 2 2 2 2" xfId="42105" xr:uid="{00000000-0005-0000-0000-00005E6C0000}"/>
    <cellStyle name="Обычный 25 4 3 2 2 3" xfId="33760" xr:uid="{00000000-0005-0000-0000-00005F6C0000}"/>
    <cellStyle name="Обычный 25 4 3 2 3" xfId="20207" xr:uid="{00000000-0005-0000-0000-0000606C0000}"/>
    <cellStyle name="Обычный 25 4 3 2 3 2" xfId="38366" xr:uid="{00000000-0005-0000-0000-0000616C0000}"/>
    <cellStyle name="Обычный 25 4 3 2 4" xfId="30062" xr:uid="{00000000-0005-0000-0000-0000626C0000}"/>
    <cellStyle name="Обычный 25 4 3 3" xfId="13618" xr:uid="{00000000-0005-0000-0000-0000636C0000}"/>
    <cellStyle name="Обычный 25 4 3 3 2" xfId="22848" xr:uid="{00000000-0005-0000-0000-0000646C0000}"/>
    <cellStyle name="Обычный 25 4 3 3 2 2" xfId="40849" xr:uid="{00000000-0005-0000-0000-0000656C0000}"/>
    <cellStyle name="Обычный 25 4 3 3 3" xfId="32503" xr:uid="{00000000-0005-0000-0000-0000666C0000}"/>
    <cellStyle name="Обычный 25 4 3 4" xfId="19391" xr:uid="{00000000-0005-0000-0000-0000676C0000}"/>
    <cellStyle name="Обычный 25 4 3 4 2" xfId="37561" xr:uid="{00000000-0005-0000-0000-0000686C0000}"/>
    <cellStyle name="Обычный 25 4 3 5" xfId="29271" xr:uid="{00000000-0005-0000-0000-0000696C0000}"/>
    <cellStyle name="Обычный 25 4 4" xfId="9369" xr:uid="{00000000-0005-0000-0000-00006A6C0000}"/>
    <cellStyle name="Обычный 25 4 4 2" xfId="14927" xr:uid="{00000000-0005-0000-0000-00006B6C0000}"/>
    <cellStyle name="Обычный 25 4 4 2 2" xfId="24106" xr:uid="{00000000-0005-0000-0000-00006C6C0000}"/>
    <cellStyle name="Обычный 25 4 4 2 2 2" xfId="42106" xr:uid="{00000000-0005-0000-0000-00006D6C0000}"/>
    <cellStyle name="Обычный 25 4 4 2 3" xfId="33761" xr:uid="{00000000-0005-0000-0000-00006E6C0000}"/>
    <cellStyle name="Обычный 25 4 4 3" xfId="19843" xr:uid="{00000000-0005-0000-0000-00006F6C0000}"/>
    <cellStyle name="Обычный 25 4 4 3 2" xfId="38008" xr:uid="{00000000-0005-0000-0000-0000706C0000}"/>
    <cellStyle name="Обычный 25 4 4 4" xfId="29711" xr:uid="{00000000-0005-0000-0000-0000716C0000}"/>
    <cellStyle name="Обычный 25 4 5" xfId="10780" xr:uid="{00000000-0005-0000-0000-0000726C0000}"/>
    <cellStyle name="Обычный 25 4 5 2" xfId="14928" xr:uid="{00000000-0005-0000-0000-0000736C0000}"/>
    <cellStyle name="Обычный 25 4 5 2 2" xfId="24107" xr:uid="{00000000-0005-0000-0000-0000746C0000}"/>
    <cellStyle name="Обычный 25 4 5 2 2 2" xfId="42107" xr:uid="{00000000-0005-0000-0000-0000756C0000}"/>
    <cellStyle name="Обычный 25 4 5 2 3" xfId="33762" xr:uid="{00000000-0005-0000-0000-0000766C0000}"/>
    <cellStyle name="Обычный 25 4 5 3" xfId="20635" xr:uid="{00000000-0005-0000-0000-0000776C0000}"/>
    <cellStyle name="Обычный 25 4 5 3 2" xfId="38787" xr:uid="{00000000-0005-0000-0000-0000786C0000}"/>
    <cellStyle name="Обычный 25 4 5 4" xfId="30471" xr:uid="{00000000-0005-0000-0000-0000796C0000}"/>
    <cellStyle name="Обычный 25 4 6" xfId="11423" xr:uid="{00000000-0005-0000-0000-00007A6C0000}"/>
    <cellStyle name="Обычный 25 4 6 2" xfId="21268" xr:uid="{00000000-0005-0000-0000-00007B6C0000}"/>
    <cellStyle name="Обычный 25 4 6 2 2" xfId="39420" xr:uid="{00000000-0005-0000-0000-00007C6C0000}"/>
    <cellStyle name="Обычный 25 4 6 3" xfId="31104" xr:uid="{00000000-0005-0000-0000-00007D6C0000}"/>
    <cellStyle name="Обычный 25 4 7" xfId="11999" xr:uid="{00000000-0005-0000-0000-00007E6C0000}"/>
    <cellStyle name="Обычный 25 4 7 2" xfId="21738" xr:uid="{00000000-0005-0000-0000-00007F6C0000}"/>
    <cellStyle name="Обычный 25 4 7 2 2" xfId="39886" xr:uid="{00000000-0005-0000-0000-0000806C0000}"/>
    <cellStyle name="Обычный 25 4 7 3" xfId="31565" xr:uid="{00000000-0005-0000-0000-0000816C0000}"/>
    <cellStyle name="Обычный 25 4 8" xfId="7168" xr:uid="{00000000-0005-0000-0000-0000826C0000}"/>
    <cellStyle name="Обычный 25 4 8 2" xfId="18766" xr:uid="{00000000-0005-0000-0000-0000836C0000}"/>
    <cellStyle name="Обычный 25 4 8 2 2" xfId="36989" xr:uid="{00000000-0005-0000-0000-0000846C0000}"/>
    <cellStyle name="Обычный 25 4 8 3" xfId="28741" xr:uid="{00000000-0005-0000-0000-0000856C0000}"/>
    <cellStyle name="Обычный 25 4 9" xfId="12554" xr:uid="{00000000-0005-0000-0000-0000866C0000}"/>
    <cellStyle name="Обычный 25 4 9 2" xfId="21990" xr:uid="{00000000-0005-0000-0000-0000876C0000}"/>
    <cellStyle name="Обычный 25 4 9 2 2" xfId="40106" xr:uid="{00000000-0005-0000-0000-0000886C0000}"/>
    <cellStyle name="Обычный 25 4 9 3" xfId="31769" xr:uid="{00000000-0005-0000-0000-0000896C0000}"/>
    <cellStyle name="Обычный 25 5" xfId="3608" xr:uid="{00000000-0005-0000-0000-00008A6C0000}"/>
    <cellStyle name="Обычный 25 5 2" xfId="9007" xr:uid="{00000000-0005-0000-0000-00008B6C0000}"/>
    <cellStyle name="Обычный 25 5 2 2" xfId="14929" xr:uid="{00000000-0005-0000-0000-00008C6C0000}"/>
    <cellStyle name="Обычный 25 5 2 2 2" xfId="24108" xr:uid="{00000000-0005-0000-0000-00008D6C0000}"/>
    <cellStyle name="Обычный 25 5 2 2 2 2" xfId="42108" xr:uid="{00000000-0005-0000-0000-00008E6C0000}"/>
    <cellStyle name="Обычный 25 5 2 2 3" xfId="33763" xr:uid="{00000000-0005-0000-0000-00008F6C0000}"/>
    <cellStyle name="Обычный 25 5 2 3" xfId="19573" xr:uid="{00000000-0005-0000-0000-0000906C0000}"/>
    <cellStyle name="Обычный 25 5 2 3 2" xfId="37743" xr:uid="{00000000-0005-0000-0000-0000916C0000}"/>
    <cellStyle name="Обычный 25 5 2 4" xfId="29448" xr:uid="{00000000-0005-0000-0000-0000926C0000}"/>
    <cellStyle name="Обычный 25 5 3" xfId="10005" xr:uid="{00000000-0005-0000-0000-0000936C0000}"/>
    <cellStyle name="Обычный 25 5 3 2" xfId="14930" xr:uid="{00000000-0005-0000-0000-0000946C0000}"/>
    <cellStyle name="Обычный 25 5 3 2 2" xfId="24109" xr:uid="{00000000-0005-0000-0000-0000956C0000}"/>
    <cellStyle name="Обычный 25 5 3 2 2 2" xfId="42109" xr:uid="{00000000-0005-0000-0000-0000966C0000}"/>
    <cellStyle name="Обычный 25 5 3 2 3" xfId="33764" xr:uid="{00000000-0005-0000-0000-0000976C0000}"/>
    <cellStyle name="Обычный 25 5 3 3" xfId="20208" xr:uid="{00000000-0005-0000-0000-0000986C0000}"/>
    <cellStyle name="Обычный 25 5 3 3 2" xfId="38367" xr:uid="{00000000-0005-0000-0000-0000996C0000}"/>
    <cellStyle name="Обычный 25 5 3 4" xfId="30063" xr:uid="{00000000-0005-0000-0000-00009A6C0000}"/>
    <cellStyle name="Обычный 25 5 4" xfId="11088" xr:uid="{00000000-0005-0000-0000-00009B6C0000}"/>
    <cellStyle name="Обычный 25 5 4 2" xfId="14931" xr:uid="{00000000-0005-0000-0000-00009C6C0000}"/>
    <cellStyle name="Обычный 25 5 4 2 2" xfId="24110" xr:uid="{00000000-0005-0000-0000-00009D6C0000}"/>
    <cellStyle name="Обычный 25 5 4 2 2 2" xfId="42110" xr:uid="{00000000-0005-0000-0000-00009E6C0000}"/>
    <cellStyle name="Обычный 25 5 4 2 3" xfId="33765" xr:uid="{00000000-0005-0000-0000-00009F6C0000}"/>
    <cellStyle name="Обычный 25 5 4 3" xfId="20937" xr:uid="{00000000-0005-0000-0000-0000A06C0000}"/>
    <cellStyle name="Обычный 25 5 4 3 2" xfId="39089" xr:uid="{00000000-0005-0000-0000-0000A16C0000}"/>
    <cellStyle name="Обычный 25 5 4 4" xfId="30773" xr:uid="{00000000-0005-0000-0000-0000A26C0000}"/>
    <cellStyle name="Обычный 25 5 5" xfId="11592" xr:uid="{00000000-0005-0000-0000-0000A36C0000}"/>
    <cellStyle name="Обычный 25 5 5 2" xfId="21437" xr:uid="{00000000-0005-0000-0000-0000A46C0000}"/>
    <cellStyle name="Обычный 25 5 5 2 2" xfId="39589" xr:uid="{00000000-0005-0000-0000-0000A56C0000}"/>
    <cellStyle name="Обычный 25 5 5 3" xfId="31273" xr:uid="{00000000-0005-0000-0000-0000A66C0000}"/>
    <cellStyle name="Обычный 25 5 6" xfId="7552" xr:uid="{00000000-0005-0000-0000-0000A76C0000}"/>
    <cellStyle name="Обычный 25 5 6 2" xfId="18947" xr:uid="{00000000-0005-0000-0000-0000A86C0000}"/>
    <cellStyle name="Обычный 25 5 6 2 2" xfId="37167" xr:uid="{00000000-0005-0000-0000-0000A96C0000}"/>
    <cellStyle name="Обычный 25 5 6 3" xfId="28914" xr:uid="{00000000-0005-0000-0000-0000AA6C0000}"/>
    <cellStyle name="Обычный 25 6" xfId="6099" xr:uid="{00000000-0005-0000-0000-0000AB6C0000}"/>
    <cellStyle name="Обычный 25 6 10" xfId="46703" xr:uid="{00000000-0005-0000-0000-0000AC6C0000}"/>
    <cellStyle name="Обычный 25 6 2" xfId="10006" xr:uid="{00000000-0005-0000-0000-0000AD6C0000}"/>
    <cellStyle name="Обычный 25 6 2 2" xfId="14932" xr:uid="{00000000-0005-0000-0000-0000AE6C0000}"/>
    <cellStyle name="Обычный 25 6 2 2 2" xfId="24111" xr:uid="{00000000-0005-0000-0000-0000AF6C0000}"/>
    <cellStyle name="Обычный 25 6 2 2 2 2" xfId="42111" xr:uid="{00000000-0005-0000-0000-0000B06C0000}"/>
    <cellStyle name="Обычный 25 6 2 2 3" xfId="33766" xr:uid="{00000000-0005-0000-0000-0000B16C0000}"/>
    <cellStyle name="Обычный 25 6 2 3" xfId="20209" xr:uid="{00000000-0005-0000-0000-0000B26C0000}"/>
    <cellStyle name="Обычный 25 6 2 3 2" xfId="38368" xr:uid="{00000000-0005-0000-0000-0000B36C0000}"/>
    <cellStyle name="Обычный 25 6 2 4" xfId="30064" xr:uid="{00000000-0005-0000-0000-0000B46C0000}"/>
    <cellStyle name="Обычный 25 6 3" xfId="8316" xr:uid="{00000000-0005-0000-0000-0000B56C0000}"/>
    <cellStyle name="Обычный 25 6 3 2" xfId="19190" xr:uid="{00000000-0005-0000-0000-0000B66C0000}"/>
    <cellStyle name="Обычный 25 6 3 2 2" xfId="37369" xr:uid="{00000000-0005-0000-0000-0000B76C0000}"/>
    <cellStyle name="Обычный 25 6 3 3" xfId="29082" xr:uid="{00000000-0005-0000-0000-0000B86C0000}"/>
    <cellStyle name="Обычный 25 6 4" xfId="13346" xr:uid="{00000000-0005-0000-0000-0000B96C0000}"/>
    <cellStyle name="Обычный 25 6 5" xfId="16341" xr:uid="{00000000-0005-0000-0000-0000BA6C0000}"/>
    <cellStyle name="Обычный 25 6 5 2" xfId="25225" xr:uid="{00000000-0005-0000-0000-0000BB6C0000}"/>
    <cellStyle name="Обычный 25 6 5 2 2" xfId="43214" xr:uid="{00000000-0005-0000-0000-0000BC6C0000}"/>
    <cellStyle name="Обычный 25 6 5 3" xfId="34886" xr:uid="{00000000-0005-0000-0000-0000BD6C0000}"/>
    <cellStyle name="Обычный 25 6 6" xfId="18048" xr:uid="{00000000-0005-0000-0000-0000BE6C0000}"/>
    <cellStyle name="Обычный 25 6 6 2" xfId="36358" xr:uid="{00000000-0005-0000-0000-0000BF6C0000}"/>
    <cellStyle name="Обычный 25 6 7" xfId="26653" xr:uid="{00000000-0005-0000-0000-0000C06C0000}"/>
    <cellStyle name="Обычный 25 6 7 2" xfId="44568" xr:uid="{00000000-0005-0000-0000-0000C16C0000}"/>
    <cellStyle name="Обычный 25 6 8" xfId="28141" xr:uid="{00000000-0005-0000-0000-0000C26C0000}"/>
    <cellStyle name="Обычный 25 6 9" xfId="45567" xr:uid="{00000000-0005-0000-0000-0000C36C0000}"/>
    <cellStyle name="Обычный 25 7" xfId="9367" xr:uid="{00000000-0005-0000-0000-0000C46C0000}"/>
    <cellStyle name="Обычный 25 7 2" xfId="13347" xr:uid="{00000000-0005-0000-0000-0000C56C0000}"/>
    <cellStyle name="Обычный 25 7 3" xfId="19841" xr:uid="{00000000-0005-0000-0000-0000C66C0000}"/>
    <cellStyle name="Обычный 25 7 3 2" xfId="38006" xr:uid="{00000000-0005-0000-0000-0000C76C0000}"/>
    <cellStyle name="Обычный 25 7 4" xfId="29709" xr:uid="{00000000-0005-0000-0000-0000C86C0000}"/>
    <cellStyle name="Обычный 25 8" xfId="10778" xr:uid="{00000000-0005-0000-0000-0000C96C0000}"/>
    <cellStyle name="Обычный 25 8 2" xfId="13616" xr:uid="{00000000-0005-0000-0000-0000CA6C0000}"/>
    <cellStyle name="Обычный 25 8 2 2" xfId="22846" xr:uid="{00000000-0005-0000-0000-0000CB6C0000}"/>
    <cellStyle name="Обычный 25 8 2 2 2" xfId="40847" xr:uid="{00000000-0005-0000-0000-0000CC6C0000}"/>
    <cellStyle name="Обычный 25 8 2 3" xfId="32501" xr:uid="{00000000-0005-0000-0000-0000CD6C0000}"/>
    <cellStyle name="Обычный 25 8 3" xfId="20633" xr:uid="{00000000-0005-0000-0000-0000CE6C0000}"/>
    <cellStyle name="Обычный 25 8 3 2" xfId="38785" xr:uid="{00000000-0005-0000-0000-0000CF6C0000}"/>
    <cellStyle name="Обычный 25 8 4" xfId="30469" xr:uid="{00000000-0005-0000-0000-0000D06C0000}"/>
    <cellStyle name="Обычный 25 9" xfId="11248" xr:uid="{00000000-0005-0000-0000-0000D16C0000}"/>
    <cellStyle name="Обычный 25 9 2" xfId="21093" xr:uid="{00000000-0005-0000-0000-0000D26C0000}"/>
    <cellStyle name="Обычный 25 9 2 2" xfId="39245" xr:uid="{00000000-0005-0000-0000-0000D36C0000}"/>
    <cellStyle name="Обычный 25 9 3" xfId="30929" xr:uid="{00000000-0005-0000-0000-0000D46C0000}"/>
    <cellStyle name="Обычный 25_(DELOITTE) январь 2011" xfId="5359" xr:uid="{00000000-0005-0000-0000-0000D56C0000}"/>
    <cellStyle name="Обычный 26" xfId="3609" xr:uid="{00000000-0005-0000-0000-0000D66C0000}"/>
    <cellStyle name="Обычный 26 10" xfId="11761" xr:uid="{00000000-0005-0000-0000-0000D76C0000}"/>
    <cellStyle name="Обычный 26 11" xfId="6653" xr:uid="{00000000-0005-0000-0000-0000D86C0000}"/>
    <cellStyle name="Обычный 26 11 2" xfId="18509" xr:uid="{00000000-0005-0000-0000-0000D96C0000}"/>
    <cellStyle name="Обычный 26 11 2 2" xfId="36786" xr:uid="{00000000-0005-0000-0000-0000DA6C0000}"/>
    <cellStyle name="Обычный 26 11 3" xfId="28565" xr:uid="{00000000-0005-0000-0000-0000DB6C0000}"/>
    <cellStyle name="Обычный 26 12" xfId="12555" xr:uid="{00000000-0005-0000-0000-0000DC6C0000}"/>
    <cellStyle name="Обычный 26 12 2" xfId="21991" xr:uid="{00000000-0005-0000-0000-0000DD6C0000}"/>
    <cellStyle name="Обычный 26 12 2 2" xfId="40107" xr:uid="{00000000-0005-0000-0000-0000DE6C0000}"/>
    <cellStyle name="Обычный 26 12 3" xfId="31770" xr:uid="{00000000-0005-0000-0000-0000DF6C0000}"/>
    <cellStyle name="Обычный 26 2" xfId="3610" xr:uid="{00000000-0005-0000-0000-0000E06C0000}"/>
    <cellStyle name="Обычный 26 2 10" xfId="12556" xr:uid="{00000000-0005-0000-0000-0000E16C0000}"/>
    <cellStyle name="Обычный 26 2 10 2" xfId="21992" xr:uid="{00000000-0005-0000-0000-0000E26C0000}"/>
    <cellStyle name="Обычный 26 2 10 2 2" xfId="40108" xr:uid="{00000000-0005-0000-0000-0000E36C0000}"/>
    <cellStyle name="Обычный 26 2 10 3" xfId="31771" xr:uid="{00000000-0005-0000-0000-0000E46C0000}"/>
    <cellStyle name="Обычный 26 2 2" xfId="3611" xr:uid="{00000000-0005-0000-0000-0000E56C0000}"/>
    <cellStyle name="Обычный 26 2 2 2" xfId="6100" xr:uid="{00000000-0005-0000-0000-0000E66C0000}"/>
    <cellStyle name="Обычный 26 2 2 2 2" xfId="10007" xr:uid="{00000000-0005-0000-0000-0000E76C0000}"/>
    <cellStyle name="Обычный 26 2 2 2 3" xfId="16613" xr:uid="{00000000-0005-0000-0000-0000E86C0000}"/>
    <cellStyle name="Обычный 26 2 2 2 3 2" xfId="25401" xr:uid="{00000000-0005-0000-0000-0000E96C0000}"/>
    <cellStyle name="Обычный 26 2 2 2 3 2 2" xfId="43365" xr:uid="{00000000-0005-0000-0000-0000EA6C0000}"/>
    <cellStyle name="Обычный 26 2 2 2 3 3" xfId="35057" xr:uid="{00000000-0005-0000-0000-0000EB6C0000}"/>
    <cellStyle name="Обычный 26 2 2 2 4" xfId="18049" xr:uid="{00000000-0005-0000-0000-0000EC6C0000}"/>
    <cellStyle name="Обычный 26 2 2 2 4 2" xfId="36359" xr:uid="{00000000-0005-0000-0000-0000ED6C0000}"/>
    <cellStyle name="Обычный 26 2 2 2 5" xfId="26824" xr:uid="{00000000-0005-0000-0000-0000EE6C0000}"/>
    <cellStyle name="Обычный 26 2 2 2 5 2" xfId="44739" xr:uid="{00000000-0005-0000-0000-0000EF6C0000}"/>
    <cellStyle name="Обычный 26 2 2 2 6" xfId="28142" xr:uid="{00000000-0005-0000-0000-0000F06C0000}"/>
    <cellStyle name="Обычный 26 2 2 2 7" xfId="45786" xr:uid="{00000000-0005-0000-0000-0000F16C0000}"/>
    <cellStyle name="Обычный 26 2 2 2 8" xfId="46952" xr:uid="{00000000-0005-0000-0000-0000F26C0000}"/>
    <cellStyle name="Обычный 26 2 2 3" xfId="7024" xr:uid="{00000000-0005-0000-0000-0000F36C0000}"/>
    <cellStyle name="Обычный 26 2 2 4" xfId="15991" xr:uid="{00000000-0005-0000-0000-0000F46C0000}"/>
    <cellStyle name="Обычный 26 2 2 4 2" xfId="24967" xr:uid="{00000000-0005-0000-0000-0000F56C0000}"/>
    <cellStyle name="Обычный 26 2 2 4 2 2" xfId="42964" xr:uid="{00000000-0005-0000-0000-0000F66C0000}"/>
    <cellStyle name="Обычный 26 2 2 4 3" xfId="34612" xr:uid="{00000000-0005-0000-0000-0000F76C0000}"/>
    <cellStyle name="Обычный 26 2 2 5" xfId="17328" xr:uid="{00000000-0005-0000-0000-0000F86C0000}"/>
    <cellStyle name="Обычный 26 2 2 5 2" xfId="35683" xr:uid="{00000000-0005-0000-0000-0000F96C0000}"/>
    <cellStyle name="Обычный 26 2 2 6" xfId="26273" xr:uid="{00000000-0005-0000-0000-0000FA6C0000}"/>
    <cellStyle name="Обычный 26 2 2 6 2" xfId="44204" xr:uid="{00000000-0005-0000-0000-0000FB6C0000}"/>
    <cellStyle name="Обычный 26 2 2 7" xfId="27536" xr:uid="{00000000-0005-0000-0000-0000FC6C0000}"/>
    <cellStyle name="Обычный 26 2 2 8" xfId="45291" xr:uid="{00000000-0005-0000-0000-0000FD6C0000}"/>
    <cellStyle name="Обычный 26 2 2 9" xfId="46362" xr:uid="{00000000-0005-0000-0000-0000FE6C0000}"/>
    <cellStyle name="Обычный 26 2 3" xfId="3612" xr:uid="{00000000-0005-0000-0000-0000FF6C0000}"/>
    <cellStyle name="Обычный 26 2 3 10" xfId="26274" xr:uid="{00000000-0005-0000-0000-0000006D0000}"/>
    <cellStyle name="Обычный 26 2 3 10 2" xfId="44205" xr:uid="{00000000-0005-0000-0000-0000016D0000}"/>
    <cellStyle name="Обычный 26 2 3 11" xfId="27537" xr:uid="{00000000-0005-0000-0000-0000026D0000}"/>
    <cellStyle name="Обычный 26 2 3 12" xfId="45292" xr:uid="{00000000-0005-0000-0000-0000036D0000}"/>
    <cellStyle name="Обычный 26 2 3 13" xfId="46363" xr:uid="{00000000-0005-0000-0000-0000046D0000}"/>
    <cellStyle name="Обычный 26 2 3 2" xfId="6101" xr:uid="{00000000-0005-0000-0000-0000056D0000}"/>
    <cellStyle name="Обычный 26 2 3 2 2" xfId="9011" xr:uid="{00000000-0005-0000-0000-0000066D0000}"/>
    <cellStyle name="Обычный 26 2 3 2 2 2" xfId="19577" xr:uid="{00000000-0005-0000-0000-0000076D0000}"/>
    <cellStyle name="Обычный 26 2 3 2 2 2 2" xfId="37747" xr:uid="{00000000-0005-0000-0000-0000086D0000}"/>
    <cellStyle name="Обычный 26 2 3 2 2 3" xfId="29452" xr:uid="{00000000-0005-0000-0000-0000096D0000}"/>
    <cellStyle name="Обычный 26 2 3 2 3" xfId="13917" xr:uid="{00000000-0005-0000-0000-00000A6D0000}"/>
    <cellStyle name="Обычный 26 2 3 2 3 2" xfId="23136" xr:uid="{00000000-0005-0000-0000-00000B6D0000}"/>
    <cellStyle name="Обычный 26 2 3 2 3 2 2" xfId="41136" xr:uid="{00000000-0005-0000-0000-00000C6D0000}"/>
    <cellStyle name="Обычный 26 2 3 2 3 3" xfId="32793" xr:uid="{00000000-0005-0000-0000-00000D6D0000}"/>
    <cellStyle name="Обычный 26 2 3 2 4" xfId="16614" xr:uid="{00000000-0005-0000-0000-00000E6D0000}"/>
    <cellStyle name="Обычный 26 2 3 2 4 2" xfId="25402" xr:uid="{00000000-0005-0000-0000-00000F6D0000}"/>
    <cellStyle name="Обычный 26 2 3 2 4 2 2" xfId="43366" xr:uid="{00000000-0005-0000-0000-0000106D0000}"/>
    <cellStyle name="Обычный 26 2 3 2 4 3" xfId="35058" xr:uid="{00000000-0005-0000-0000-0000116D0000}"/>
    <cellStyle name="Обычный 26 2 3 2 5" xfId="18050" xr:uid="{00000000-0005-0000-0000-0000126D0000}"/>
    <cellStyle name="Обычный 26 2 3 2 5 2" xfId="36360" xr:uid="{00000000-0005-0000-0000-0000136D0000}"/>
    <cellStyle name="Обычный 26 2 3 2 6" xfId="26825" xr:uid="{00000000-0005-0000-0000-0000146D0000}"/>
    <cellStyle name="Обычный 26 2 3 2 6 2" xfId="44740" xr:uid="{00000000-0005-0000-0000-0000156D0000}"/>
    <cellStyle name="Обычный 26 2 3 2 7" xfId="28143" xr:uid="{00000000-0005-0000-0000-0000166D0000}"/>
    <cellStyle name="Обычный 26 2 3 2 8" xfId="45787" xr:uid="{00000000-0005-0000-0000-0000176D0000}"/>
    <cellStyle name="Обычный 26 2 3 2 9" xfId="46953" xr:uid="{00000000-0005-0000-0000-0000186D0000}"/>
    <cellStyle name="Обычный 26 2 3 3" xfId="10008" xr:uid="{00000000-0005-0000-0000-0000196D0000}"/>
    <cellStyle name="Обычный 26 2 3 3 2" xfId="14933" xr:uid="{00000000-0005-0000-0000-00001A6D0000}"/>
    <cellStyle name="Обычный 26 2 3 3 2 2" xfId="24112" xr:uid="{00000000-0005-0000-0000-00001B6D0000}"/>
    <cellStyle name="Обычный 26 2 3 3 2 2 2" xfId="42112" xr:uid="{00000000-0005-0000-0000-00001C6D0000}"/>
    <cellStyle name="Обычный 26 2 3 3 2 3" xfId="33767" xr:uid="{00000000-0005-0000-0000-00001D6D0000}"/>
    <cellStyle name="Обычный 26 2 3 3 3" xfId="20210" xr:uid="{00000000-0005-0000-0000-00001E6D0000}"/>
    <cellStyle name="Обычный 26 2 3 3 3 2" xfId="38369" xr:uid="{00000000-0005-0000-0000-00001F6D0000}"/>
    <cellStyle name="Обычный 26 2 3 3 4" xfId="30065" xr:uid="{00000000-0005-0000-0000-0000206D0000}"/>
    <cellStyle name="Обычный 26 2 3 4" xfId="11089" xr:uid="{00000000-0005-0000-0000-0000216D0000}"/>
    <cellStyle name="Обычный 26 2 3 4 2" xfId="14934" xr:uid="{00000000-0005-0000-0000-0000226D0000}"/>
    <cellStyle name="Обычный 26 2 3 4 2 2" xfId="24113" xr:uid="{00000000-0005-0000-0000-0000236D0000}"/>
    <cellStyle name="Обычный 26 2 3 4 2 2 2" xfId="42113" xr:uid="{00000000-0005-0000-0000-0000246D0000}"/>
    <cellStyle name="Обычный 26 2 3 4 2 3" xfId="33768" xr:uid="{00000000-0005-0000-0000-0000256D0000}"/>
    <cellStyle name="Обычный 26 2 3 4 3" xfId="20938" xr:uid="{00000000-0005-0000-0000-0000266D0000}"/>
    <cellStyle name="Обычный 26 2 3 4 3 2" xfId="39090" xr:uid="{00000000-0005-0000-0000-0000276D0000}"/>
    <cellStyle name="Обычный 26 2 3 4 4" xfId="30774" xr:uid="{00000000-0005-0000-0000-0000286D0000}"/>
    <cellStyle name="Обычный 26 2 3 5" xfId="11596" xr:uid="{00000000-0005-0000-0000-0000296D0000}"/>
    <cellStyle name="Обычный 26 2 3 5 2" xfId="21441" xr:uid="{00000000-0005-0000-0000-00002A6D0000}"/>
    <cellStyle name="Обычный 26 2 3 5 2 2" xfId="39593" xr:uid="{00000000-0005-0000-0000-00002B6D0000}"/>
    <cellStyle name="Обычный 26 2 3 5 3" xfId="31277" xr:uid="{00000000-0005-0000-0000-00002C6D0000}"/>
    <cellStyle name="Обычный 26 2 3 6" xfId="7556" xr:uid="{00000000-0005-0000-0000-00002D6D0000}"/>
    <cellStyle name="Обычный 26 2 3 6 2" xfId="18951" xr:uid="{00000000-0005-0000-0000-00002E6D0000}"/>
    <cellStyle name="Обычный 26 2 3 6 2 2" xfId="37171" xr:uid="{00000000-0005-0000-0000-00002F6D0000}"/>
    <cellStyle name="Обычный 26 2 3 6 3" xfId="28918" xr:uid="{00000000-0005-0000-0000-0000306D0000}"/>
    <cellStyle name="Обычный 26 2 3 7" xfId="12940" xr:uid="{00000000-0005-0000-0000-0000316D0000}"/>
    <cellStyle name="Обычный 26 2 3 7 2" xfId="22361" xr:uid="{00000000-0005-0000-0000-0000326D0000}"/>
    <cellStyle name="Обычный 26 2 3 7 2 2" xfId="40396" xr:uid="{00000000-0005-0000-0000-0000336D0000}"/>
    <cellStyle name="Обычный 26 2 3 7 3" xfId="32058" xr:uid="{00000000-0005-0000-0000-0000346D0000}"/>
    <cellStyle name="Обычный 26 2 3 8" xfId="15992" xr:uid="{00000000-0005-0000-0000-0000356D0000}"/>
    <cellStyle name="Обычный 26 2 3 8 2" xfId="24968" xr:uid="{00000000-0005-0000-0000-0000366D0000}"/>
    <cellStyle name="Обычный 26 2 3 8 2 2" xfId="42965" xr:uid="{00000000-0005-0000-0000-0000376D0000}"/>
    <cellStyle name="Обычный 26 2 3 8 3" xfId="34613" xr:uid="{00000000-0005-0000-0000-0000386D0000}"/>
    <cellStyle name="Обычный 26 2 3 9" xfId="17329" xr:uid="{00000000-0005-0000-0000-0000396D0000}"/>
    <cellStyle name="Обычный 26 2 3 9 2" xfId="35684" xr:uid="{00000000-0005-0000-0000-00003A6D0000}"/>
    <cellStyle name="Обычный 26 2 4" xfId="3613" xr:uid="{00000000-0005-0000-0000-00003B6D0000}"/>
    <cellStyle name="Обычный 26 2 4 10" xfId="46364" xr:uid="{00000000-0005-0000-0000-00003C6D0000}"/>
    <cellStyle name="Обычный 26 2 4 2" xfId="6102" xr:uid="{00000000-0005-0000-0000-00003D6D0000}"/>
    <cellStyle name="Обычный 26 2 4 2 2" xfId="10009" xr:uid="{00000000-0005-0000-0000-00003E6D0000}"/>
    <cellStyle name="Обычный 26 2 4 2 2 2" xfId="20211" xr:uid="{00000000-0005-0000-0000-00003F6D0000}"/>
    <cellStyle name="Обычный 26 2 4 2 2 2 2" xfId="38370" xr:uid="{00000000-0005-0000-0000-0000406D0000}"/>
    <cellStyle name="Обычный 26 2 4 2 2 3" xfId="30066" xr:uid="{00000000-0005-0000-0000-0000416D0000}"/>
    <cellStyle name="Обычный 26 2 4 2 3" xfId="13918" xr:uid="{00000000-0005-0000-0000-0000426D0000}"/>
    <cellStyle name="Обычный 26 2 4 2 3 2" xfId="23137" xr:uid="{00000000-0005-0000-0000-0000436D0000}"/>
    <cellStyle name="Обычный 26 2 4 2 3 2 2" xfId="41137" xr:uid="{00000000-0005-0000-0000-0000446D0000}"/>
    <cellStyle name="Обычный 26 2 4 2 3 3" xfId="32794" xr:uid="{00000000-0005-0000-0000-0000456D0000}"/>
    <cellStyle name="Обычный 26 2 4 2 4" xfId="16615" xr:uid="{00000000-0005-0000-0000-0000466D0000}"/>
    <cellStyle name="Обычный 26 2 4 2 4 2" xfId="25403" xr:uid="{00000000-0005-0000-0000-0000476D0000}"/>
    <cellStyle name="Обычный 26 2 4 2 4 2 2" xfId="43367" xr:uid="{00000000-0005-0000-0000-0000486D0000}"/>
    <cellStyle name="Обычный 26 2 4 2 4 3" xfId="35059" xr:uid="{00000000-0005-0000-0000-0000496D0000}"/>
    <cellStyle name="Обычный 26 2 4 2 5" xfId="18051" xr:uid="{00000000-0005-0000-0000-00004A6D0000}"/>
    <cellStyle name="Обычный 26 2 4 2 5 2" xfId="36361" xr:uid="{00000000-0005-0000-0000-00004B6D0000}"/>
    <cellStyle name="Обычный 26 2 4 2 6" xfId="26826" xr:uid="{00000000-0005-0000-0000-00004C6D0000}"/>
    <cellStyle name="Обычный 26 2 4 2 6 2" xfId="44741" xr:uid="{00000000-0005-0000-0000-00004D6D0000}"/>
    <cellStyle name="Обычный 26 2 4 2 7" xfId="28144" xr:uid="{00000000-0005-0000-0000-00004E6D0000}"/>
    <cellStyle name="Обычный 26 2 4 2 8" xfId="45788" xr:uid="{00000000-0005-0000-0000-00004F6D0000}"/>
    <cellStyle name="Обычный 26 2 4 2 9" xfId="46954" xr:uid="{00000000-0005-0000-0000-0000506D0000}"/>
    <cellStyle name="Обычный 26 2 4 3" xfId="8509" xr:uid="{00000000-0005-0000-0000-0000516D0000}"/>
    <cellStyle name="Обычный 26 2 4 3 2" xfId="19264" xr:uid="{00000000-0005-0000-0000-0000526D0000}"/>
    <cellStyle name="Обычный 26 2 4 3 2 2" xfId="37438" xr:uid="{00000000-0005-0000-0000-0000536D0000}"/>
    <cellStyle name="Обычный 26 2 4 3 3" xfId="29149" xr:uid="{00000000-0005-0000-0000-0000546D0000}"/>
    <cellStyle name="Обычный 26 2 4 4" xfId="12941" xr:uid="{00000000-0005-0000-0000-0000556D0000}"/>
    <cellStyle name="Обычный 26 2 4 4 2" xfId="22362" xr:uid="{00000000-0005-0000-0000-0000566D0000}"/>
    <cellStyle name="Обычный 26 2 4 4 2 2" xfId="40397" xr:uid="{00000000-0005-0000-0000-0000576D0000}"/>
    <cellStyle name="Обычный 26 2 4 4 3" xfId="32059" xr:uid="{00000000-0005-0000-0000-0000586D0000}"/>
    <cellStyle name="Обычный 26 2 4 5" xfId="15993" xr:uid="{00000000-0005-0000-0000-0000596D0000}"/>
    <cellStyle name="Обычный 26 2 4 5 2" xfId="24969" xr:uid="{00000000-0005-0000-0000-00005A6D0000}"/>
    <cellStyle name="Обычный 26 2 4 5 2 2" xfId="42966" xr:uid="{00000000-0005-0000-0000-00005B6D0000}"/>
    <cellStyle name="Обычный 26 2 4 5 3" xfId="34614" xr:uid="{00000000-0005-0000-0000-00005C6D0000}"/>
    <cellStyle name="Обычный 26 2 4 6" xfId="17330" xr:uid="{00000000-0005-0000-0000-00005D6D0000}"/>
    <cellStyle name="Обычный 26 2 4 6 2" xfId="35685" xr:uid="{00000000-0005-0000-0000-00005E6D0000}"/>
    <cellStyle name="Обычный 26 2 4 7" xfId="26275" xr:uid="{00000000-0005-0000-0000-00005F6D0000}"/>
    <cellStyle name="Обычный 26 2 4 7 2" xfId="44206" xr:uid="{00000000-0005-0000-0000-0000606D0000}"/>
    <cellStyle name="Обычный 26 2 4 8" xfId="27538" xr:uid="{00000000-0005-0000-0000-0000616D0000}"/>
    <cellStyle name="Обычный 26 2 4 9" xfId="45293" xr:uid="{00000000-0005-0000-0000-0000626D0000}"/>
    <cellStyle name="Обычный 26 2 5" xfId="9371" xr:uid="{00000000-0005-0000-0000-0000636D0000}"/>
    <cellStyle name="Обычный 26 2 5 2" xfId="13620" xr:uid="{00000000-0005-0000-0000-0000646D0000}"/>
    <cellStyle name="Обычный 26 2 5 2 2" xfId="22850" xr:uid="{00000000-0005-0000-0000-0000656D0000}"/>
    <cellStyle name="Обычный 26 2 5 2 2 2" xfId="40851" xr:uid="{00000000-0005-0000-0000-0000666D0000}"/>
    <cellStyle name="Обычный 26 2 5 2 3" xfId="32505" xr:uid="{00000000-0005-0000-0000-0000676D0000}"/>
    <cellStyle name="Обычный 26 2 5 3" xfId="19845" xr:uid="{00000000-0005-0000-0000-0000686D0000}"/>
    <cellStyle name="Обычный 26 2 5 3 2" xfId="38010" xr:uid="{00000000-0005-0000-0000-0000696D0000}"/>
    <cellStyle name="Обычный 26 2 5 4" xfId="29713" xr:uid="{00000000-0005-0000-0000-00006A6D0000}"/>
    <cellStyle name="Обычный 26 2 6" xfId="10782" xr:uid="{00000000-0005-0000-0000-00006B6D0000}"/>
    <cellStyle name="Обычный 26 2 6 2" xfId="14935" xr:uid="{00000000-0005-0000-0000-00006C6D0000}"/>
    <cellStyle name="Обычный 26 2 6 2 2" xfId="24114" xr:uid="{00000000-0005-0000-0000-00006D6D0000}"/>
    <cellStyle name="Обычный 26 2 6 2 2 2" xfId="42114" xr:uid="{00000000-0005-0000-0000-00006E6D0000}"/>
    <cellStyle name="Обычный 26 2 6 2 3" xfId="33769" xr:uid="{00000000-0005-0000-0000-00006F6D0000}"/>
    <cellStyle name="Обычный 26 2 6 3" xfId="20637" xr:uid="{00000000-0005-0000-0000-0000706D0000}"/>
    <cellStyle name="Обычный 26 2 6 3 2" xfId="38789" xr:uid="{00000000-0005-0000-0000-0000716D0000}"/>
    <cellStyle name="Обычный 26 2 6 4" xfId="30473" xr:uid="{00000000-0005-0000-0000-0000726D0000}"/>
    <cellStyle name="Обычный 26 2 7" xfId="11311" xr:uid="{00000000-0005-0000-0000-0000736D0000}"/>
    <cellStyle name="Обычный 26 2 7 2" xfId="21156" xr:uid="{00000000-0005-0000-0000-0000746D0000}"/>
    <cellStyle name="Обычный 26 2 7 2 2" xfId="39308" xr:uid="{00000000-0005-0000-0000-0000756D0000}"/>
    <cellStyle name="Обычный 26 2 7 3" xfId="30992" xr:uid="{00000000-0005-0000-0000-0000766D0000}"/>
    <cellStyle name="Обычный 26 2 8" xfId="11873" xr:uid="{00000000-0005-0000-0000-0000776D0000}"/>
    <cellStyle name="Обычный 26 2 8 2" xfId="21624" xr:uid="{00000000-0005-0000-0000-0000786D0000}"/>
    <cellStyle name="Обычный 26 2 8 2 2" xfId="39773" xr:uid="{00000000-0005-0000-0000-0000796D0000}"/>
    <cellStyle name="Обычный 26 2 8 3" xfId="31452" xr:uid="{00000000-0005-0000-0000-00007A6D0000}"/>
    <cellStyle name="Обычный 26 2 9" xfId="6808" xr:uid="{00000000-0005-0000-0000-00007B6D0000}"/>
    <cellStyle name="Обычный 26 2 9 2" xfId="18599" xr:uid="{00000000-0005-0000-0000-00007C6D0000}"/>
    <cellStyle name="Обычный 26 2 9 2 2" xfId="36860" xr:uid="{00000000-0005-0000-0000-00007D6D0000}"/>
    <cellStyle name="Обычный 26 2 9 3" xfId="28629" xr:uid="{00000000-0005-0000-0000-00007E6D0000}"/>
    <cellStyle name="Обычный 26 3" xfId="3614" xr:uid="{00000000-0005-0000-0000-00007F6D0000}"/>
    <cellStyle name="Обычный 26 3 2" xfId="10010" xr:uid="{00000000-0005-0000-0000-0000806D0000}"/>
    <cellStyle name="Обычный 26 3 3" xfId="7023" xr:uid="{00000000-0005-0000-0000-0000816D0000}"/>
    <cellStyle name="Обычный 26 4" xfId="3615" xr:uid="{00000000-0005-0000-0000-0000826D0000}"/>
    <cellStyle name="Обычный 26 4 2" xfId="7557" xr:uid="{00000000-0005-0000-0000-0000836D0000}"/>
    <cellStyle name="Обычный 26 4 2 2" xfId="9012" xr:uid="{00000000-0005-0000-0000-0000846D0000}"/>
    <cellStyle name="Обычный 26 4 2 2 2" xfId="14089" xr:uid="{00000000-0005-0000-0000-0000856D0000}"/>
    <cellStyle name="Обычный 26 4 2 2 2 2" xfId="23277" xr:uid="{00000000-0005-0000-0000-0000866D0000}"/>
    <cellStyle name="Обычный 26 4 2 2 2 2 2" xfId="41277" xr:uid="{00000000-0005-0000-0000-0000876D0000}"/>
    <cellStyle name="Обычный 26 4 2 2 2 3" xfId="32933" xr:uid="{00000000-0005-0000-0000-0000886D0000}"/>
    <cellStyle name="Обычный 26 4 2 2 3" xfId="19578" xr:uid="{00000000-0005-0000-0000-0000896D0000}"/>
    <cellStyle name="Обычный 26 4 2 2 3 2" xfId="37748" xr:uid="{00000000-0005-0000-0000-00008A6D0000}"/>
    <cellStyle name="Обычный 26 4 2 2 4" xfId="29453" xr:uid="{00000000-0005-0000-0000-00008B6D0000}"/>
    <cellStyle name="Обычный 26 4 2 3" xfId="10011" xr:uid="{00000000-0005-0000-0000-00008C6D0000}"/>
    <cellStyle name="Обычный 26 4 2 3 2" xfId="14936" xr:uid="{00000000-0005-0000-0000-00008D6D0000}"/>
    <cellStyle name="Обычный 26 4 2 3 2 2" xfId="24115" xr:uid="{00000000-0005-0000-0000-00008E6D0000}"/>
    <cellStyle name="Обычный 26 4 2 3 2 2 2" xfId="42115" xr:uid="{00000000-0005-0000-0000-00008F6D0000}"/>
    <cellStyle name="Обычный 26 4 2 3 2 3" xfId="33770" xr:uid="{00000000-0005-0000-0000-0000906D0000}"/>
    <cellStyle name="Обычный 26 4 2 3 3" xfId="20212" xr:uid="{00000000-0005-0000-0000-0000916D0000}"/>
    <cellStyle name="Обычный 26 4 2 3 3 2" xfId="38371" xr:uid="{00000000-0005-0000-0000-0000926D0000}"/>
    <cellStyle name="Обычный 26 4 2 3 4" xfId="30067" xr:uid="{00000000-0005-0000-0000-0000936D0000}"/>
    <cellStyle name="Обычный 26 4 2 4" xfId="11090" xr:uid="{00000000-0005-0000-0000-0000946D0000}"/>
    <cellStyle name="Обычный 26 4 2 4 2" xfId="14937" xr:uid="{00000000-0005-0000-0000-0000956D0000}"/>
    <cellStyle name="Обычный 26 4 2 4 2 2" xfId="24116" xr:uid="{00000000-0005-0000-0000-0000966D0000}"/>
    <cellStyle name="Обычный 26 4 2 4 2 2 2" xfId="42116" xr:uid="{00000000-0005-0000-0000-0000976D0000}"/>
    <cellStyle name="Обычный 26 4 2 4 2 3" xfId="33771" xr:uid="{00000000-0005-0000-0000-0000986D0000}"/>
    <cellStyle name="Обычный 26 4 2 4 3" xfId="20939" xr:uid="{00000000-0005-0000-0000-0000996D0000}"/>
    <cellStyle name="Обычный 26 4 2 4 3 2" xfId="39091" xr:uid="{00000000-0005-0000-0000-00009A6D0000}"/>
    <cellStyle name="Обычный 26 4 2 4 4" xfId="30775" xr:uid="{00000000-0005-0000-0000-00009B6D0000}"/>
    <cellStyle name="Обычный 26 4 2 5" xfId="11597" xr:uid="{00000000-0005-0000-0000-00009C6D0000}"/>
    <cellStyle name="Обычный 26 4 2 5 2" xfId="21442" xr:uid="{00000000-0005-0000-0000-00009D6D0000}"/>
    <cellStyle name="Обычный 26 4 2 5 2 2" xfId="39594" xr:uid="{00000000-0005-0000-0000-00009E6D0000}"/>
    <cellStyle name="Обычный 26 4 2 5 3" xfId="31278" xr:uid="{00000000-0005-0000-0000-00009F6D0000}"/>
    <cellStyle name="Обычный 26 4 2 6" xfId="13125" xr:uid="{00000000-0005-0000-0000-0000A06D0000}"/>
    <cellStyle name="Обычный 26 4 2 6 2" xfId="22526" xr:uid="{00000000-0005-0000-0000-0000A16D0000}"/>
    <cellStyle name="Обычный 26 4 2 6 2 2" xfId="40538" xr:uid="{00000000-0005-0000-0000-0000A26D0000}"/>
    <cellStyle name="Обычный 26 4 2 6 3" xfId="32200" xr:uid="{00000000-0005-0000-0000-0000A36D0000}"/>
    <cellStyle name="Обычный 26 4 2 7" xfId="18952" xr:uid="{00000000-0005-0000-0000-0000A46D0000}"/>
    <cellStyle name="Обычный 26 4 2 7 2" xfId="37172" xr:uid="{00000000-0005-0000-0000-0000A56D0000}"/>
    <cellStyle name="Обычный 26 4 2 8" xfId="28919" xr:uid="{00000000-0005-0000-0000-0000A66D0000}"/>
    <cellStyle name="Обычный 26 4 3" xfId="8752" xr:uid="{00000000-0005-0000-0000-0000A76D0000}"/>
    <cellStyle name="Обычный 26 4 3 2" xfId="10012" xr:uid="{00000000-0005-0000-0000-0000A86D0000}"/>
    <cellStyle name="Обычный 26 4 3 2 2" xfId="14938" xr:uid="{00000000-0005-0000-0000-0000A96D0000}"/>
    <cellStyle name="Обычный 26 4 3 2 2 2" xfId="24117" xr:uid="{00000000-0005-0000-0000-0000AA6D0000}"/>
    <cellStyle name="Обычный 26 4 3 2 2 2 2" xfId="42117" xr:uid="{00000000-0005-0000-0000-0000AB6D0000}"/>
    <cellStyle name="Обычный 26 4 3 2 2 3" xfId="33772" xr:uid="{00000000-0005-0000-0000-0000AC6D0000}"/>
    <cellStyle name="Обычный 26 4 3 2 3" xfId="20213" xr:uid="{00000000-0005-0000-0000-0000AD6D0000}"/>
    <cellStyle name="Обычный 26 4 3 2 3 2" xfId="38372" xr:uid="{00000000-0005-0000-0000-0000AE6D0000}"/>
    <cellStyle name="Обычный 26 4 3 2 4" xfId="30068" xr:uid="{00000000-0005-0000-0000-0000AF6D0000}"/>
    <cellStyle name="Обычный 26 4 3 3" xfId="13621" xr:uid="{00000000-0005-0000-0000-0000B06D0000}"/>
    <cellStyle name="Обычный 26 4 3 3 2" xfId="22851" xr:uid="{00000000-0005-0000-0000-0000B16D0000}"/>
    <cellStyle name="Обычный 26 4 3 3 2 2" xfId="40852" xr:uid="{00000000-0005-0000-0000-0000B26D0000}"/>
    <cellStyle name="Обычный 26 4 3 3 3" xfId="32506" xr:uid="{00000000-0005-0000-0000-0000B36D0000}"/>
    <cellStyle name="Обычный 26 4 3 4" xfId="19390" xr:uid="{00000000-0005-0000-0000-0000B46D0000}"/>
    <cellStyle name="Обычный 26 4 3 4 2" xfId="37560" xr:uid="{00000000-0005-0000-0000-0000B56D0000}"/>
    <cellStyle name="Обычный 26 4 3 5" xfId="29270" xr:uid="{00000000-0005-0000-0000-0000B66D0000}"/>
    <cellStyle name="Обычный 26 4 4" xfId="9372" xr:uid="{00000000-0005-0000-0000-0000B76D0000}"/>
    <cellStyle name="Обычный 26 4 4 2" xfId="14939" xr:uid="{00000000-0005-0000-0000-0000B86D0000}"/>
    <cellStyle name="Обычный 26 4 4 2 2" xfId="24118" xr:uid="{00000000-0005-0000-0000-0000B96D0000}"/>
    <cellStyle name="Обычный 26 4 4 2 2 2" xfId="42118" xr:uid="{00000000-0005-0000-0000-0000BA6D0000}"/>
    <cellStyle name="Обычный 26 4 4 2 3" xfId="33773" xr:uid="{00000000-0005-0000-0000-0000BB6D0000}"/>
    <cellStyle name="Обычный 26 4 4 3" xfId="19846" xr:uid="{00000000-0005-0000-0000-0000BC6D0000}"/>
    <cellStyle name="Обычный 26 4 4 3 2" xfId="38011" xr:uid="{00000000-0005-0000-0000-0000BD6D0000}"/>
    <cellStyle name="Обычный 26 4 4 4" xfId="29714" xr:uid="{00000000-0005-0000-0000-0000BE6D0000}"/>
    <cellStyle name="Обычный 26 4 5" xfId="10783" xr:uid="{00000000-0005-0000-0000-0000BF6D0000}"/>
    <cellStyle name="Обычный 26 4 5 2" xfId="14940" xr:uid="{00000000-0005-0000-0000-0000C06D0000}"/>
    <cellStyle name="Обычный 26 4 5 2 2" xfId="24119" xr:uid="{00000000-0005-0000-0000-0000C16D0000}"/>
    <cellStyle name="Обычный 26 4 5 2 2 2" xfId="42119" xr:uid="{00000000-0005-0000-0000-0000C26D0000}"/>
    <cellStyle name="Обычный 26 4 5 2 3" xfId="33774" xr:uid="{00000000-0005-0000-0000-0000C36D0000}"/>
    <cellStyle name="Обычный 26 4 5 3" xfId="20638" xr:uid="{00000000-0005-0000-0000-0000C46D0000}"/>
    <cellStyle name="Обычный 26 4 5 3 2" xfId="38790" xr:uid="{00000000-0005-0000-0000-0000C56D0000}"/>
    <cellStyle name="Обычный 26 4 5 4" xfId="30474" xr:uid="{00000000-0005-0000-0000-0000C66D0000}"/>
    <cellStyle name="Обычный 26 4 6" xfId="11422" xr:uid="{00000000-0005-0000-0000-0000C76D0000}"/>
    <cellStyle name="Обычный 26 4 6 2" xfId="21267" xr:uid="{00000000-0005-0000-0000-0000C86D0000}"/>
    <cellStyle name="Обычный 26 4 6 2 2" xfId="39419" xr:uid="{00000000-0005-0000-0000-0000C96D0000}"/>
    <cellStyle name="Обычный 26 4 6 3" xfId="31103" xr:uid="{00000000-0005-0000-0000-0000CA6D0000}"/>
    <cellStyle name="Обычный 26 4 7" xfId="12000" xr:uid="{00000000-0005-0000-0000-0000CB6D0000}"/>
    <cellStyle name="Обычный 26 4 7 2" xfId="21739" xr:uid="{00000000-0005-0000-0000-0000CC6D0000}"/>
    <cellStyle name="Обычный 26 4 7 2 2" xfId="39887" xr:uid="{00000000-0005-0000-0000-0000CD6D0000}"/>
    <cellStyle name="Обычный 26 4 7 3" xfId="31566" xr:uid="{00000000-0005-0000-0000-0000CE6D0000}"/>
    <cellStyle name="Обычный 26 4 8" xfId="7167" xr:uid="{00000000-0005-0000-0000-0000CF6D0000}"/>
    <cellStyle name="Обычный 26 4 8 2" xfId="18765" xr:uid="{00000000-0005-0000-0000-0000D06D0000}"/>
    <cellStyle name="Обычный 26 4 8 2 2" xfId="36988" xr:uid="{00000000-0005-0000-0000-0000D16D0000}"/>
    <cellStyle name="Обычный 26 4 8 3" xfId="28740" xr:uid="{00000000-0005-0000-0000-0000D26D0000}"/>
    <cellStyle name="Обычный 26 4 9" xfId="12557" xr:uid="{00000000-0005-0000-0000-0000D36D0000}"/>
    <cellStyle name="Обычный 26 4 9 2" xfId="21993" xr:uid="{00000000-0005-0000-0000-0000D46D0000}"/>
    <cellStyle name="Обычный 26 4 9 2 2" xfId="40109" xr:uid="{00000000-0005-0000-0000-0000D56D0000}"/>
    <cellStyle name="Обычный 26 4 9 3" xfId="31772" xr:uid="{00000000-0005-0000-0000-0000D66D0000}"/>
    <cellStyle name="Обычный 26 5" xfId="3616" xr:uid="{00000000-0005-0000-0000-0000D76D0000}"/>
    <cellStyle name="Обычный 26 5 2" xfId="9010" xr:uid="{00000000-0005-0000-0000-0000D86D0000}"/>
    <cellStyle name="Обычный 26 5 2 2" xfId="14941" xr:uid="{00000000-0005-0000-0000-0000D96D0000}"/>
    <cellStyle name="Обычный 26 5 2 2 2" xfId="24120" xr:uid="{00000000-0005-0000-0000-0000DA6D0000}"/>
    <cellStyle name="Обычный 26 5 2 2 2 2" xfId="42120" xr:uid="{00000000-0005-0000-0000-0000DB6D0000}"/>
    <cellStyle name="Обычный 26 5 2 2 3" xfId="33775" xr:uid="{00000000-0005-0000-0000-0000DC6D0000}"/>
    <cellStyle name="Обычный 26 5 2 3" xfId="19576" xr:uid="{00000000-0005-0000-0000-0000DD6D0000}"/>
    <cellStyle name="Обычный 26 5 2 3 2" xfId="37746" xr:uid="{00000000-0005-0000-0000-0000DE6D0000}"/>
    <cellStyle name="Обычный 26 5 2 4" xfId="29451" xr:uid="{00000000-0005-0000-0000-0000DF6D0000}"/>
    <cellStyle name="Обычный 26 5 3" xfId="10013" xr:uid="{00000000-0005-0000-0000-0000E06D0000}"/>
    <cellStyle name="Обычный 26 5 3 2" xfId="14942" xr:uid="{00000000-0005-0000-0000-0000E16D0000}"/>
    <cellStyle name="Обычный 26 5 3 2 2" xfId="24121" xr:uid="{00000000-0005-0000-0000-0000E26D0000}"/>
    <cellStyle name="Обычный 26 5 3 2 2 2" xfId="42121" xr:uid="{00000000-0005-0000-0000-0000E36D0000}"/>
    <cellStyle name="Обычный 26 5 3 2 3" xfId="33776" xr:uid="{00000000-0005-0000-0000-0000E46D0000}"/>
    <cellStyle name="Обычный 26 5 3 3" xfId="20214" xr:uid="{00000000-0005-0000-0000-0000E56D0000}"/>
    <cellStyle name="Обычный 26 5 3 3 2" xfId="38373" xr:uid="{00000000-0005-0000-0000-0000E66D0000}"/>
    <cellStyle name="Обычный 26 5 3 4" xfId="30069" xr:uid="{00000000-0005-0000-0000-0000E76D0000}"/>
    <cellStyle name="Обычный 26 5 4" xfId="11091" xr:uid="{00000000-0005-0000-0000-0000E86D0000}"/>
    <cellStyle name="Обычный 26 5 4 2" xfId="14943" xr:uid="{00000000-0005-0000-0000-0000E96D0000}"/>
    <cellStyle name="Обычный 26 5 4 2 2" xfId="24122" xr:uid="{00000000-0005-0000-0000-0000EA6D0000}"/>
    <cellStyle name="Обычный 26 5 4 2 2 2" xfId="42122" xr:uid="{00000000-0005-0000-0000-0000EB6D0000}"/>
    <cellStyle name="Обычный 26 5 4 2 3" xfId="33777" xr:uid="{00000000-0005-0000-0000-0000EC6D0000}"/>
    <cellStyle name="Обычный 26 5 4 3" xfId="20940" xr:uid="{00000000-0005-0000-0000-0000ED6D0000}"/>
    <cellStyle name="Обычный 26 5 4 3 2" xfId="39092" xr:uid="{00000000-0005-0000-0000-0000EE6D0000}"/>
    <cellStyle name="Обычный 26 5 4 4" xfId="30776" xr:uid="{00000000-0005-0000-0000-0000EF6D0000}"/>
    <cellStyle name="Обычный 26 5 5" xfId="11595" xr:uid="{00000000-0005-0000-0000-0000F06D0000}"/>
    <cellStyle name="Обычный 26 5 5 2" xfId="21440" xr:uid="{00000000-0005-0000-0000-0000F16D0000}"/>
    <cellStyle name="Обычный 26 5 5 2 2" xfId="39592" xr:uid="{00000000-0005-0000-0000-0000F26D0000}"/>
    <cellStyle name="Обычный 26 5 5 3" xfId="31276" xr:uid="{00000000-0005-0000-0000-0000F36D0000}"/>
    <cellStyle name="Обычный 26 5 6" xfId="7555" xr:uid="{00000000-0005-0000-0000-0000F46D0000}"/>
    <cellStyle name="Обычный 26 5 6 2" xfId="18950" xr:uid="{00000000-0005-0000-0000-0000F56D0000}"/>
    <cellStyle name="Обычный 26 5 6 2 2" xfId="37170" xr:uid="{00000000-0005-0000-0000-0000F66D0000}"/>
    <cellStyle name="Обычный 26 5 6 3" xfId="28917" xr:uid="{00000000-0005-0000-0000-0000F76D0000}"/>
    <cellStyle name="Обычный 26 6" xfId="8317" xr:uid="{00000000-0005-0000-0000-0000F86D0000}"/>
    <cellStyle name="Обычный 26 6 2" xfId="10014" xr:uid="{00000000-0005-0000-0000-0000F96D0000}"/>
    <cellStyle name="Обычный 26 6 2 2" xfId="14944" xr:uid="{00000000-0005-0000-0000-0000FA6D0000}"/>
    <cellStyle name="Обычный 26 6 2 2 2" xfId="24123" xr:uid="{00000000-0005-0000-0000-0000FB6D0000}"/>
    <cellStyle name="Обычный 26 6 2 2 2 2" xfId="42123" xr:uid="{00000000-0005-0000-0000-0000FC6D0000}"/>
    <cellStyle name="Обычный 26 6 2 2 3" xfId="33778" xr:uid="{00000000-0005-0000-0000-0000FD6D0000}"/>
    <cellStyle name="Обычный 26 6 2 3" xfId="20215" xr:uid="{00000000-0005-0000-0000-0000FE6D0000}"/>
    <cellStyle name="Обычный 26 6 2 3 2" xfId="38374" xr:uid="{00000000-0005-0000-0000-0000FF6D0000}"/>
    <cellStyle name="Обычный 26 6 2 4" xfId="30070" xr:uid="{00000000-0005-0000-0000-0000006E0000}"/>
    <cellStyle name="Обычный 26 6 3" xfId="13348" xr:uid="{00000000-0005-0000-0000-0000016E0000}"/>
    <cellStyle name="Обычный 26 6 4" xfId="19191" xr:uid="{00000000-0005-0000-0000-0000026E0000}"/>
    <cellStyle name="Обычный 26 6 4 2" xfId="37370" xr:uid="{00000000-0005-0000-0000-0000036E0000}"/>
    <cellStyle name="Обычный 26 6 5" xfId="29083" xr:uid="{00000000-0005-0000-0000-0000046E0000}"/>
    <cellStyle name="Обычный 26 7" xfId="9370" xr:uid="{00000000-0005-0000-0000-0000056E0000}"/>
    <cellStyle name="Обычный 26 7 2" xfId="13349" xr:uid="{00000000-0005-0000-0000-0000066E0000}"/>
    <cellStyle name="Обычный 26 7 3" xfId="19844" xr:uid="{00000000-0005-0000-0000-0000076E0000}"/>
    <cellStyle name="Обычный 26 7 3 2" xfId="38009" xr:uid="{00000000-0005-0000-0000-0000086E0000}"/>
    <cellStyle name="Обычный 26 7 4" xfId="29712" xr:uid="{00000000-0005-0000-0000-0000096E0000}"/>
    <cellStyle name="Обычный 26 8" xfId="10781" xr:uid="{00000000-0005-0000-0000-00000A6E0000}"/>
    <cellStyle name="Обычный 26 8 2" xfId="13619" xr:uid="{00000000-0005-0000-0000-00000B6E0000}"/>
    <cellStyle name="Обычный 26 8 2 2" xfId="22849" xr:uid="{00000000-0005-0000-0000-00000C6E0000}"/>
    <cellStyle name="Обычный 26 8 2 2 2" xfId="40850" xr:uid="{00000000-0005-0000-0000-00000D6E0000}"/>
    <cellStyle name="Обычный 26 8 2 3" xfId="32504" xr:uid="{00000000-0005-0000-0000-00000E6E0000}"/>
    <cellStyle name="Обычный 26 8 3" xfId="20636" xr:uid="{00000000-0005-0000-0000-00000F6E0000}"/>
    <cellStyle name="Обычный 26 8 3 2" xfId="38788" xr:uid="{00000000-0005-0000-0000-0000106E0000}"/>
    <cellStyle name="Обычный 26 8 4" xfId="30472" xr:uid="{00000000-0005-0000-0000-0000116E0000}"/>
    <cellStyle name="Обычный 26 9" xfId="11249" xr:uid="{00000000-0005-0000-0000-0000126E0000}"/>
    <cellStyle name="Обычный 26 9 2" xfId="21094" xr:uid="{00000000-0005-0000-0000-0000136E0000}"/>
    <cellStyle name="Обычный 26 9 2 2" xfId="39246" xr:uid="{00000000-0005-0000-0000-0000146E0000}"/>
    <cellStyle name="Обычный 26 9 3" xfId="30930" xr:uid="{00000000-0005-0000-0000-0000156E0000}"/>
    <cellStyle name="Обычный 26_Data_Resourses &amp; Reserves_Audit12_mod2011_f0112" xfId="3617" xr:uid="{00000000-0005-0000-0000-0000166E0000}"/>
    <cellStyle name="Обычный 27" xfId="3618" xr:uid="{00000000-0005-0000-0000-0000176E0000}"/>
    <cellStyle name="Обычный 27 10" xfId="11762" xr:uid="{00000000-0005-0000-0000-0000186E0000}"/>
    <cellStyle name="Обычный 27 11" xfId="6654" xr:uid="{00000000-0005-0000-0000-0000196E0000}"/>
    <cellStyle name="Обычный 27 11 2" xfId="18510" xr:uid="{00000000-0005-0000-0000-00001A6E0000}"/>
    <cellStyle name="Обычный 27 11 2 2" xfId="36787" xr:uid="{00000000-0005-0000-0000-00001B6E0000}"/>
    <cellStyle name="Обычный 27 11 3" xfId="28566" xr:uid="{00000000-0005-0000-0000-00001C6E0000}"/>
    <cellStyle name="Обычный 27 12" xfId="12558" xr:uid="{00000000-0005-0000-0000-00001D6E0000}"/>
    <cellStyle name="Обычный 27 12 2" xfId="21994" xr:uid="{00000000-0005-0000-0000-00001E6E0000}"/>
    <cellStyle name="Обычный 27 12 2 2" xfId="40110" xr:uid="{00000000-0005-0000-0000-00001F6E0000}"/>
    <cellStyle name="Обычный 27 12 3" xfId="31773" xr:uid="{00000000-0005-0000-0000-0000206E0000}"/>
    <cellStyle name="Обычный 27 2" xfId="3619" xr:uid="{00000000-0005-0000-0000-0000216E0000}"/>
    <cellStyle name="Обычный 27 2 10" xfId="12559" xr:uid="{00000000-0005-0000-0000-0000226E0000}"/>
    <cellStyle name="Обычный 27 2 10 2" xfId="21995" xr:uid="{00000000-0005-0000-0000-0000236E0000}"/>
    <cellStyle name="Обычный 27 2 10 2 2" xfId="40111" xr:uid="{00000000-0005-0000-0000-0000246E0000}"/>
    <cellStyle name="Обычный 27 2 10 3" xfId="31774" xr:uid="{00000000-0005-0000-0000-0000256E0000}"/>
    <cellStyle name="Обычный 27 2 2" xfId="3620" xr:uid="{00000000-0005-0000-0000-0000266E0000}"/>
    <cellStyle name="Обычный 27 2 2 2" xfId="10015" xr:uid="{00000000-0005-0000-0000-0000276E0000}"/>
    <cellStyle name="Обычный 27 2 3" xfId="7559" xr:uid="{00000000-0005-0000-0000-0000286E0000}"/>
    <cellStyle name="Обычный 27 2 3 2" xfId="9014" xr:uid="{00000000-0005-0000-0000-0000296E0000}"/>
    <cellStyle name="Обычный 27 2 3 2 2" xfId="14090" xr:uid="{00000000-0005-0000-0000-00002A6E0000}"/>
    <cellStyle name="Обычный 27 2 3 2 2 2" xfId="23278" xr:uid="{00000000-0005-0000-0000-00002B6E0000}"/>
    <cellStyle name="Обычный 27 2 3 2 2 2 2" xfId="41278" xr:uid="{00000000-0005-0000-0000-00002C6E0000}"/>
    <cellStyle name="Обычный 27 2 3 2 2 3" xfId="32934" xr:uid="{00000000-0005-0000-0000-00002D6E0000}"/>
    <cellStyle name="Обычный 27 2 3 2 3" xfId="19580" xr:uid="{00000000-0005-0000-0000-00002E6E0000}"/>
    <cellStyle name="Обычный 27 2 3 2 3 2" xfId="37750" xr:uid="{00000000-0005-0000-0000-00002F6E0000}"/>
    <cellStyle name="Обычный 27 2 3 2 4" xfId="29455" xr:uid="{00000000-0005-0000-0000-0000306E0000}"/>
    <cellStyle name="Обычный 27 2 3 3" xfId="10016" xr:uid="{00000000-0005-0000-0000-0000316E0000}"/>
    <cellStyle name="Обычный 27 2 3 3 2" xfId="14945" xr:uid="{00000000-0005-0000-0000-0000326E0000}"/>
    <cellStyle name="Обычный 27 2 3 3 2 2" xfId="24124" xr:uid="{00000000-0005-0000-0000-0000336E0000}"/>
    <cellStyle name="Обычный 27 2 3 3 2 2 2" xfId="42124" xr:uid="{00000000-0005-0000-0000-0000346E0000}"/>
    <cellStyle name="Обычный 27 2 3 3 2 3" xfId="33779" xr:uid="{00000000-0005-0000-0000-0000356E0000}"/>
    <cellStyle name="Обычный 27 2 3 3 3" xfId="20216" xr:uid="{00000000-0005-0000-0000-0000366E0000}"/>
    <cellStyle name="Обычный 27 2 3 3 3 2" xfId="38375" xr:uid="{00000000-0005-0000-0000-0000376E0000}"/>
    <cellStyle name="Обычный 27 2 3 3 4" xfId="30071" xr:uid="{00000000-0005-0000-0000-0000386E0000}"/>
    <cellStyle name="Обычный 27 2 3 4" xfId="11092" xr:uid="{00000000-0005-0000-0000-0000396E0000}"/>
    <cellStyle name="Обычный 27 2 3 4 2" xfId="14946" xr:uid="{00000000-0005-0000-0000-00003A6E0000}"/>
    <cellStyle name="Обычный 27 2 3 4 2 2" xfId="24125" xr:uid="{00000000-0005-0000-0000-00003B6E0000}"/>
    <cellStyle name="Обычный 27 2 3 4 2 2 2" xfId="42125" xr:uid="{00000000-0005-0000-0000-00003C6E0000}"/>
    <cellStyle name="Обычный 27 2 3 4 2 3" xfId="33780" xr:uid="{00000000-0005-0000-0000-00003D6E0000}"/>
    <cellStyle name="Обычный 27 2 3 4 3" xfId="20941" xr:uid="{00000000-0005-0000-0000-00003E6E0000}"/>
    <cellStyle name="Обычный 27 2 3 4 3 2" xfId="39093" xr:uid="{00000000-0005-0000-0000-00003F6E0000}"/>
    <cellStyle name="Обычный 27 2 3 4 4" xfId="30777" xr:uid="{00000000-0005-0000-0000-0000406E0000}"/>
    <cellStyle name="Обычный 27 2 3 5" xfId="11599" xr:uid="{00000000-0005-0000-0000-0000416E0000}"/>
    <cellStyle name="Обычный 27 2 3 5 2" xfId="21444" xr:uid="{00000000-0005-0000-0000-0000426E0000}"/>
    <cellStyle name="Обычный 27 2 3 5 2 2" xfId="39596" xr:uid="{00000000-0005-0000-0000-0000436E0000}"/>
    <cellStyle name="Обычный 27 2 3 5 3" xfId="31280" xr:uid="{00000000-0005-0000-0000-0000446E0000}"/>
    <cellStyle name="Обычный 27 2 3 6" xfId="13126" xr:uid="{00000000-0005-0000-0000-0000456E0000}"/>
    <cellStyle name="Обычный 27 2 3 6 2" xfId="22527" xr:uid="{00000000-0005-0000-0000-0000466E0000}"/>
    <cellStyle name="Обычный 27 2 3 6 2 2" xfId="40539" xr:uid="{00000000-0005-0000-0000-0000476E0000}"/>
    <cellStyle name="Обычный 27 2 3 6 3" xfId="32201" xr:uid="{00000000-0005-0000-0000-0000486E0000}"/>
    <cellStyle name="Обычный 27 2 3 7" xfId="18954" xr:uid="{00000000-0005-0000-0000-0000496E0000}"/>
    <cellStyle name="Обычный 27 2 3 7 2" xfId="37174" xr:uid="{00000000-0005-0000-0000-00004A6E0000}"/>
    <cellStyle name="Обычный 27 2 3 8" xfId="28921" xr:uid="{00000000-0005-0000-0000-00004B6E0000}"/>
    <cellStyle name="Обычный 27 2 4" xfId="8510" xr:uid="{00000000-0005-0000-0000-00004C6E0000}"/>
    <cellStyle name="Обычный 27 2 4 2" xfId="10017" xr:uid="{00000000-0005-0000-0000-00004D6E0000}"/>
    <cellStyle name="Обычный 27 2 4 2 2" xfId="14947" xr:uid="{00000000-0005-0000-0000-00004E6E0000}"/>
    <cellStyle name="Обычный 27 2 4 2 2 2" xfId="24126" xr:uid="{00000000-0005-0000-0000-00004F6E0000}"/>
    <cellStyle name="Обычный 27 2 4 2 2 2 2" xfId="42126" xr:uid="{00000000-0005-0000-0000-0000506E0000}"/>
    <cellStyle name="Обычный 27 2 4 2 2 3" xfId="33781" xr:uid="{00000000-0005-0000-0000-0000516E0000}"/>
    <cellStyle name="Обычный 27 2 4 2 3" xfId="20217" xr:uid="{00000000-0005-0000-0000-0000526E0000}"/>
    <cellStyle name="Обычный 27 2 4 2 3 2" xfId="38376" xr:uid="{00000000-0005-0000-0000-0000536E0000}"/>
    <cellStyle name="Обычный 27 2 4 2 4" xfId="30072" xr:uid="{00000000-0005-0000-0000-0000546E0000}"/>
    <cellStyle name="Обычный 27 2 4 3" xfId="13623" xr:uid="{00000000-0005-0000-0000-0000556E0000}"/>
    <cellStyle name="Обычный 27 2 4 3 2" xfId="22853" xr:uid="{00000000-0005-0000-0000-0000566E0000}"/>
    <cellStyle name="Обычный 27 2 4 3 2 2" xfId="40854" xr:uid="{00000000-0005-0000-0000-0000576E0000}"/>
    <cellStyle name="Обычный 27 2 4 3 3" xfId="32508" xr:uid="{00000000-0005-0000-0000-0000586E0000}"/>
    <cellStyle name="Обычный 27 2 4 4" xfId="19265" xr:uid="{00000000-0005-0000-0000-0000596E0000}"/>
    <cellStyle name="Обычный 27 2 4 4 2" xfId="37439" xr:uid="{00000000-0005-0000-0000-00005A6E0000}"/>
    <cellStyle name="Обычный 27 2 4 5" xfId="29150" xr:uid="{00000000-0005-0000-0000-00005B6E0000}"/>
    <cellStyle name="Обычный 27 2 5" xfId="9374" xr:uid="{00000000-0005-0000-0000-00005C6E0000}"/>
    <cellStyle name="Обычный 27 2 5 2" xfId="14948" xr:uid="{00000000-0005-0000-0000-00005D6E0000}"/>
    <cellStyle name="Обычный 27 2 5 2 2" xfId="24127" xr:uid="{00000000-0005-0000-0000-00005E6E0000}"/>
    <cellStyle name="Обычный 27 2 5 2 2 2" xfId="42127" xr:uid="{00000000-0005-0000-0000-00005F6E0000}"/>
    <cellStyle name="Обычный 27 2 5 2 3" xfId="33782" xr:uid="{00000000-0005-0000-0000-0000606E0000}"/>
    <cellStyle name="Обычный 27 2 5 3" xfId="19848" xr:uid="{00000000-0005-0000-0000-0000616E0000}"/>
    <cellStyle name="Обычный 27 2 5 3 2" xfId="38013" xr:uid="{00000000-0005-0000-0000-0000626E0000}"/>
    <cellStyle name="Обычный 27 2 5 4" xfId="29716" xr:uid="{00000000-0005-0000-0000-0000636E0000}"/>
    <cellStyle name="Обычный 27 2 6" xfId="10785" xr:uid="{00000000-0005-0000-0000-0000646E0000}"/>
    <cellStyle name="Обычный 27 2 6 2" xfId="14949" xr:uid="{00000000-0005-0000-0000-0000656E0000}"/>
    <cellStyle name="Обычный 27 2 6 2 2" xfId="24128" xr:uid="{00000000-0005-0000-0000-0000666E0000}"/>
    <cellStyle name="Обычный 27 2 6 2 2 2" xfId="42128" xr:uid="{00000000-0005-0000-0000-0000676E0000}"/>
    <cellStyle name="Обычный 27 2 6 2 3" xfId="33783" xr:uid="{00000000-0005-0000-0000-0000686E0000}"/>
    <cellStyle name="Обычный 27 2 6 3" xfId="20640" xr:uid="{00000000-0005-0000-0000-0000696E0000}"/>
    <cellStyle name="Обычный 27 2 6 3 2" xfId="38792" xr:uid="{00000000-0005-0000-0000-00006A6E0000}"/>
    <cellStyle name="Обычный 27 2 6 4" xfId="30476" xr:uid="{00000000-0005-0000-0000-00006B6E0000}"/>
    <cellStyle name="Обычный 27 2 7" xfId="11312" xr:uid="{00000000-0005-0000-0000-00006C6E0000}"/>
    <cellStyle name="Обычный 27 2 7 2" xfId="21157" xr:uid="{00000000-0005-0000-0000-00006D6E0000}"/>
    <cellStyle name="Обычный 27 2 7 2 2" xfId="39309" xr:uid="{00000000-0005-0000-0000-00006E6E0000}"/>
    <cellStyle name="Обычный 27 2 7 3" xfId="30993" xr:uid="{00000000-0005-0000-0000-00006F6E0000}"/>
    <cellStyle name="Обычный 27 2 8" xfId="11874" xr:uid="{00000000-0005-0000-0000-0000706E0000}"/>
    <cellStyle name="Обычный 27 2 8 2" xfId="21625" xr:uid="{00000000-0005-0000-0000-0000716E0000}"/>
    <cellStyle name="Обычный 27 2 8 2 2" xfId="39774" xr:uid="{00000000-0005-0000-0000-0000726E0000}"/>
    <cellStyle name="Обычный 27 2 8 3" xfId="31453" xr:uid="{00000000-0005-0000-0000-0000736E0000}"/>
    <cellStyle name="Обычный 27 2 9" xfId="6809" xr:uid="{00000000-0005-0000-0000-0000746E0000}"/>
    <cellStyle name="Обычный 27 2 9 2" xfId="18600" xr:uid="{00000000-0005-0000-0000-0000756E0000}"/>
    <cellStyle name="Обычный 27 2 9 2 2" xfId="36861" xr:uid="{00000000-0005-0000-0000-0000766E0000}"/>
    <cellStyle name="Обычный 27 2 9 3" xfId="28630" xr:uid="{00000000-0005-0000-0000-0000776E0000}"/>
    <cellStyle name="Обычный 27 3" xfId="3621" xr:uid="{00000000-0005-0000-0000-0000786E0000}"/>
    <cellStyle name="Обычный 27 3 2" xfId="6103" xr:uid="{00000000-0005-0000-0000-0000796E0000}"/>
    <cellStyle name="Обычный 27 3 2 2" xfId="10018" xr:uid="{00000000-0005-0000-0000-00007A6E0000}"/>
    <cellStyle name="Обычный 27 3 2 3" xfId="16616" xr:uid="{00000000-0005-0000-0000-00007B6E0000}"/>
    <cellStyle name="Обычный 27 3 2 3 2" xfId="25404" xr:uid="{00000000-0005-0000-0000-00007C6E0000}"/>
    <cellStyle name="Обычный 27 3 2 3 2 2" xfId="43368" xr:uid="{00000000-0005-0000-0000-00007D6E0000}"/>
    <cellStyle name="Обычный 27 3 2 3 3" xfId="35060" xr:uid="{00000000-0005-0000-0000-00007E6E0000}"/>
    <cellStyle name="Обычный 27 3 2 4" xfId="18052" xr:uid="{00000000-0005-0000-0000-00007F6E0000}"/>
    <cellStyle name="Обычный 27 3 2 4 2" xfId="36362" xr:uid="{00000000-0005-0000-0000-0000806E0000}"/>
    <cellStyle name="Обычный 27 3 2 5" xfId="26827" xr:uid="{00000000-0005-0000-0000-0000816E0000}"/>
    <cellStyle name="Обычный 27 3 2 5 2" xfId="44742" xr:uid="{00000000-0005-0000-0000-0000826E0000}"/>
    <cellStyle name="Обычный 27 3 2 6" xfId="28145" xr:uid="{00000000-0005-0000-0000-0000836E0000}"/>
    <cellStyle name="Обычный 27 3 2 7" xfId="45789" xr:uid="{00000000-0005-0000-0000-0000846E0000}"/>
    <cellStyle name="Обычный 27 3 2 8" xfId="46955" xr:uid="{00000000-0005-0000-0000-0000856E0000}"/>
    <cellStyle name="Обычный 27 3 3" xfId="7025" xr:uid="{00000000-0005-0000-0000-0000866E0000}"/>
    <cellStyle name="Обычный 27 3 4" xfId="15994" xr:uid="{00000000-0005-0000-0000-0000876E0000}"/>
    <cellStyle name="Обычный 27 3 4 2" xfId="24970" xr:uid="{00000000-0005-0000-0000-0000886E0000}"/>
    <cellStyle name="Обычный 27 3 4 2 2" xfId="42967" xr:uid="{00000000-0005-0000-0000-0000896E0000}"/>
    <cellStyle name="Обычный 27 3 4 3" xfId="34615" xr:uid="{00000000-0005-0000-0000-00008A6E0000}"/>
    <cellStyle name="Обычный 27 3 5" xfId="17331" xr:uid="{00000000-0005-0000-0000-00008B6E0000}"/>
    <cellStyle name="Обычный 27 3 5 2" xfId="35686" xr:uid="{00000000-0005-0000-0000-00008C6E0000}"/>
    <cellStyle name="Обычный 27 3 6" xfId="26276" xr:uid="{00000000-0005-0000-0000-00008D6E0000}"/>
    <cellStyle name="Обычный 27 3 6 2" xfId="44207" xr:uid="{00000000-0005-0000-0000-00008E6E0000}"/>
    <cellStyle name="Обычный 27 3 7" xfId="27539" xr:uid="{00000000-0005-0000-0000-00008F6E0000}"/>
    <cellStyle name="Обычный 27 3 8" xfId="45294" xr:uid="{00000000-0005-0000-0000-0000906E0000}"/>
    <cellStyle name="Обычный 27 3 9" xfId="46365" xr:uid="{00000000-0005-0000-0000-0000916E0000}"/>
    <cellStyle name="Обычный 27 4" xfId="3622" xr:uid="{00000000-0005-0000-0000-0000926E0000}"/>
    <cellStyle name="Обычный 27 4 2" xfId="7560" xr:uid="{00000000-0005-0000-0000-0000936E0000}"/>
    <cellStyle name="Обычный 27 4 2 2" xfId="9015" xr:uid="{00000000-0005-0000-0000-0000946E0000}"/>
    <cellStyle name="Обычный 27 4 2 2 2" xfId="14091" xr:uid="{00000000-0005-0000-0000-0000956E0000}"/>
    <cellStyle name="Обычный 27 4 2 2 2 2" xfId="23279" xr:uid="{00000000-0005-0000-0000-0000966E0000}"/>
    <cellStyle name="Обычный 27 4 2 2 2 2 2" xfId="41279" xr:uid="{00000000-0005-0000-0000-0000976E0000}"/>
    <cellStyle name="Обычный 27 4 2 2 2 3" xfId="32935" xr:uid="{00000000-0005-0000-0000-0000986E0000}"/>
    <cellStyle name="Обычный 27 4 2 2 3" xfId="19581" xr:uid="{00000000-0005-0000-0000-0000996E0000}"/>
    <cellStyle name="Обычный 27 4 2 2 3 2" xfId="37751" xr:uid="{00000000-0005-0000-0000-00009A6E0000}"/>
    <cellStyle name="Обычный 27 4 2 2 4" xfId="29456" xr:uid="{00000000-0005-0000-0000-00009B6E0000}"/>
    <cellStyle name="Обычный 27 4 2 3" xfId="10019" xr:uid="{00000000-0005-0000-0000-00009C6E0000}"/>
    <cellStyle name="Обычный 27 4 2 3 2" xfId="14950" xr:uid="{00000000-0005-0000-0000-00009D6E0000}"/>
    <cellStyle name="Обычный 27 4 2 3 2 2" xfId="24129" xr:uid="{00000000-0005-0000-0000-00009E6E0000}"/>
    <cellStyle name="Обычный 27 4 2 3 2 2 2" xfId="42129" xr:uid="{00000000-0005-0000-0000-00009F6E0000}"/>
    <cellStyle name="Обычный 27 4 2 3 2 3" xfId="33784" xr:uid="{00000000-0005-0000-0000-0000A06E0000}"/>
    <cellStyle name="Обычный 27 4 2 3 3" xfId="20219" xr:uid="{00000000-0005-0000-0000-0000A16E0000}"/>
    <cellStyle name="Обычный 27 4 2 3 3 2" xfId="38378" xr:uid="{00000000-0005-0000-0000-0000A26E0000}"/>
    <cellStyle name="Обычный 27 4 2 3 4" xfId="30073" xr:uid="{00000000-0005-0000-0000-0000A36E0000}"/>
    <cellStyle name="Обычный 27 4 2 4" xfId="11093" xr:uid="{00000000-0005-0000-0000-0000A46E0000}"/>
    <cellStyle name="Обычный 27 4 2 4 2" xfId="14951" xr:uid="{00000000-0005-0000-0000-0000A56E0000}"/>
    <cellStyle name="Обычный 27 4 2 4 2 2" xfId="24130" xr:uid="{00000000-0005-0000-0000-0000A66E0000}"/>
    <cellStyle name="Обычный 27 4 2 4 2 2 2" xfId="42130" xr:uid="{00000000-0005-0000-0000-0000A76E0000}"/>
    <cellStyle name="Обычный 27 4 2 4 2 3" xfId="33785" xr:uid="{00000000-0005-0000-0000-0000A86E0000}"/>
    <cellStyle name="Обычный 27 4 2 4 3" xfId="20942" xr:uid="{00000000-0005-0000-0000-0000A96E0000}"/>
    <cellStyle name="Обычный 27 4 2 4 3 2" xfId="39094" xr:uid="{00000000-0005-0000-0000-0000AA6E0000}"/>
    <cellStyle name="Обычный 27 4 2 4 4" xfId="30778" xr:uid="{00000000-0005-0000-0000-0000AB6E0000}"/>
    <cellStyle name="Обычный 27 4 2 5" xfId="11600" xr:uid="{00000000-0005-0000-0000-0000AC6E0000}"/>
    <cellStyle name="Обычный 27 4 2 5 2" xfId="21445" xr:uid="{00000000-0005-0000-0000-0000AD6E0000}"/>
    <cellStyle name="Обычный 27 4 2 5 2 2" xfId="39597" xr:uid="{00000000-0005-0000-0000-0000AE6E0000}"/>
    <cellStyle name="Обычный 27 4 2 5 3" xfId="31281" xr:uid="{00000000-0005-0000-0000-0000AF6E0000}"/>
    <cellStyle name="Обычный 27 4 2 6" xfId="13127" xr:uid="{00000000-0005-0000-0000-0000B06E0000}"/>
    <cellStyle name="Обычный 27 4 2 6 2" xfId="22528" xr:uid="{00000000-0005-0000-0000-0000B16E0000}"/>
    <cellStyle name="Обычный 27 4 2 6 2 2" xfId="40540" xr:uid="{00000000-0005-0000-0000-0000B26E0000}"/>
    <cellStyle name="Обычный 27 4 2 6 3" xfId="32202" xr:uid="{00000000-0005-0000-0000-0000B36E0000}"/>
    <cellStyle name="Обычный 27 4 2 7" xfId="18955" xr:uid="{00000000-0005-0000-0000-0000B46E0000}"/>
    <cellStyle name="Обычный 27 4 2 7 2" xfId="37175" xr:uid="{00000000-0005-0000-0000-0000B56E0000}"/>
    <cellStyle name="Обычный 27 4 2 8" xfId="28922" xr:uid="{00000000-0005-0000-0000-0000B66E0000}"/>
    <cellStyle name="Обычный 27 4 3" xfId="8751" xr:uid="{00000000-0005-0000-0000-0000B76E0000}"/>
    <cellStyle name="Обычный 27 4 3 2" xfId="10020" xr:uid="{00000000-0005-0000-0000-0000B86E0000}"/>
    <cellStyle name="Обычный 27 4 3 2 2" xfId="14952" xr:uid="{00000000-0005-0000-0000-0000B96E0000}"/>
    <cellStyle name="Обычный 27 4 3 2 2 2" xfId="24131" xr:uid="{00000000-0005-0000-0000-0000BA6E0000}"/>
    <cellStyle name="Обычный 27 4 3 2 2 2 2" xfId="42131" xr:uid="{00000000-0005-0000-0000-0000BB6E0000}"/>
    <cellStyle name="Обычный 27 4 3 2 2 3" xfId="33786" xr:uid="{00000000-0005-0000-0000-0000BC6E0000}"/>
    <cellStyle name="Обычный 27 4 3 2 3" xfId="20220" xr:uid="{00000000-0005-0000-0000-0000BD6E0000}"/>
    <cellStyle name="Обычный 27 4 3 2 3 2" xfId="38379" xr:uid="{00000000-0005-0000-0000-0000BE6E0000}"/>
    <cellStyle name="Обычный 27 4 3 2 4" xfId="30074" xr:uid="{00000000-0005-0000-0000-0000BF6E0000}"/>
    <cellStyle name="Обычный 27 4 3 3" xfId="13624" xr:uid="{00000000-0005-0000-0000-0000C06E0000}"/>
    <cellStyle name="Обычный 27 4 3 3 2" xfId="22854" xr:uid="{00000000-0005-0000-0000-0000C16E0000}"/>
    <cellStyle name="Обычный 27 4 3 3 2 2" xfId="40855" xr:uid="{00000000-0005-0000-0000-0000C26E0000}"/>
    <cellStyle name="Обычный 27 4 3 3 3" xfId="32509" xr:uid="{00000000-0005-0000-0000-0000C36E0000}"/>
    <cellStyle name="Обычный 27 4 3 4" xfId="19389" xr:uid="{00000000-0005-0000-0000-0000C46E0000}"/>
    <cellStyle name="Обычный 27 4 3 4 2" xfId="37559" xr:uid="{00000000-0005-0000-0000-0000C56E0000}"/>
    <cellStyle name="Обычный 27 4 3 5" xfId="29269" xr:uid="{00000000-0005-0000-0000-0000C66E0000}"/>
    <cellStyle name="Обычный 27 4 4" xfId="9375" xr:uid="{00000000-0005-0000-0000-0000C76E0000}"/>
    <cellStyle name="Обычный 27 4 4 2" xfId="14953" xr:uid="{00000000-0005-0000-0000-0000C86E0000}"/>
    <cellStyle name="Обычный 27 4 4 2 2" xfId="24132" xr:uid="{00000000-0005-0000-0000-0000C96E0000}"/>
    <cellStyle name="Обычный 27 4 4 2 2 2" xfId="42132" xr:uid="{00000000-0005-0000-0000-0000CA6E0000}"/>
    <cellStyle name="Обычный 27 4 4 2 3" xfId="33787" xr:uid="{00000000-0005-0000-0000-0000CB6E0000}"/>
    <cellStyle name="Обычный 27 4 4 3" xfId="19849" xr:uid="{00000000-0005-0000-0000-0000CC6E0000}"/>
    <cellStyle name="Обычный 27 4 4 3 2" xfId="38014" xr:uid="{00000000-0005-0000-0000-0000CD6E0000}"/>
    <cellStyle name="Обычный 27 4 4 4" xfId="29717" xr:uid="{00000000-0005-0000-0000-0000CE6E0000}"/>
    <cellStyle name="Обычный 27 4 5" xfId="10786" xr:uid="{00000000-0005-0000-0000-0000CF6E0000}"/>
    <cellStyle name="Обычный 27 4 5 2" xfId="14954" xr:uid="{00000000-0005-0000-0000-0000D06E0000}"/>
    <cellStyle name="Обычный 27 4 5 2 2" xfId="24133" xr:uid="{00000000-0005-0000-0000-0000D16E0000}"/>
    <cellStyle name="Обычный 27 4 5 2 2 2" xfId="42133" xr:uid="{00000000-0005-0000-0000-0000D26E0000}"/>
    <cellStyle name="Обычный 27 4 5 2 3" xfId="33788" xr:uid="{00000000-0005-0000-0000-0000D36E0000}"/>
    <cellStyle name="Обычный 27 4 5 3" xfId="20641" xr:uid="{00000000-0005-0000-0000-0000D46E0000}"/>
    <cellStyle name="Обычный 27 4 5 3 2" xfId="38793" xr:uid="{00000000-0005-0000-0000-0000D56E0000}"/>
    <cellStyle name="Обычный 27 4 5 4" xfId="30477" xr:uid="{00000000-0005-0000-0000-0000D66E0000}"/>
    <cellStyle name="Обычный 27 4 6" xfId="11421" xr:uid="{00000000-0005-0000-0000-0000D76E0000}"/>
    <cellStyle name="Обычный 27 4 6 2" xfId="21266" xr:uid="{00000000-0005-0000-0000-0000D86E0000}"/>
    <cellStyle name="Обычный 27 4 6 2 2" xfId="39418" xr:uid="{00000000-0005-0000-0000-0000D96E0000}"/>
    <cellStyle name="Обычный 27 4 6 3" xfId="31102" xr:uid="{00000000-0005-0000-0000-0000DA6E0000}"/>
    <cellStyle name="Обычный 27 4 7" xfId="12001" xr:uid="{00000000-0005-0000-0000-0000DB6E0000}"/>
    <cellStyle name="Обычный 27 4 7 2" xfId="21740" xr:uid="{00000000-0005-0000-0000-0000DC6E0000}"/>
    <cellStyle name="Обычный 27 4 7 2 2" xfId="39888" xr:uid="{00000000-0005-0000-0000-0000DD6E0000}"/>
    <cellStyle name="Обычный 27 4 7 3" xfId="31567" xr:uid="{00000000-0005-0000-0000-0000DE6E0000}"/>
    <cellStyle name="Обычный 27 4 8" xfId="7166" xr:uid="{00000000-0005-0000-0000-0000DF6E0000}"/>
    <cellStyle name="Обычный 27 4 8 2" xfId="18764" xr:uid="{00000000-0005-0000-0000-0000E06E0000}"/>
    <cellStyle name="Обычный 27 4 8 2 2" xfId="36987" xr:uid="{00000000-0005-0000-0000-0000E16E0000}"/>
    <cellStyle name="Обычный 27 4 8 3" xfId="28739" xr:uid="{00000000-0005-0000-0000-0000E26E0000}"/>
    <cellStyle name="Обычный 27 4 9" xfId="12560" xr:uid="{00000000-0005-0000-0000-0000E36E0000}"/>
    <cellStyle name="Обычный 27 4 9 2" xfId="21996" xr:uid="{00000000-0005-0000-0000-0000E46E0000}"/>
    <cellStyle name="Обычный 27 4 9 2 2" xfId="40112" xr:uid="{00000000-0005-0000-0000-0000E56E0000}"/>
    <cellStyle name="Обычный 27 4 9 3" xfId="31775" xr:uid="{00000000-0005-0000-0000-0000E66E0000}"/>
    <cellStyle name="Обычный 27 5" xfId="7558" xr:uid="{00000000-0005-0000-0000-0000E76E0000}"/>
    <cellStyle name="Обычный 27 5 2" xfId="9013" xr:uid="{00000000-0005-0000-0000-0000E86E0000}"/>
    <cellStyle name="Обычный 27 5 2 2" xfId="14092" xr:uid="{00000000-0005-0000-0000-0000E96E0000}"/>
    <cellStyle name="Обычный 27 5 2 2 2" xfId="23280" xr:uid="{00000000-0005-0000-0000-0000EA6E0000}"/>
    <cellStyle name="Обычный 27 5 2 2 2 2" xfId="41280" xr:uid="{00000000-0005-0000-0000-0000EB6E0000}"/>
    <cellStyle name="Обычный 27 5 2 2 3" xfId="32936" xr:uid="{00000000-0005-0000-0000-0000EC6E0000}"/>
    <cellStyle name="Обычный 27 5 2 3" xfId="19579" xr:uid="{00000000-0005-0000-0000-0000ED6E0000}"/>
    <cellStyle name="Обычный 27 5 2 3 2" xfId="37749" xr:uid="{00000000-0005-0000-0000-0000EE6E0000}"/>
    <cellStyle name="Обычный 27 5 2 4" xfId="29454" xr:uid="{00000000-0005-0000-0000-0000EF6E0000}"/>
    <cellStyle name="Обычный 27 5 3" xfId="10021" xr:uid="{00000000-0005-0000-0000-0000F06E0000}"/>
    <cellStyle name="Обычный 27 5 3 2" xfId="14955" xr:uid="{00000000-0005-0000-0000-0000F16E0000}"/>
    <cellStyle name="Обычный 27 5 3 2 2" xfId="24134" xr:uid="{00000000-0005-0000-0000-0000F26E0000}"/>
    <cellStyle name="Обычный 27 5 3 2 2 2" xfId="42134" xr:uid="{00000000-0005-0000-0000-0000F36E0000}"/>
    <cellStyle name="Обычный 27 5 3 2 3" xfId="33789" xr:uid="{00000000-0005-0000-0000-0000F46E0000}"/>
    <cellStyle name="Обычный 27 5 3 3" xfId="20221" xr:uid="{00000000-0005-0000-0000-0000F56E0000}"/>
    <cellStyle name="Обычный 27 5 3 3 2" xfId="38380" xr:uid="{00000000-0005-0000-0000-0000F66E0000}"/>
    <cellStyle name="Обычный 27 5 3 4" xfId="30075" xr:uid="{00000000-0005-0000-0000-0000F76E0000}"/>
    <cellStyle name="Обычный 27 5 4" xfId="11094" xr:uid="{00000000-0005-0000-0000-0000F86E0000}"/>
    <cellStyle name="Обычный 27 5 4 2" xfId="14956" xr:uid="{00000000-0005-0000-0000-0000F96E0000}"/>
    <cellStyle name="Обычный 27 5 4 2 2" xfId="24135" xr:uid="{00000000-0005-0000-0000-0000FA6E0000}"/>
    <cellStyle name="Обычный 27 5 4 2 2 2" xfId="42135" xr:uid="{00000000-0005-0000-0000-0000FB6E0000}"/>
    <cellStyle name="Обычный 27 5 4 2 3" xfId="33790" xr:uid="{00000000-0005-0000-0000-0000FC6E0000}"/>
    <cellStyle name="Обычный 27 5 4 3" xfId="20943" xr:uid="{00000000-0005-0000-0000-0000FD6E0000}"/>
    <cellStyle name="Обычный 27 5 4 3 2" xfId="39095" xr:uid="{00000000-0005-0000-0000-0000FE6E0000}"/>
    <cellStyle name="Обычный 27 5 4 4" xfId="30779" xr:uid="{00000000-0005-0000-0000-0000FF6E0000}"/>
    <cellStyle name="Обычный 27 5 5" xfId="11598" xr:uid="{00000000-0005-0000-0000-0000006F0000}"/>
    <cellStyle name="Обычный 27 5 5 2" xfId="21443" xr:uid="{00000000-0005-0000-0000-0000016F0000}"/>
    <cellStyle name="Обычный 27 5 5 2 2" xfId="39595" xr:uid="{00000000-0005-0000-0000-0000026F0000}"/>
    <cellStyle name="Обычный 27 5 5 3" xfId="31279" xr:uid="{00000000-0005-0000-0000-0000036F0000}"/>
    <cellStyle name="Обычный 27 5 6" xfId="13128" xr:uid="{00000000-0005-0000-0000-0000046F0000}"/>
    <cellStyle name="Обычный 27 5 6 2" xfId="22529" xr:uid="{00000000-0005-0000-0000-0000056F0000}"/>
    <cellStyle name="Обычный 27 5 6 2 2" xfId="40541" xr:uid="{00000000-0005-0000-0000-0000066F0000}"/>
    <cellStyle name="Обычный 27 5 6 3" xfId="32203" xr:uid="{00000000-0005-0000-0000-0000076F0000}"/>
    <cellStyle name="Обычный 27 5 7" xfId="18953" xr:uid="{00000000-0005-0000-0000-0000086F0000}"/>
    <cellStyle name="Обычный 27 5 7 2" xfId="37173" xr:uid="{00000000-0005-0000-0000-0000096F0000}"/>
    <cellStyle name="Обычный 27 5 8" xfId="28920" xr:uid="{00000000-0005-0000-0000-00000A6F0000}"/>
    <cellStyle name="Обычный 27 6" xfId="8318" xr:uid="{00000000-0005-0000-0000-00000B6F0000}"/>
    <cellStyle name="Обычный 27 6 2" xfId="10022" xr:uid="{00000000-0005-0000-0000-00000C6F0000}"/>
    <cellStyle name="Обычный 27 6 2 2" xfId="14957" xr:uid="{00000000-0005-0000-0000-00000D6F0000}"/>
    <cellStyle name="Обычный 27 6 2 2 2" xfId="24136" xr:uid="{00000000-0005-0000-0000-00000E6F0000}"/>
    <cellStyle name="Обычный 27 6 2 2 2 2" xfId="42136" xr:uid="{00000000-0005-0000-0000-00000F6F0000}"/>
    <cellStyle name="Обычный 27 6 2 2 3" xfId="33791" xr:uid="{00000000-0005-0000-0000-0000106F0000}"/>
    <cellStyle name="Обычный 27 6 2 3" xfId="20222" xr:uid="{00000000-0005-0000-0000-0000116F0000}"/>
    <cellStyle name="Обычный 27 6 2 3 2" xfId="38381" xr:uid="{00000000-0005-0000-0000-0000126F0000}"/>
    <cellStyle name="Обычный 27 6 2 4" xfId="30076" xr:uid="{00000000-0005-0000-0000-0000136F0000}"/>
    <cellStyle name="Обычный 27 6 3" xfId="13350" xr:uid="{00000000-0005-0000-0000-0000146F0000}"/>
    <cellStyle name="Обычный 27 6 4" xfId="19192" xr:uid="{00000000-0005-0000-0000-0000156F0000}"/>
    <cellStyle name="Обычный 27 6 4 2" xfId="37371" xr:uid="{00000000-0005-0000-0000-0000166F0000}"/>
    <cellStyle name="Обычный 27 6 5" xfId="29084" xr:uid="{00000000-0005-0000-0000-0000176F0000}"/>
    <cellStyle name="Обычный 27 7" xfId="9373" xr:uid="{00000000-0005-0000-0000-0000186F0000}"/>
    <cellStyle name="Обычный 27 7 2" xfId="13351" xr:uid="{00000000-0005-0000-0000-0000196F0000}"/>
    <cellStyle name="Обычный 27 7 3" xfId="19847" xr:uid="{00000000-0005-0000-0000-00001A6F0000}"/>
    <cellStyle name="Обычный 27 7 3 2" xfId="38012" xr:uid="{00000000-0005-0000-0000-00001B6F0000}"/>
    <cellStyle name="Обычный 27 7 4" xfId="29715" xr:uid="{00000000-0005-0000-0000-00001C6F0000}"/>
    <cellStyle name="Обычный 27 8" xfId="10784" xr:uid="{00000000-0005-0000-0000-00001D6F0000}"/>
    <cellStyle name="Обычный 27 8 2" xfId="13622" xr:uid="{00000000-0005-0000-0000-00001E6F0000}"/>
    <cellStyle name="Обычный 27 8 2 2" xfId="22852" xr:uid="{00000000-0005-0000-0000-00001F6F0000}"/>
    <cellStyle name="Обычный 27 8 2 2 2" xfId="40853" xr:uid="{00000000-0005-0000-0000-0000206F0000}"/>
    <cellStyle name="Обычный 27 8 2 3" xfId="32507" xr:uid="{00000000-0005-0000-0000-0000216F0000}"/>
    <cellStyle name="Обычный 27 8 3" xfId="20639" xr:uid="{00000000-0005-0000-0000-0000226F0000}"/>
    <cellStyle name="Обычный 27 8 3 2" xfId="38791" xr:uid="{00000000-0005-0000-0000-0000236F0000}"/>
    <cellStyle name="Обычный 27 8 4" xfId="30475" xr:uid="{00000000-0005-0000-0000-0000246F0000}"/>
    <cellStyle name="Обычный 27 9" xfId="11250" xr:uid="{00000000-0005-0000-0000-0000256F0000}"/>
    <cellStyle name="Обычный 27 9 2" xfId="21095" xr:uid="{00000000-0005-0000-0000-0000266F0000}"/>
    <cellStyle name="Обычный 27 9 2 2" xfId="39247" xr:uid="{00000000-0005-0000-0000-0000276F0000}"/>
    <cellStyle name="Обычный 27 9 3" xfId="30931" xr:uid="{00000000-0005-0000-0000-0000286F0000}"/>
    <cellStyle name="Обычный 27_Data_Resourses &amp; Reserves_Audit12_mod2011_f0112" xfId="3623" xr:uid="{00000000-0005-0000-0000-0000296F0000}"/>
    <cellStyle name="Обычный 28" xfId="3624" xr:uid="{00000000-0005-0000-0000-00002A6F0000}"/>
    <cellStyle name="Обычный 28 10" xfId="11763" xr:uid="{00000000-0005-0000-0000-00002B6F0000}"/>
    <cellStyle name="Обычный 28 11" xfId="6655" xr:uid="{00000000-0005-0000-0000-00002C6F0000}"/>
    <cellStyle name="Обычный 28 11 2" xfId="18511" xr:uid="{00000000-0005-0000-0000-00002D6F0000}"/>
    <cellStyle name="Обычный 28 11 2 2" xfId="36788" xr:uid="{00000000-0005-0000-0000-00002E6F0000}"/>
    <cellStyle name="Обычный 28 11 3" xfId="28567" xr:uid="{00000000-0005-0000-0000-00002F6F0000}"/>
    <cellStyle name="Обычный 28 12" xfId="12561" xr:uid="{00000000-0005-0000-0000-0000306F0000}"/>
    <cellStyle name="Обычный 28 12 2" xfId="21997" xr:uid="{00000000-0005-0000-0000-0000316F0000}"/>
    <cellStyle name="Обычный 28 12 2 2" xfId="40113" xr:uid="{00000000-0005-0000-0000-0000326F0000}"/>
    <cellStyle name="Обычный 28 12 3" xfId="31776" xr:uid="{00000000-0005-0000-0000-0000336F0000}"/>
    <cellStyle name="Обычный 28 2" xfId="3625" xr:uid="{00000000-0005-0000-0000-0000346F0000}"/>
    <cellStyle name="Обычный 28 2 10" xfId="12562" xr:uid="{00000000-0005-0000-0000-0000356F0000}"/>
    <cellStyle name="Обычный 28 2 10 2" xfId="21998" xr:uid="{00000000-0005-0000-0000-0000366F0000}"/>
    <cellStyle name="Обычный 28 2 10 2 2" xfId="40114" xr:uid="{00000000-0005-0000-0000-0000376F0000}"/>
    <cellStyle name="Обычный 28 2 10 3" xfId="31777" xr:uid="{00000000-0005-0000-0000-0000386F0000}"/>
    <cellStyle name="Обычный 28 2 2" xfId="3626" xr:uid="{00000000-0005-0000-0000-0000396F0000}"/>
    <cellStyle name="Обычный 28 2 2 2" xfId="10023" xr:uid="{00000000-0005-0000-0000-00003A6F0000}"/>
    <cellStyle name="Обычный 28 2 3" xfId="7562" xr:uid="{00000000-0005-0000-0000-00003B6F0000}"/>
    <cellStyle name="Обычный 28 2 3 2" xfId="9017" xr:uid="{00000000-0005-0000-0000-00003C6F0000}"/>
    <cellStyle name="Обычный 28 2 3 2 2" xfId="14093" xr:uid="{00000000-0005-0000-0000-00003D6F0000}"/>
    <cellStyle name="Обычный 28 2 3 2 2 2" xfId="23281" xr:uid="{00000000-0005-0000-0000-00003E6F0000}"/>
    <cellStyle name="Обычный 28 2 3 2 2 2 2" xfId="41281" xr:uid="{00000000-0005-0000-0000-00003F6F0000}"/>
    <cellStyle name="Обычный 28 2 3 2 2 3" xfId="32937" xr:uid="{00000000-0005-0000-0000-0000406F0000}"/>
    <cellStyle name="Обычный 28 2 3 2 3" xfId="19583" xr:uid="{00000000-0005-0000-0000-0000416F0000}"/>
    <cellStyle name="Обычный 28 2 3 2 3 2" xfId="37753" xr:uid="{00000000-0005-0000-0000-0000426F0000}"/>
    <cellStyle name="Обычный 28 2 3 2 4" xfId="29458" xr:uid="{00000000-0005-0000-0000-0000436F0000}"/>
    <cellStyle name="Обычный 28 2 3 3" xfId="10024" xr:uid="{00000000-0005-0000-0000-0000446F0000}"/>
    <cellStyle name="Обычный 28 2 3 3 2" xfId="14958" xr:uid="{00000000-0005-0000-0000-0000456F0000}"/>
    <cellStyle name="Обычный 28 2 3 3 2 2" xfId="24137" xr:uid="{00000000-0005-0000-0000-0000466F0000}"/>
    <cellStyle name="Обычный 28 2 3 3 2 2 2" xfId="42137" xr:uid="{00000000-0005-0000-0000-0000476F0000}"/>
    <cellStyle name="Обычный 28 2 3 3 2 3" xfId="33792" xr:uid="{00000000-0005-0000-0000-0000486F0000}"/>
    <cellStyle name="Обычный 28 2 3 3 3" xfId="20223" xr:uid="{00000000-0005-0000-0000-0000496F0000}"/>
    <cellStyle name="Обычный 28 2 3 3 3 2" xfId="38382" xr:uid="{00000000-0005-0000-0000-00004A6F0000}"/>
    <cellStyle name="Обычный 28 2 3 3 4" xfId="30077" xr:uid="{00000000-0005-0000-0000-00004B6F0000}"/>
    <cellStyle name="Обычный 28 2 3 4" xfId="11095" xr:uid="{00000000-0005-0000-0000-00004C6F0000}"/>
    <cellStyle name="Обычный 28 2 3 4 2" xfId="14959" xr:uid="{00000000-0005-0000-0000-00004D6F0000}"/>
    <cellStyle name="Обычный 28 2 3 4 2 2" xfId="24138" xr:uid="{00000000-0005-0000-0000-00004E6F0000}"/>
    <cellStyle name="Обычный 28 2 3 4 2 2 2" xfId="42138" xr:uid="{00000000-0005-0000-0000-00004F6F0000}"/>
    <cellStyle name="Обычный 28 2 3 4 2 3" xfId="33793" xr:uid="{00000000-0005-0000-0000-0000506F0000}"/>
    <cellStyle name="Обычный 28 2 3 4 3" xfId="20944" xr:uid="{00000000-0005-0000-0000-0000516F0000}"/>
    <cellStyle name="Обычный 28 2 3 4 3 2" xfId="39096" xr:uid="{00000000-0005-0000-0000-0000526F0000}"/>
    <cellStyle name="Обычный 28 2 3 4 4" xfId="30780" xr:uid="{00000000-0005-0000-0000-0000536F0000}"/>
    <cellStyle name="Обычный 28 2 3 5" xfId="11602" xr:uid="{00000000-0005-0000-0000-0000546F0000}"/>
    <cellStyle name="Обычный 28 2 3 5 2" xfId="21447" xr:uid="{00000000-0005-0000-0000-0000556F0000}"/>
    <cellStyle name="Обычный 28 2 3 5 2 2" xfId="39599" xr:uid="{00000000-0005-0000-0000-0000566F0000}"/>
    <cellStyle name="Обычный 28 2 3 5 3" xfId="31283" xr:uid="{00000000-0005-0000-0000-0000576F0000}"/>
    <cellStyle name="Обычный 28 2 3 6" xfId="13129" xr:uid="{00000000-0005-0000-0000-0000586F0000}"/>
    <cellStyle name="Обычный 28 2 3 6 2" xfId="22530" xr:uid="{00000000-0005-0000-0000-0000596F0000}"/>
    <cellStyle name="Обычный 28 2 3 6 2 2" xfId="40542" xr:uid="{00000000-0005-0000-0000-00005A6F0000}"/>
    <cellStyle name="Обычный 28 2 3 6 3" xfId="32204" xr:uid="{00000000-0005-0000-0000-00005B6F0000}"/>
    <cellStyle name="Обычный 28 2 3 7" xfId="18957" xr:uid="{00000000-0005-0000-0000-00005C6F0000}"/>
    <cellStyle name="Обычный 28 2 3 7 2" xfId="37177" xr:uid="{00000000-0005-0000-0000-00005D6F0000}"/>
    <cellStyle name="Обычный 28 2 3 8" xfId="28924" xr:uid="{00000000-0005-0000-0000-00005E6F0000}"/>
    <cellStyle name="Обычный 28 2 4" xfId="8511" xr:uid="{00000000-0005-0000-0000-00005F6F0000}"/>
    <cellStyle name="Обычный 28 2 4 2" xfId="10025" xr:uid="{00000000-0005-0000-0000-0000606F0000}"/>
    <cellStyle name="Обычный 28 2 4 2 2" xfId="14960" xr:uid="{00000000-0005-0000-0000-0000616F0000}"/>
    <cellStyle name="Обычный 28 2 4 2 2 2" xfId="24139" xr:uid="{00000000-0005-0000-0000-0000626F0000}"/>
    <cellStyle name="Обычный 28 2 4 2 2 2 2" xfId="42139" xr:uid="{00000000-0005-0000-0000-0000636F0000}"/>
    <cellStyle name="Обычный 28 2 4 2 2 3" xfId="33794" xr:uid="{00000000-0005-0000-0000-0000646F0000}"/>
    <cellStyle name="Обычный 28 2 4 2 3" xfId="20224" xr:uid="{00000000-0005-0000-0000-0000656F0000}"/>
    <cellStyle name="Обычный 28 2 4 2 3 2" xfId="38383" xr:uid="{00000000-0005-0000-0000-0000666F0000}"/>
    <cellStyle name="Обычный 28 2 4 2 4" xfId="30078" xr:uid="{00000000-0005-0000-0000-0000676F0000}"/>
    <cellStyle name="Обычный 28 2 4 3" xfId="13626" xr:uid="{00000000-0005-0000-0000-0000686F0000}"/>
    <cellStyle name="Обычный 28 2 4 3 2" xfId="22856" xr:uid="{00000000-0005-0000-0000-0000696F0000}"/>
    <cellStyle name="Обычный 28 2 4 3 2 2" xfId="40857" xr:uid="{00000000-0005-0000-0000-00006A6F0000}"/>
    <cellStyle name="Обычный 28 2 4 3 3" xfId="32511" xr:uid="{00000000-0005-0000-0000-00006B6F0000}"/>
    <cellStyle name="Обычный 28 2 4 4" xfId="19266" xr:uid="{00000000-0005-0000-0000-00006C6F0000}"/>
    <cellStyle name="Обычный 28 2 4 4 2" xfId="37440" xr:uid="{00000000-0005-0000-0000-00006D6F0000}"/>
    <cellStyle name="Обычный 28 2 4 5" xfId="29151" xr:uid="{00000000-0005-0000-0000-00006E6F0000}"/>
    <cellStyle name="Обычный 28 2 5" xfId="9377" xr:uid="{00000000-0005-0000-0000-00006F6F0000}"/>
    <cellStyle name="Обычный 28 2 5 2" xfId="14961" xr:uid="{00000000-0005-0000-0000-0000706F0000}"/>
    <cellStyle name="Обычный 28 2 5 2 2" xfId="24140" xr:uid="{00000000-0005-0000-0000-0000716F0000}"/>
    <cellStyle name="Обычный 28 2 5 2 2 2" xfId="42140" xr:uid="{00000000-0005-0000-0000-0000726F0000}"/>
    <cellStyle name="Обычный 28 2 5 2 3" xfId="33795" xr:uid="{00000000-0005-0000-0000-0000736F0000}"/>
    <cellStyle name="Обычный 28 2 5 3" xfId="19851" xr:uid="{00000000-0005-0000-0000-0000746F0000}"/>
    <cellStyle name="Обычный 28 2 5 3 2" xfId="38016" xr:uid="{00000000-0005-0000-0000-0000756F0000}"/>
    <cellStyle name="Обычный 28 2 5 4" xfId="29719" xr:uid="{00000000-0005-0000-0000-0000766F0000}"/>
    <cellStyle name="Обычный 28 2 6" xfId="10788" xr:uid="{00000000-0005-0000-0000-0000776F0000}"/>
    <cellStyle name="Обычный 28 2 6 2" xfId="14962" xr:uid="{00000000-0005-0000-0000-0000786F0000}"/>
    <cellStyle name="Обычный 28 2 6 2 2" xfId="24141" xr:uid="{00000000-0005-0000-0000-0000796F0000}"/>
    <cellStyle name="Обычный 28 2 6 2 2 2" xfId="42141" xr:uid="{00000000-0005-0000-0000-00007A6F0000}"/>
    <cellStyle name="Обычный 28 2 6 2 3" xfId="33796" xr:uid="{00000000-0005-0000-0000-00007B6F0000}"/>
    <cellStyle name="Обычный 28 2 6 3" xfId="20643" xr:uid="{00000000-0005-0000-0000-00007C6F0000}"/>
    <cellStyle name="Обычный 28 2 6 3 2" xfId="38795" xr:uid="{00000000-0005-0000-0000-00007D6F0000}"/>
    <cellStyle name="Обычный 28 2 6 4" xfId="30479" xr:uid="{00000000-0005-0000-0000-00007E6F0000}"/>
    <cellStyle name="Обычный 28 2 7" xfId="11313" xr:uid="{00000000-0005-0000-0000-00007F6F0000}"/>
    <cellStyle name="Обычный 28 2 7 2" xfId="21158" xr:uid="{00000000-0005-0000-0000-0000806F0000}"/>
    <cellStyle name="Обычный 28 2 7 2 2" xfId="39310" xr:uid="{00000000-0005-0000-0000-0000816F0000}"/>
    <cellStyle name="Обычный 28 2 7 3" xfId="30994" xr:uid="{00000000-0005-0000-0000-0000826F0000}"/>
    <cellStyle name="Обычный 28 2 8" xfId="11875" xr:uid="{00000000-0005-0000-0000-0000836F0000}"/>
    <cellStyle name="Обычный 28 2 8 2" xfId="21626" xr:uid="{00000000-0005-0000-0000-0000846F0000}"/>
    <cellStyle name="Обычный 28 2 8 2 2" xfId="39775" xr:uid="{00000000-0005-0000-0000-0000856F0000}"/>
    <cellStyle name="Обычный 28 2 8 3" xfId="31454" xr:uid="{00000000-0005-0000-0000-0000866F0000}"/>
    <cellStyle name="Обычный 28 2 9" xfId="6810" xr:uid="{00000000-0005-0000-0000-0000876F0000}"/>
    <cellStyle name="Обычный 28 2 9 2" xfId="18601" xr:uid="{00000000-0005-0000-0000-0000886F0000}"/>
    <cellStyle name="Обычный 28 2 9 2 2" xfId="36862" xr:uid="{00000000-0005-0000-0000-0000896F0000}"/>
    <cellStyle name="Обычный 28 2 9 3" xfId="28631" xr:uid="{00000000-0005-0000-0000-00008A6F0000}"/>
    <cellStyle name="Обычный 28 3" xfId="3627" xr:uid="{00000000-0005-0000-0000-00008B6F0000}"/>
    <cellStyle name="Обычный 28 3 2" xfId="10026" xr:uid="{00000000-0005-0000-0000-00008C6F0000}"/>
    <cellStyle name="Обычный 28 3 3" xfId="7026" xr:uid="{00000000-0005-0000-0000-00008D6F0000}"/>
    <cellStyle name="Обычный 28 4" xfId="3628" xr:uid="{00000000-0005-0000-0000-00008E6F0000}"/>
    <cellStyle name="Обычный 28 4 10" xfId="15995" xr:uid="{00000000-0005-0000-0000-00008F6F0000}"/>
    <cellStyle name="Обычный 28 4 10 2" xfId="24971" xr:uid="{00000000-0005-0000-0000-0000906F0000}"/>
    <cellStyle name="Обычный 28 4 10 2 2" xfId="42968" xr:uid="{00000000-0005-0000-0000-0000916F0000}"/>
    <cellStyle name="Обычный 28 4 10 3" xfId="34616" xr:uid="{00000000-0005-0000-0000-0000926F0000}"/>
    <cellStyle name="Обычный 28 4 11" xfId="17332" xr:uid="{00000000-0005-0000-0000-0000936F0000}"/>
    <cellStyle name="Обычный 28 4 11 2" xfId="35687" xr:uid="{00000000-0005-0000-0000-0000946F0000}"/>
    <cellStyle name="Обычный 28 4 12" xfId="26277" xr:uid="{00000000-0005-0000-0000-0000956F0000}"/>
    <cellStyle name="Обычный 28 4 12 2" xfId="44208" xr:uid="{00000000-0005-0000-0000-0000966F0000}"/>
    <cellStyle name="Обычный 28 4 13" xfId="27540" xr:uid="{00000000-0005-0000-0000-0000976F0000}"/>
    <cellStyle name="Обычный 28 4 14" xfId="45295" xr:uid="{00000000-0005-0000-0000-0000986F0000}"/>
    <cellStyle name="Обычный 28 4 15" xfId="46366" xr:uid="{00000000-0005-0000-0000-0000996F0000}"/>
    <cellStyle name="Обычный 28 4 2" xfId="6104" xr:uid="{00000000-0005-0000-0000-00009A6F0000}"/>
    <cellStyle name="Обычный 28 4 2 10" xfId="26828" xr:uid="{00000000-0005-0000-0000-00009B6F0000}"/>
    <cellStyle name="Обычный 28 4 2 10 2" xfId="44743" xr:uid="{00000000-0005-0000-0000-00009C6F0000}"/>
    <cellStyle name="Обычный 28 4 2 11" xfId="28146" xr:uid="{00000000-0005-0000-0000-00009D6F0000}"/>
    <cellStyle name="Обычный 28 4 2 12" xfId="45790" xr:uid="{00000000-0005-0000-0000-00009E6F0000}"/>
    <cellStyle name="Обычный 28 4 2 13" xfId="46956" xr:uid="{00000000-0005-0000-0000-00009F6F0000}"/>
    <cellStyle name="Обычный 28 4 2 2" xfId="9018" xr:uid="{00000000-0005-0000-0000-0000A06F0000}"/>
    <cellStyle name="Обычный 28 4 2 2 2" xfId="14094" xr:uid="{00000000-0005-0000-0000-0000A16F0000}"/>
    <cellStyle name="Обычный 28 4 2 2 2 2" xfId="23282" xr:uid="{00000000-0005-0000-0000-0000A26F0000}"/>
    <cellStyle name="Обычный 28 4 2 2 2 2 2" xfId="41282" xr:uid="{00000000-0005-0000-0000-0000A36F0000}"/>
    <cellStyle name="Обычный 28 4 2 2 2 3" xfId="32938" xr:uid="{00000000-0005-0000-0000-0000A46F0000}"/>
    <cellStyle name="Обычный 28 4 2 2 3" xfId="19584" xr:uid="{00000000-0005-0000-0000-0000A56F0000}"/>
    <cellStyle name="Обычный 28 4 2 2 3 2" xfId="37754" xr:uid="{00000000-0005-0000-0000-0000A66F0000}"/>
    <cellStyle name="Обычный 28 4 2 2 4" xfId="29459" xr:uid="{00000000-0005-0000-0000-0000A76F0000}"/>
    <cellStyle name="Обычный 28 4 2 3" xfId="10027" xr:uid="{00000000-0005-0000-0000-0000A86F0000}"/>
    <cellStyle name="Обычный 28 4 2 3 2" xfId="14963" xr:uid="{00000000-0005-0000-0000-0000A96F0000}"/>
    <cellStyle name="Обычный 28 4 2 3 2 2" xfId="24142" xr:uid="{00000000-0005-0000-0000-0000AA6F0000}"/>
    <cellStyle name="Обычный 28 4 2 3 2 2 2" xfId="42142" xr:uid="{00000000-0005-0000-0000-0000AB6F0000}"/>
    <cellStyle name="Обычный 28 4 2 3 2 3" xfId="33797" xr:uid="{00000000-0005-0000-0000-0000AC6F0000}"/>
    <cellStyle name="Обычный 28 4 2 3 3" xfId="20225" xr:uid="{00000000-0005-0000-0000-0000AD6F0000}"/>
    <cellStyle name="Обычный 28 4 2 3 3 2" xfId="38384" xr:uid="{00000000-0005-0000-0000-0000AE6F0000}"/>
    <cellStyle name="Обычный 28 4 2 3 4" xfId="30079" xr:uid="{00000000-0005-0000-0000-0000AF6F0000}"/>
    <cellStyle name="Обычный 28 4 2 4" xfId="11096" xr:uid="{00000000-0005-0000-0000-0000B06F0000}"/>
    <cellStyle name="Обычный 28 4 2 4 2" xfId="14964" xr:uid="{00000000-0005-0000-0000-0000B16F0000}"/>
    <cellStyle name="Обычный 28 4 2 4 2 2" xfId="24143" xr:uid="{00000000-0005-0000-0000-0000B26F0000}"/>
    <cellStyle name="Обычный 28 4 2 4 2 2 2" xfId="42143" xr:uid="{00000000-0005-0000-0000-0000B36F0000}"/>
    <cellStyle name="Обычный 28 4 2 4 2 3" xfId="33798" xr:uid="{00000000-0005-0000-0000-0000B46F0000}"/>
    <cellStyle name="Обычный 28 4 2 4 3" xfId="20945" xr:uid="{00000000-0005-0000-0000-0000B56F0000}"/>
    <cellStyle name="Обычный 28 4 2 4 3 2" xfId="39097" xr:uid="{00000000-0005-0000-0000-0000B66F0000}"/>
    <cellStyle name="Обычный 28 4 2 4 4" xfId="30781" xr:uid="{00000000-0005-0000-0000-0000B76F0000}"/>
    <cellStyle name="Обычный 28 4 2 5" xfId="11603" xr:uid="{00000000-0005-0000-0000-0000B86F0000}"/>
    <cellStyle name="Обычный 28 4 2 5 2" xfId="21448" xr:uid="{00000000-0005-0000-0000-0000B96F0000}"/>
    <cellStyle name="Обычный 28 4 2 5 2 2" xfId="39600" xr:uid="{00000000-0005-0000-0000-0000BA6F0000}"/>
    <cellStyle name="Обычный 28 4 2 5 3" xfId="31284" xr:uid="{00000000-0005-0000-0000-0000BB6F0000}"/>
    <cellStyle name="Обычный 28 4 2 6" xfId="7563" xr:uid="{00000000-0005-0000-0000-0000BC6F0000}"/>
    <cellStyle name="Обычный 28 4 2 6 2" xfId="18958" xr:uid="{00000000-0005-0000-0000-0000BD6F0000}"/>
    <cellStyle name="Обычный 28 4 2 6 2 2" xfId="37178" xr:uid="{00000000-0005-0000-0000-0000BE6F0000}"/>
    <cellStyle name="Обычный 28 4 2 6 3" xfId="28925" xr:uid="{00000000-0005-0000-0000-0000BF6F0000}"/>
    <cellStyle name="Обычный 28 4 2 7" xfId="13130" xr:uid="{00000000-0005-0000-0000-0000C06F0000}"/>
    <cellStyle name="Обычный 28 4 2 7 2" xfId="22531" xr:uid="{00000000-0005-0000-0000-0000C16F0000}"/>
    <cellStyle name="Обычный 28 4 2 7 2 2" xfId="40543" xr:uid="{00000000-0005-0000-0000-0000C26F0000}"/>
    <cellStyle name="Обычный 28 4 2 7 3" xfId="32205" xr:uid="{00000000-0005-0000-0000-0000C36F0000}"/>
    <cellStyle name="Обычный 28 4 2 8" xfId="16617" xr:uid="{00000000-0005-0000-0000-0000C46F0000}"/>
    <cellStyle name="Обычный 28 4 2 8 2" xfId="25405" xr:uid="{00000000-0005-0000-0000-0000C56F0000}"/>
    <cellStyle name="Обычный 28 4 2 8 2 2" xfId="43369" xr:uid="{00000000-0005-0000-0000-0000C66F0000}"/>
    <cellStyle name="Обычный 28 4 2 8 3" xfId="35061" xr:uid="{00000000-0005-0000-0000-0000C76F0000}"/>
    <cellStyle name="Обычный 28 4 2 9" xfId="18053" xr:uid="{00000000-0005-0000-0000-0000C86F0000}"/>
    <cellStyle name="Обычный 28 4 2 9 2" xfId="36363" xr:uid="{00000000-0005-0000-0000-0000C96F0000}"/>
    <cellStyle name="Обычный 28 4 3" xfId="8750" xr:uid="{00000000-0005-0000-0000-0000CA6F0000}"/>
    <cellStyle name="Обычный 28 4 3 2" xfId="10028" xr:uid="{00000000-0005-0000-0000-0000CB6F0000}"/>
    <cellStyle name="Обычный 28 4 3 2 2" xfId="14965" xr:uid="{00000000-0005-0000-0000-0000CC6F0000}"/>
    <cellStyle name="Обычный 28 4 3 2 2 2" xfId="24144" xr:uid="{00000000-0005-0000-0000-0000CD6F0000}"/>
    <cellStyle name="Обычный 28 4 3 2 2 2 2" xfId="42144" xr:uid="{00000000-0005-0000-0000-0000CE6F0000}"/>
    <cellStyle name="Обычный 28 4 3 2 2 3" xfId="33799" xr:uid="{00000000-0005-0000-0000-0000CF6F0000}"/>
    <cellStyle name="Обычный 28 4 3 2 3" xfId="20226" xr:uid="{00000000-0005-0000-0000-0000D06F0000}"/>
    <cellStyle name="Обычный 28 4 3 2 3 2" xfId="38385" xr:uid="{00000000-0005-0000-0000-0000D16F0000}"/>
    <cellStyle name="Обычный 28 4 3 2 4" xfId="30080" xr:uid="{00000000-0005-0000-0000-0000D26F0000}"/>
    <cellStyle name="Обычный 28 4 3 3" xfId="13627" xr:uid="{00000000-0005-0000-0000-0000D36F0000}"/>
    <cellStyle name="Обычный 28 4 3 3 2" xfId="22857" xr:uid="{00000000-0005-0000-0000-0000D46F0000}"/>
    <cellStyle name="Обычный 28 4 3 3 2 2" xfId="40858" xr:uid="{00000000-0005-0000-0000-0000D56F0000}"/>
    <cellStyle name="Обычный 28 4 3 3 3" xfId="32512" xr:uid="{00000000-0005-0000-0000-0000D66F0000}"/>
    <cellStyle name="Обычный 28 4 3 4" xfId="19388" xr:uid="{00000000-0005-0000-0000-0000D76F0000}"/>
    <cellStyle name="Обычный 28 4 3 4 2" xfId="37558" xr:uid="{00000000-0005-0000-0000-0000D86F0000}"/>
    <cellStyle name="Обычный 28 4 3 5" xfId="29268" xr:uid="{00000000-0005-0000-0000-0000D96F0000}"/>
    <cellStyle name="Обычный 28 4 4" xfId="9378" xr:uid="{00000000-0005-0000-0000-0000DA6F0000}"/>
    <cellStyle name="Обычный 28 4 4 2" xfId="14966" xr:uid="{00000000-0005-0000-0000-0000DB6F0000}"/>
    <cellStyle name="Обычный 28 4 4 2 2" xfId="24145" xr:uid="{00000000-0005-0000-0000-0000DC6F0000}"/>
    <cellStyle name="Обычный 28 4 4 2 2 2" xfId="42145" xr:uid="{00000000-0005-0000-0000-0000DD6F0000}"/>
    <cellStyle name="Обычный 28 4 4 2 3" xfId="33800" xr:uid="{00000000-0005-0000-0000-0000DE6F0000}"/>
    <cellStyle name="Обычный 28 4 4 3" xfId="19852" xr:uid="{00000000-0005-0000-0000-0000DF6F0000}"/>
    <cellStyle name="Обычный 28 4 4 3 2" xfId="38017" xr:uid="{00000000-0005-0000-0000-0000E06F0000}"/>
    <cellStyle name="Обычный 28 4 4 4" xfId="29720" xr:uid="{00000000-0005-0000-0000-0000E16F0000}"/>
    <cellStyle name="Обычный 28 4 5" xfId="10789" xr:uid="{00000000-0005-0000-0000-0000E26F0000}"/>
    <cellStyle name="Обычный 28 4 5 2" xfId="14967" xr:uid="{00000000-0005-0000-0000-0000E36F0000}"/>
    <cellStyle name="Обычный 28 4 5 2 2" xfId="24146" xr:uid="{00000000-0005-0000-0000-0000E46F0000}"/>
    <cellStyle name="Обычный 28 4 5 2 2 2" xfId="42146" xr:uid="{00000000-0005-0000-0000-0000E56F0000}"/>
    <cellStyle name="Обычный 28 4 5 2 3" xfId="33801" xr:uid="{00000000-0005-0000-0000-0000E66F0000}"/>
    <cellStyle name="Обычный 28 4 5 3" xfId="20644" xr:uid="{00000000-0005-0000-0000-0000E76F0000}"/>
    <cellStyle name="Обычный 28 4 5 3 2" xfId="38796" xr:uid="{00000000-0005-0000-0000-0000E86F0000}"/>
    <cellStyle name="Обычный 28 4 5 4" xfId="30480" xr:uid="{00000000-0005-0000-0000-0000E96F0000}"/>
    <cellStyle name="Обычный 28 4 6" xfId="11420" xr:uid="{00000000-0005-0000-0000-0000EA6F0000}"/>
    <cellStyle name="Обычный 28 4 6 2" xfId="21265" xr:uid="{00000000-0005-0000-0000-0000EB6F0000}"/>
    <cellStyle name="Обычный 28 4 6 2 2" xfId="39417" xr:uid="{00000000-0005-0000-0000-0000EC6F0000}"/>
    <cellStyle name="Обычный 28 4 6 3" xfId="31101" xr:uid="{00000000-0005-0000-0000-0000ED6F0000}"/>
    <cellStyle name="Обычный 28 4 7" xfId="12002" xr:uid="{00000000-0005-0000-0000-0000EE6F0000}"/>
    <cellStyle name="Обычный 28 4 7 2" xfId="21741" xr:uid="{00000000-0005-0000-0000-0000EF6F0000}"/>
    <cellStyle name="Обычный 28 4 7 2 2" xfId="39889" xr:uid="{00000000-0005-0000-0000-0000F06F0000}"/>
    <cellStyle name="Обычный 28 4 7 3" xfId="31568" xr:uid="{00000000-0005-0000-0000-0000F16F0000}"/>
    <cellStyle name="Обычный 28 4 8" xfId="7165" xr:uid="{00000000-0005-0000-0000-0000F26F0000}"/>
    <cellStyle name="Обычный 28 4 8 2" xfId="18763" xr:uid="{00000000-0005-0000-0000-0000F36F0000}"/>
    <cellStyle name="Обычный 28 4 8 2 2" xfId="36986" xr:uid="{00000000-0005-0000-0000-0000F46F0000}"/>
    <cellStyle name="Обычный 28 4 8 3" xfId="28738" xr:uid="{00000000-0005-0000-0000-0000F56F0000}"/>
    <cellStyle name="Обычный 28 4 9" xfId="12563" xr:uid="{00000000-0005-0000-0000-0000F66F0000}"/>
    <cellStyle name="Обычный 28 4 9 2" xfId="21999" xr:uid="{00000000-0005-0000-0000-0000F76F0000}"/>
    <cellStyle name="Обычный 28 4 9 2 2" xfId="40115" xr:uid="{00000000-0005-0000-0000-0000F86F0000}"/>
    <cellStyle name="Обычный 28 4 9 3" xfId="31778" xr:uid="{00000000-0005-0000-0000-0000F96F0000}"/>
    <cellStyle name="Обычный 28 5" xfId="3629" xr:uid="{00000000-0005-0000-0000-0000FA6F0000}"/>
    <cellStyle name="Обычный 28 5 2" xfId="9016" xr:uid="{00000000-0005-0000-0000-0000FB6F0000}"/>
    <cellStyle name="Обычный 28 5 2 2" xfId="14968" xr:uid="{00000000-0005-0000-0000-0000FC6F0000}"/>
    <cellStyle name="Обычный 28 5 2 2 2" xfId="24147" xr:uid="{00000000-0005-0000-0000-0000FD6F0000}"/>
    <cellStyle name="Обычный 28 5 2 2 2 2" xfId="42147" xr:uid="{00000000-0005-0000-0000-0000FE6F0000}"/>
    <cellStyle name="Обычный 28 5 2 2 3" xfId="33802" xr:uid="{00000000-0005-0000-0000-0000FF6F0000}"/>
    <cellStyle name="Обычный 28 5 2 3" xfId="19582" xr:uid="{00000000-0005-0000-0000-000000700000}"/>
    <cellStyle name="Обычный 28 5 2 3 2" xfId="37752" xr:uid="{00000000-0005-0000-0000-000001700000}"/>
    <cellStyle name="Обычный 28 5 2 4" xfId="29457" xr:uid="{00000000-0005-0000-0000-000002700000}"/>
    <cellStyle name="Обычный 28 5 3" xfId="10029" xr:uid="{00000000-0005-0000-0000-000003700000}"/>
    <cellStyle name="Обычный 28 5 3 2" xfId="14969" xr:uid="{00000000-0005-0000-0000-000004700000}"/>
    <cellStyle name="Обычный 28 5 3 2 2" xfId="24148" xr:uid="{00000000-0005-0000-0000-000005700000}"/>
    <cellStyle name="Обычный 28 5 3 2 2 2" xfId="42148" xr:uid="{00000000-0005-0000-0000-000006700000}"/>
    <cellStyle name="Обычный 28 5 3 2 3" xfId="33803" xr:uid="{00000000-0005-0000-0000-000007700000}"/>
    <cellStyle name="Обычный 28 5 3 3" xfId="20227" xr:uid="{00000000-0005-0000-0000-000008700000}"/>
    <cellStyle name="Обычный 28 5 3 3 2" xfId="38386" xr:uid="{00000000-0005-0000-0000-000009700000}"/>
    <cellStyle name="Обычный 28 5 3 4" xfId="30081" xr:uid="{00000000-0005-0000-0000-00000A700000}"/>
    <cellStyle name="Обычный 28 5 4" xfId="11097" xr:uid="{00000000-0005-0000-0000-00000B700000}"/>
    <cellStyle name="Обычный 28 5 4 2" xfId="14970" xr:uid="{00000000-0005-0000-0000-00000C700000}"/>
    <cellStyle name="Обычный 28 5 4 2 2" xfId="24149" xr:uid="{00000000-0005-0000-0000-00000D700000}"/>
    <cellStyle name="Обычный 28 5 4 2 2 2" xfId="42149" xr:uid="{00000000-0005-0000-0000-00000E700000}"/>
    <cellStyle name="Обычный 28 5 4 2 3" xfId="33804" xr:uid="{00000000-0005-0000-0000-00000F700000}"/>
    <cellStyle name="Обычный 28 5 4 3" xfId="20946" xr:uid="{00000000-0005-0000-0000-000010700000}"/>
    <cellStyle name="Обычный 28 5 4 3 2" xfId="39098" xr:uid="{00000000-0005-0000-0000-000011700000}"/>
    <cellStyle name="Обычный 28 5 4 4" xfId="30782" xr:uid="{00000000-0005-0000-0000-000012700000}"/>
    <cellStyle name="Обычный 28 5 5" xfId="11601" xr:uid="{00000000-0005-0000-0000-000013700000}"/>
    <cellStyle name="Обычный 28 5 5 2" xfId="21446" xr:uid="{00000000-0005-0000-0000-000014700000}"/>
    <cellStyle name="Обычный 28 5 5 2 2" xfId="39598" xr:uid="{00000000-0005-0000-0000-000015700000}"/>
    <cellStyle name="Обычный 28 5 5 3" xfId="31282" xr:uid="{00000000-0005-0000-0000-000016700000}"/>
    <cellStyle name="Обычный 28 5 6" xfId="7561" xr:uid="{00000000-0005-0000-0000-000017700000}"/>
    <cellStyle name="Обычный 28 5 6 2" xfId="18956" xr:uid="{00000000-0005-0000-0000-000018700000}"/>
    <cellStyle name="Обычный 28 5 6 2 2" xfId="37176" xr:uid="{00000000-0005-0000-0000-000019700000}"/>
    <cellStyle name="Обычный 28 5 6 3" xfId="28923" xr:uid="{00000000-0005-0000-0000-00001A700000}"/>
    <cellStyle name="Обычный 28 6" xfId="8319" xr:uid="{00000000-0005-0000-0000-00001B700000}"/>
    <cellStyle name="Обычный 28 6 2" xfId="10030" xr:uid="{00000000-0005-0000-0000-00001C700000}"/>
    <cellStyle name="Обычный 28 6 2 2" xfId="14971" xr:uid="{00000000-0005-0000-0000-00001D700000}"/>
    <cellStyle name="Обычный 28 6 2 2 2" xfId="24150" xr:uid="{00000000-0005-0000-0000-00001E700000}"/>
    <cellStyle name="Обычный 28 6 2 2 2 2" xfId="42150" xr:uid="{00000000-0005-0000-0000-00001F700000}"/>
    <cellStyle name="Обычный 28 6 2 2 3" xfId="33805" xr:uid="{00000000-0005-0000-0000-000020700000}"/>
    <cellStyle name="Обычный 28 6 2 3" xfId="20228" xr:uid="{00000000-0005-0000-0000-000021700000}"/>
    <cellStyle name="Обычный 28 6 2 3 2" xfId="38387" xr:uid="{00000000-0005-0000-0000-000022700000}"/>
    <cellStyle name="Обычный 28 6 2 4" xfId="30082" xr:uid="{00000000-0005-0000-0000-000023700000}"/>
    <cellStyle name="Обычный 28 6 3" xfId="13352" xr:uid="{00000000-0005-0000-0000-000024700000}"/>
    <cellStyle name="Обычный 28 6 4" xfId="19193" xr:uid="{00000000-0005-0000-0000-000025700000}"/>
    <cellStyle name="Обычный 28 6 4 2" xfId="37372" xr:uid="{00000000-0005-0000-0000-000026700000}"/>
    <cellStyle name="Обычный 28 6 5" xfId="29085" xr:uid="{00000000-0005-0000-0000-000027700000}"/>
    <cellStyle name="Обычный 28 7" xfId="9376" xr:uid="{00000000-0005-0000-0000-000028700000}"/>
    <cellStyle name="Обычный 28 7 2" xfId="13353" xr:uid="{00000000-0005-0000-0000-000029700000}"/>
    <cellStyle name="Обычный 28 7 3" xfId="19850" xr:uid="{00000000-0005-0000-0000-00002A700000}"/>
    <cellStyle name="Обычный 28 7 3 2" xfId="38015" xr:uid="{00000000-0005-0000-0000-00002B700000}"/>
    <cellStyle name="Обычный 28 7 4" xfId="29718" xr:uid="{00000000-0005-0000-0000-00002C700000}"/>
    <cellStyle name="Обычный 28 8" xfId="10787" xr:uid="{00000000-0005-0000-0000-00002D700000}"/>
    <cellStyle name="Обычный 28 8 2" xfId="13625" xr:uid="{00000000-0005-0000-0000-00002E700000}"/>
    <cellStyle name="Обычный 28 8 2 2" xfId="22855" xr:uid="{00000000-0005-0000-0000-00002F700000}"/>
    <cellStyle name="Обычный 28 8 2 2 2" xfId="40856" xr:uid="{00000000-0005-0000-0000-000030700000}"/>
    <cellStyle name="Обычный 28 8 2 3" xfId="32510" xr:uid="{00000000-0005-0000-0000-000031700000}"/>
    <cellStyle name="Обычный 28 8 3" xfId="20642" xr:uid="{00000000-0005-0000-0000-000032700000}"/>
    <cellStyle name="Обычный 28 8 3 2" xfId="38794" xr:uid="{00000000-0005-0000-0000-000033700000}"/>
    <cellStyle name="Обычный 28 8 4" xfId="30478" xr:uid="{00000000-0005-0000-0000-000034700000}"/>
    <cellStyle name="Обычный 28 9" xfId="11251" xr:uid="{00000000-0005-0000-0000-000035700000}"/>
    <cellStyle name="Обычный 28 9 2" xfId="21096" xr:uid="{00000000-0005-0000-0000-000036700000}"/>
    <cellStyle name="Обычный 28 9 2 2" xfId="39248" xr:uid="{00000000-0005-0000-0000-000037700000}"/>
    <cellStyle name="Обычный 28 9 3" xfId="30932" xr:uid="{00000000-0005-0000-0000-000038700000}"/>
    <cellStyle name="Обычный 28_Data_Resourses &amp; Reserves_Audit12_mod2011_f0112" xfId="3630" xr:uid="{00000000-0005-0000-0000-000039700000}"/>
    <cellStyle name="Обычный 29" xfId="3631" xr:uid="{00000000-0005-0000-0000-00003A700000}"/>
    <cellStyle name="Обычный 29 10" xfId="11764" xr:uid="{00000000-0005-0000-0000-00003B700000}"/>
    <cellStyle name="Обычный 29 11" xfId="6656" xr:uid="{00000000-0005-0000-0000-00003C700000}"/>
    <cellStyle name="Обычный 29 11 2" xfId="18512" xr:uid="{00000000-0005-0000-0000-00003D700000}"/>
    <cellStyle name="Обычный 29 11 2 2" xfId="36789" xr:uid="{00000000-0005-0000-0000-00003E700000}"/>
    <cellStyle name="Обычный 29 11 3" xfId="28568" xr:uid="{00000000-0005-0000-0000-00003F700000}"/>
    <cellStyle name="Обычный 29 12" xfId="12564" xr:uid="{00000000-0005-0000-0000-000040700000}"/>
    <cellStyle name="Обычный 29 12 2" xfId="22000" xr:uid="{00000000-0005-0000-0000-000041700000}"/>
    <cellStyle name="Обычный 29 12 2 2" xfId="40116" xr:uid="{00000000-0005-0000-0000-000042700000}"/>
    <cellStyle name="Обычный 29 12 3" xfId="31779" xr:uid="{00000000-0005-0000-0000-000043700000}"/>
    <cellStyle name="Обычный 29 2" xfId="3632" xr:uid="{00000000-0005-0000-0000-000044700000}"/>
    <cellStyle name="Обычный 29 2 10" xfId="12565" xr:uid="{00000000-0005-0000-0000-000045700000}"/>
    <cellStyle name="Обычный 29 2 10 2" xfId="22001" xr:uid="{00000000-0005-0000-0000-000046700000}"/>
    <cellStyle name="Обычный 29 2 10 2 2" xfId="40117" xr:uid="{00000000-0005-0000-0000-000047700000}"/>
    <cellStyle name="Обычный 29 2 10 3" xfId="31780" xr:uid="{00000000-0005-0000-0000-000048700000}"/>
    <cellStyle name="Обычный 29 2 2" xfId="3633" xr:uid="{00000000-0005-0000-0000-000049700000}"/>
    <cellStyle name="Обычный 29 2 2 2" xfId="10031" xr:uid="{00000000-0005-0000-0000-00004A700000}"/>
    <cellStyle name="Обычный 29 2 3" xfId="7565" xr:uid="{00000000-0005-0000-0000-00004B700000}"/>
    <cellStyle name="Обычный 29 2 3 2" xfId="9020" xr:uid="{00000000-0005-0000-0000-00004C700000}"/>
    <cellStyle name="Обычный 29 2 3 2 2" xfId="14095" xr:uid="{00000000-0005-0000-0000-00004D700000}"/>
    <cellStyle name="Обычный 29 2 3 2 2 2" xfId="23283" xr:uid="{00000000-0005-0000-0000-00004E700000}"/>
    <cellStyle name="Обычный 29 2 3 2 2 2 2" xfId="41283" xr:uid="{00000000-0005-0000-0000-00004F700000}"/>
    <cellStyle name="Обычный 29 2 3 2 2 3" xfId="32939" xr:uid="{00000000-0005-0000-0000-000050700000}"/>
    <cellStyle name="Обычный 29 2 3 2 3" xfId="19586" xr:uid="{00000000-0005-0000-0000-000051700000}"/>
    <cellStyle name="Обычный 29 2 3 2 3 2" xfId="37756" xr:uid="{00000000-0005-0000-0000-000052700000}"/>
    <cellStyle name="Обычный 29 2 3 2 4" xfId="29461" xr:uid="{00000000-0005-0000-0000-000053700000}"/>
    <cellStyle name="Обычный 29 2 3 3" xfId="10032" xr:uid="{00000000-0005-0000-0000-000054700000}"/>
    <cellStyle name="Обычный 29 2 3 3 2" xfId="14972" xr:uid="{00000000-0005-0000-0000-000055700000}"/>
    <cellStyle name="Обычный 29 2 3 3 2 2" xfId="24151" xr:uid="{00000000-0005-0000-0000-000056700000}"/>
    <cellStyle name="Обычный 29 2 3 3 2 2 2" xfId="42151" xr:uid="{00000000-0005-0000-0000-000057700000}"/>
    <cellStyle name="Обычный 29 2 3 3 2 3" xfId="33806" xr:uid="{00000000-0005-0000-0000-000058700000}"/>
    <cellStyle name="Обычный 29 2 3 3 3" xfId="20229" xr:uid="{00000000-0005-0000-0000-000059700000}"/>
    <cellStyle name="Обычный 29 2 3 3 3 2" xfId="38388" xr:uid="{00000000-0005-0000-0000-00005A700000}"/>
    <cellStyle name="Обычный 29 2 3 3 4" xfId="30083" xr:uid="{00000000-0005-0000-0000-00005B700000}"/>
    <cellStyle name="Обычный 29 2 3 4" xfId="11098" xr:uid="{00000000-0005-0000-0000-00005C700000}"/>
    <cellStyle name="Обычный 29 2 3 4 2" xfId="14973" xr:uid="{00000000-0005-0000-0000-00005D700000}"/>
    <cellStyle name="Обычный 29 2 3 4 2 2" xfId="24152" xr:uid="{00000000-0005-0000-0000-00005E700000}"/>
    <cellStyle name="Обычный 29 2 3 4 2 2 2" xfId="42152" xr:uid="{00000000-0005-0000-0000-00005F700000}"/>
    <cellStyle name="Обычный 29 2 3 4 2 3" xfId="33807" xr:uid="{00000000-0005-0000-0000-000060700000}"/>
    <cellStyle name="Обычный 29 2 3 4 3" xfId="20947" xr:uid="{00000000-0005-0000-0000-000061700000}"/>
    <cellStyle name="Обычный 29 2 3 4 3 2" xfId="39099" xr:uid="{00000000-0005-0000-0000-000062700000}"/>
    <cellStyle name="Обычный 29 2 3 4 4" xfId="30783" xr:uid="{00000000-0005-0000-0000-000063700000}"/>
    <cellStyle name="Обычный 29 2 3 5" xfId="11605" xr:uid="{00000000-0005-0000-0000-000064700000}"/>
    <cellStyle name="Обычный 29 2 3 5 2" xfId="21450" xr:uid="{00000000-0005-0000-0000-000065700000}"/>
    <cellStyle name="Обычный 29 2 3 5 2 2" xfId="39602" xr:uid="{00000000-0005-0000-0000-000066700000}"/>
    <cellStyle name="Обычный 29 2 3 5 3" xfId="31286" xr:uid="{00000000-0005-0000-0000-000067700000}"/>
    <cellStyle name="Обычный 29 2 3 6" xfId="13131" xr:uid="{00000000-0005-0000-0000-000068700000}"/>
    <cellStyle name="Обычный 29 2 3 6 2" xfId="22532" xr:uid="{00000000-0005-0000-0000-000069700000}"/>
    <cellStyle name="Обычный 29 2 3 6 2 2" xfId="40544" xr:uid="{00000000-0005-0000-0000-00006A700000}"/>
    <cellStyle name="Обычный 29 2 3 6 3" xfId="32206" xr:uid="{00000000-0005-0000-0000-00006B700000}"/>
    <cellStyle name="Обычный 29 2 3 7" xfId="18960" xr:uid="{00000000-0005-0000-0000-00006C700000}"/>
    <cellStyle name="Обычный 29 2 3 7 2" xfId="37180" xr:uid="{00000000-0005-0000-0000-00006D700000}"/>
    <cellStyle name="Обычный 29 2 3 8" xfId="28927" xr:uid="{00000000-0005-0000-0000-00006E700000}"/>
    <cellStyle name="Обычный 29 2 4" xfId="8512" xr:uid="{00000000-0005-0000-0000-00006F700000}"/>
    <cellStyle name="Обычный 29 2 4 2" xfId="10033" xr:uid="{00000000-0005-0000-0000-000070700000}"/>
    <cellStyle name="Обычный 29 2 4 2 2" xfId="14974" xr:uid="{00000000-0005-0000-0000-000071700000}"/>
    <cellStyle name="Обычный 29 2 4 2 2 2" xfId="24153" xr:uid="{00000000-0005-0000-0000-000072700000}"/>
    <cellStyle name="Обычный 29 2 4 2 2 2 2" xfId="42153" xr:uid="{00000000-0005-0000-0000-000073700000}"/>
    <cellStyle name="Обычный 29 2 4 2 2 3" xfId="33808" xr:uid="{00000000-0005-0000-0000-000074700000}"/>
    <cellStyle name="Обычный 29 2 4 2 3" xfId="20230" xr:uid="{00000000-0005-0000-0000-000075700000}"/>
    <cellStyle name="Обычный 29 2 4 2 3 2" xfId="38389" xr:uid="{00000000-0005-0000-0000-000076700000}"/>
    <cellStyle name="Обычный 29 2 4 2 4" xfId="30084" xr:uid="{00000000-0005-0000-0000-000077700000}"/>
    <cellStyle name="Обычный 29 2 4 3" xfId="13629" xr:uid="{00000000-0005-0000-0000-000078700000}"/>
    <cellStyle name="Обычный 29 2 4 3 2" xfId="22859" xr:uid="{00000000-0005-0000-0000-000079700000}"/>
    <cellStyle name="Обычный 29 2 4 3 2 2" xfId="40860" xr:uid="{00000000-0005-0000-0000-00007A700000}"/>
    <cellStyle name="Обычный 29 2 4 3 3" xfId="32514" xr:uid="{00000000-0005-0000-0000-00007B700000}"/>
    <cellStyle name="Обычный 29 2 4 4" xfId="19267" xr:uid="{00000000-0005-0000-0000-00007C700000}"/>
    <cellStyle name="Обычный 29 2 4 4 2" xfId="37441" xr:uid="{00000000-0005-0000-0000-00007D700000}"/>
    <cellStyle name="Обычный 29 2 4 5" xfId="29152" xr:uid="{00000000-0005-0000-0000-00007E700000}"/>
    <cellStyle name="Обычный 29 2 5" xfId="9380" xr:uid="{00000000-0005-0000-0000-00007F700000}"/>
    <cellStyle name="Обычный 29 2 5 2" xfId="14975" xr:uid="{00000000-0005-0000-0000-000080700000}"/>
    <cellStyle name="Обычный 29 2 5 2 2" xfId="24154" xr:uid="{00000000-0005-0000-0000-000081700000}"/>
    <cellStyle name="Обычный 29 2 5 2 2 2" xfId="42154" xr:uid="{00000000-0005-0000-0000-000082700000}"/>
    <cellStyle name="Обычный 29 2 5 2 3" xfId="33809" xr:uid="{00000000-0005-0000-0000-000083700000}"/>
    <cellStyle name="Обычный 29 2 5 3" xfId="19854" xr:uid="{00000000-0005-0000-0000-000084700000}"/>
    <cellStyle name="Обычный 29 2 5 3 2" xfId="38019" xr:uid="{00000000-0005-0000-0000-000085700000}"/>
    <cellStyle name="Обычный 29 2 5 4" xfId="29722" xr:uid="{00000000-0005-0000-0000-000086700000}"/>
    <cellStyle name="Обычный 29 2 6" xfId="10791" xr:uid="{00000000-0005-0000-0000-000087700000}"/>
    <cellStyle name="Обычный 29 2 6 2" xfId="14976" xr:uid="{00000000-0005-0000-0000-000088700000}"/>
    <cellStyle name="Обычный 29 2 6 2 2" xfId="24155" xr:uid="{00000000-0005-0000-0000-000089700000}"/>
    <cellStyle name="Обычный 29 2 6 2 2 2" xfId="42155" xr:uid="{00000000-0005-0000-0000-00008A700000}"/>
    <cellStyle name="Обычный 29 2 6 2 3" xfId="33810" xr:uid="{00000000-0005-0000-0000-00008B700000}"/>
    <cellStyle name="Обычный 29 2 6 3" xfId="20646" xr:uid="{00000000-0005-0000-0000-00008C700000}"/>
    <cellStyle name="Обычный 29 2 6 3 2" xfId="38798" xr:uid="{00000000-0005-0000-0000-00008D700000}"/>
    <cellStyle name="Обычный 29 2 6 4" xfId="30482" xr:uid="{00000000-0005-0000-0000-00008E700000}"/>
    <cellStyle name="Обычный 29 2 7" xfId="11314" xr:uid="{00000000-0005-0000-0000-00008F700000}"/>
    <cellStyle name="Обычный 29 2 7 2" xfId="21159" xr:uid="{00000000-0005-0000-0000-000090700000}"/>
    <cellStyle name="Обычный 29 2 7 2 2" xfId="39311" xr:uid="{00000000-0005-0000-0000-000091700000}"/>
    <cellStyle name="Обычный 29 2 7 3" xfId="30995" xr:uid="{00000000-0005-0000-0000-000092700000}"/>
    <cellStyle name="Обычный 29 2 8" xfId="11876" xr:uid="{00000000-0005-0000-0000-000093700000}"/>
    <cellStyle name="Обычный 29 2 8 2" xfId="21627" xr:uid="{00000000-0005-0000-0000-000094700000}"/>
    <cellStyle name="Обычный 29 2 8 2 2" xfId="39776" xr:uid="{00000000-0005-0000-0000-000095700000}"/>
    <cellStyle name="Обычный 29 2 8 3" xfId="31455" xr:uid="{00000000-0005-0000-0000-000096700000}"/>
    <cellStyle name="Обычный 29 2 9" xfId="6811" xr:uid="{00000000-0005-0000-0000-000097700000}"/>
    <cellStyle name="Обычный 29 2 9 2" xfId="18602" xr:uid="{00000000-0005-0000-0000-000098700000}"/>
    <cellStyle name="Обычный 29 2 9 2 2" xfId="36863" xr:uid="{00000000-0005-0000-0000-000099700000}"/>
    <cellStyle name="Обычный 29 2 9 3" xfId="28632" xr:uid="{00000000-0005-0000-0000-00009A700000}"/>
    <cellStyle name="Обычный 29 3" xfId="3634" xr:uid="{00000000-0005-0000-0000-00009B700000}"/>
    <cellStyle name="Обычный 29 3 2" xfId="10034" xr:uid="{00000000-0005-0000-0000-00009C700000}"/>
    <cellStyle name="Обычный 29 3 3" xfId="7027" xr:uid="{00000000-0005-0000-0000-00009D700000}"/>
    <cellStyle name="Обычный 29 4" xfId="3635" xr:uid="{00000000-0005-0000-0000-00009E700000}"/>
    <cellStyle name="Обычный 29 4 10" xfId="16183" xr:uid="{00000000-0005-0000-0000-00009F700000}"/>
    <cellStyle name="Обычный 29 4 10 2" xfId="25122" xr:uid="{00000000-0005-0000-0000-0000A0700000}"/>
    <cellStyle name="Обычный 29 4 10 2 2" xfId="43115" xr:uid="{00000000-0005-0000-0000-0000A1700000}"/>
    <cellStyle name="Обычный 29 4 10 3" xfId="34762" xr:uid="{00000000-0005-0000-0000-0000A2700000}"/>
    <cellStyle name="Обычный 29 4 11" xfId="17333" xr:uid="{00000000-0005-0000-0000-0000A3700000}"/>
    <cellStyle name="Обычный 29 4 11 2" xfId="35688" xr:uid="{00000000-0005-0000-0000-0000A4700000}"/>
    <cellStyle name="Обычный 29 4 12" xfId="26482" xr:uid="{00000000-0005-0000-0000-0000A5700000}"/>
    <cellStyle name="Обычный 29 4 12 2" xfId="44404" xr:uid="{00000000-0005-0000-0000-0000A6700000}"/>
    <cellStyle name="Обычный 29 4 13" xfId="27541" xr:uid="{00000000-0005-0000-0000-0000A7700000}"/>
    <cellStyle name="Обычный 29 4 14" xfId="45441" xr:uid="{00000000-0005-0000-0000-0000A8700000}"/>
    <cellStyle name="Обычный 29 4 15" xfId="46554" xr:uid="{00000000-0005-0000-0000-0000A9700000}"/>
    <cellStyle name="Обычный 29 4 2" xfId="6105" xr:uid="{00000000-0005-0000-0000-0000AA700000}"/>
    <cellStyle name="Обычный 29 4 2 10" xfId="26971" xr:uid="{00000000-0005-0000-0000-0000AB700000}"/>
    <cellStyle name="Обычный 29 4 2 10 2" xfId="44886" xr:uid="{00000000-0005-0000-0000-0000AC700000}"/>
    <cellStyle name="Обычный 29 4 2 11" xfId="28147" xr:uid="{00000000-0005-0000-0000-0000AD700000}"/>
    <cellStyle name="Обычный 29 4 2 12" xfId="45943" xr:uid="{00000000-0005-0000-0000-0000AE700000}"/>
    <cellStyle name="Обычный 29 4 2 13" xfId="47138" xr:uid="{00000000-0005-0000-0000-0000AF700000}"/>
    <cellStyle name="Обычный 29 4 2 2" xfId="9021" xr:uid="{00000000-0005-0000-0000-0000B0700000}"/>
    <cellStyle name="Обычный 29 4 2 2 2" xfId="14096" xr:uid="{00000000-0005-0000-0000-0000B1700000}"/>
    <cellStyle name="Обычный 29 4 2 2 2 2" xfId="23284" xr:uid="{00000000-0005-0000-0000-0000B2700000}"/>
    <cellStyle name="Обычный 29 4 2 2 2 2 2" xfId="41284" xr:uid="{00000000-0005-0000-0000-0000B3700000}"/>
    <cellStyle name="Обычный 29 4 2 2 2 3" xfId="32940" xr:uid="{00000000-0005-0000-0000-0000B4700000}"/>
    <cellStyle name="Обычный 29 4 2 2 3" xfId="19587" xr:uid="{00000000-0005-0000-0000-0000B5700000}"/>
    <cellStyle name="Обычный 29 4 2 2 3 2" xfId="37757" xr:uid="{00000000-0005-0000-0000-0000B6700000}"/>
    <cellStyle name="Обычный 29 4 2 2 4" xfId="29462" xr:uid="{00000000-0005-0000-0000-0000B7700000}"/>
    <cellStyle name="Обычный 29 4 2 3" xfId="10035" xr:uid="{00000000-0005-0000-0000-0000B8700000}"/>
    <cellStyle name="Обычный 29 4 2 3 2" xfId="14977" xr:uid="{00000000-0005-0000-0000-0000B9700000}"/>
    <cellStyle name="Обычный 29 4 2 3 2 2" xfId="24156" xr:uid="{00000000-0005-0000-0000-0000BA700000}"/>
    <cellStyle name="Обычный 29 4 2 3 2 2 2" xfId="42156" xr:uid="{00000000-0005-0000-0000-0000BB700000}"/>
    <cellStyle name="Обычный 29 4 2 3 2 3" xfId="33811" xr:uid="{00000000-0005-0000-0000-0000BC700000}"/>
    <cellStyle name="Обычный 29 4 2 3 3" xfId="20231" xr:uid="{00000000-0005-0000-0000-0000BD700000}"/>
    <cellStyle name="Обычный 29 4 2 3 3 2" xfId="38390" xr:uid="{00000000-0005-0000-0000-0000BE700000}"/>
    <cellStyle name="Обычный 29 4 2 3 4" xfId="30085" xr:uid="{00000000-0005-0000-0000-0000BF700000}"/>
    <cellStyle name="Обычный 29 4 2 4" xfId="11099" xr:uid="{00000000-0005-0000-0000-0000C0700000}"/>
    <cellStyle name="Обычный 29 4 2 4 2" xfId="14978" xr:uid="{00000000-0005-0000-0000-0000C1700000}"/>
    <cellStyle name="Обычный 29 4 2 4 2 2" xfId="24157" xr:uid="{00000000-0005-0000-0000-0000C2700000}"/>
    <cellStyle name="Обычный 29 4 2 4 2 2 2" xfId="42157" xr:uid="{00000000-0005-0000-0000-0000C3700000}"/>
    <cellStyle name="Обычный 29 4 2 4 2 3" xfId="33812" xr:uid="{00000000-0005-0000-0000-0000C4700000}"/>
    <cellStyle name="Обычный 29 4 2 4 3" xfId="20948" xr:uid="{00000000-0005-0000-0000-0000C5700000}"/>
    <cellStyle name="Обычный 29 4 2 4 3 2" xfId="39100" xr:uid="{00000000-0005-0000-0000-0000C6700000}"/>
    <cellStyle name="Обычный 29 4 2 4 4" xfId="30784" xr:uid="{00000000-0005-0000-0000-0000C7700000}"/>
    <cellStyle name="Обычный 29 4 2 5" xfId="11606" xr:uid="{00000000-0005-0000-0000-0000C8700000}"/>
    <cellStyle name="Обычный 29 4 2 5 2" xfId="21451" xr:uid="{00000000-0005-0000-0000-0000C9700000}"/>
    <cellStyle name="Обычный 29 4 2 5 2 2" xfId="39603" xr:uid="{00000000-0005-0000-0000-0000CA700000}"/>
    <cellStyle name="Обычный 29 4 2 5 3" xfId="31287" xr:uid="{00000000-0005-0000-0000-0000CB700000}"/>
    <cellStyle name="Обычный 29 4 2 6" xfId="7566" xr:uid="{00000000-0005-0000-0000-0000CC700000}"/>
    <cellStyle name="Обычный 29 4 2 6 2" xfId="18961" xr:uid="{00000000-0005-0000-0000-0000CD700000}"/>
    <cellStyle name="Обычный 29 4 2 6 2 2" xfId="37181" xr:uid="{00000000-0005-0000-0000-0000CE700000}"/>
    <cellStyle name="Обычный 29 4 2 6 3" xfId="28928" xr:uid="{00000000-0005-0000-0000-0000CF700000}"/>
    <cellStyle name="Обычный 29 4 2 7" xfId="13132" xr:uid="{00000000-0005-0000-0000-0000D0700000}"/>
    <cellStyle name="Обычный 29 4 2 7 2" xfId="22533" xr:uid="{00000000-0005-0000-0000-0000D1700000}"/>
    <cellStyle name="Обычный 29 4 2 7 2 2" xfId="40545" xr:uid="{00000000-0005-0000-0000-0000D2700000}"/>
    <cellStyle name="Обычный 29 4 2 7 3" xfId="32207" xr:uid="{00000000-0005-0000-0000-0000D3700000}"/>
    <cellStyle name="Обычный 29 4 2 8" xfId="16802" xr:uid="{00000000-0005-0000-0000-0000D4700000}"/>
    <cellStyle name="Обычный 29 4 2 8 2" xfId="25551" xr:uid="{00000000-0005-0000-0000-0000D5700000}"/>
    <cellStyle name="Обычный 29 4 2 8 2 2" xfId="43512" xr:uid="{00000000-0005-0000-0000-0000D6700000}"/>
    <cellStyle name="Обычный 29 4 2 8 3" xfId="35204" xr:uid="{00000000-0005-0000-0000-0000D7700000}"/>
    <cellStyle name="Обычный 29 4 2 9" xfId="18054" xr:uid="{00000000-0005-0000-0000-0000D8700000}"/>
    <cellStyle name="Обычный 29 4 2 9 2" xfId="36364" xr:uid="{00000000-0005-0000-0000-0000D9700000}"/>
    <cellStyle name="Обычный 29 4 3" xfId="8749" xr:uid="{00000000-0005-0000-0000-0000DA700000}"/>
    <cellStyle name="Обычный 29 4 3 2" xfId="10036" xr:uid="{00000000-0005-0000-0000-0000DB700000}"/>
    <cellStyle name="Обычный 29 4 3 2 2" xfId="14979" xr:uid="{00000000-0005-0000-0000-0000DC700000}"/>
    <cellStyle name="Обычный 29 4 3 2 2 2" xfId="24158" xr:uid="{00000000-0005-0000-0000-0000DD700000}"/>
    <cellStyle name="Обычный 29 4 3 2 2 2 2" xfId="42158" xr:uid="{00000000-0005-0000-0000-0000DE700000}"/>
    <cellStyle name="Обычный 29 4 3 2 2 3" xfId="33813" xr:uid="{00000000-0005-0000-0000-0000DF700000}"/>
    <cellStyle name="Обычный 29 4 3 2 3" xfId="20232" xr:uid="{00000000-0005-0000-0000-0000E0700000}"/>
    <cellStyle name="Обычный 29 4 3 2 3 2" xfId="38391" xr:uid="{00000000-0005-0000-0000-0000E1700000}"/>
    <cellStyle name="Обычный 29 4 3 2 4" xfId="30086" xr:uid="{00000000-0005-0000-0000-0000E2700000}"/>
    <cellStyle name="Обычный 29 4 3 3" xfId="13630" xr:uid="{00000000-0005-0000-0000-0000E3700000}"/>
    <cellStyle name="Обычный 29 4 3 3 2" xfId="22860" xr:uid="{00000000-0005-0000-0000-0000E4700000}"/>
    <cellStyle name="Обычный 29 4 3 3 2 2" xfId="40861" xr:uid="{00000000-0005-0000-0000-0000E5700000}"/>
    <cellStyle name="Обычный 29 4 3 3 3" xfId="32515" xr:uid="{00000000-0005-0000-0000-0000E6700000}"/>
    <cellStyle name="Обычный 29 4 3 4" xfId="19387" xr:uid="{00000000-0005-0000-0000-0000E7700000}"/>
    <cellStyle name="Обычный 29 4 3 4 2" xfId="37557" xr:uid="{00000000-0005-0000-0000-0000E8700000}"/>
    <cellStyle name="Обычный 29 4 3 5" xfId="29267" xr:uid="{00000000-0005-0000-0000-0000E9700000}"/>
    <cellStyle name="Обычный 29 4 4" xfId="9381" xr:uid="{00000000-0005-0000-0000-0000EA700000}"/>
    <cellStyle name="Обычный 29 4 4 2" xfId="14980" xr:uid="{00000000-0005-0000-0000-0000EB700000}"/>
    <cellStyle name="Обычный 29 4 4 2 2" xfId="24159" xr:uid="{00000000-0005-0000-0000-0000EC700000}"/>
    <cellStyle name="Обычный 29 4 4 2 2 2" xfId="42159" xr:uid="{00000000-0005-0000-0000-0000ED700000}"/>
    <cellStyle name="Обычный 29 4 4 2 3" xfId="33814" xr:uid="{00000000-0005-0000-0000-0000EE700000}"/>
    <cellStyle name="Обычный 29 4 4 3" xfId="19855" xr:uid="{00000000-0005-0000-0000-0000EF700000}"/>
    <cellStyle name="Обычный 29 4 4 3 2" xfId="38020" xr:uid="{00000000-0005-0000-0000-0000F0700000}"/>
    <cellStyle name="Обычный 29 4 4 4" xfId="29723" xr:uid="{00000000-0005-0000-0000-0000F1700000}"/>
    <cellStyle name="Обычный 29 4 5" xfId="10792" xr:uid="{00000000-0005-0000-0000-0000F2700000}"/>
    <cellStyle name="Обычный 29 4 5 2" xfId="14981" xr:uid="{00000000-0005-0000-0000-0000F3700000}"/>
    <cellStyle name="Обычный 29 4 5 2 2" xfId="24160" xr:uid="{00000000-0005-0000-0000-0000F4700000}"/>
    <cellStyle name="Обычный 29 4 5 2 2 2" xfId="42160" xr:uid="{00000000-0005-0000-0000-0000F5700000}"/>
    <cellStyle name="Обычный 29 4 5 2 3" xfId="33815" xr:uid="{00000000-0005-0000-0000-0000F6700000}"/>
    <cellStyle name="Обычный 29 4 5 3" xfId="20647" xr:uid="{00000000-0005-0000-0000-0000F7700000}"/>
    <cellStyle name="Обычный 29 4 5 3 2" xfId="38799" xr:uid="{00000000-0005-0000-0000-0000F8700000}"/>
    <cellStyle name="Обычный 29 4 5 4" xfId="30483" xr:uid="{00000000-0005-0000-0000-0000F9700000}"/>
    <cellStyle name="Обычный 29 4 6" xfId="11419" xr:uid="{00000000-0005-0000-0000-0000FA700000}"/>
    <cellStyle name="Обычный 29 4 6 2" xfId="21264" xr:uid="{00000000-0005-0000-0000-0000FB700000}"/>
    <cellStyle name="Обычный 29 4 6 2 2" xfId="39416" xr:uid="{00000000-0005-0000-0000-0000FC700000}"/>
    <cellStyle name="Обычный 29 4 6 3" xfId="31100" xr:uid="{00000000-0005-0000-0000-0000FD700000}"/>
    <cellStyle name="Обычный 29 4 7" xfId="12003" xr:uid="{00000000-0005-0000-0000-0000FE700000}"/>
    <cellStyle name="Обычный 29 4 7 2" xfId="21742" xr:uid="{00000000-0005-0000-0000-0000FF700000}"/>
    <cellStyle name="Обычный 29 4 7 2 2" xfId="39890" xr:uid="{00000000-0005-0000-0000-000000710000}"/>
    <cellStyle name="Обычный 29 4 7 3" xfId="31569" xr:uid="{00000000-0005-0000-0000-000001710000}"/>
    <cellStyle name="Обычный 29 4 8" xfId="7164" xr:uid="{00000000-0005-0000-0000-000002710000}"/>
    <cellStyle name="Обычный 29 4 8 2" xfId="18762" xr:uid="{00000000-0005-0000-0000-000003710000}"/>
    <cellStyle name="Обычный 29 4 8 2 2" xfId="36985" xr:uid="{00000000-0005-0000-0000-000004710000}"/>
    <cellStyle name="Обычный 29 4 8 3" xfId="28737" xr:uid="{00000000-0005-0000-0000-000005710000}"/>
    <cellStyle name="Обычный 29 4 9" xfId="12566" xr:uid="{00000000-0005-0000-0000-000006710000}"/>
    <cellStyle name="Обычный 29 4 9 2" xfId="22002" xr:uid="{00000000-0005-0000-0000-000007710000}"/>
    <cellStyle name="Обычный 29 4 9 2 2" xfId="40118" xr:uid="{00000000-0005-0000-0000-000008710000}"/>
    <cellStyle name="Обычный 29 4 9 3" xfId="31781" xr:uid="{00000000-0005-0000-0000-000009710000}"/>
    <cellStyle name="Обычный 29 5" xfId="7564" xr:uid="{00000000-0005-0000-0000-00000A710000}"/>
    <cellStyle name="Обычный 29 5 2" xfId="9019" xr:uid="{00000000-0005-0000-0000-00000B710000}"/>
    <cellStyle name="Обычный 29 5 2 2" xfId="14097" xr:uid="{00000000-0005-0000-0000-00000C710000}"/>
    <cellStyle name="Обычный 29 5 2 2 2" xfId="23285" xr:uid="{00000000-0005-0000-0000-00000D710000}"/>
    <cellStyle name="Обычный 29 5 2 2 2 2" xfId="41285" xr:uid="{00000000-0005-0000-0000-00000E710000}"/>
    <cellStyle name="Обычный 29 5 2 2 3" xfId="32941" xr:uid="{00000000-0005-0000-0000-00000F710000}"/>
    <cellStyle name="Обычный 29 5 2 3" xfId="19585" xr:uid="{00000000-0005-0000-0000-000010710000}"/>
    <cellStyle name="Обычный 29 5 2 3 2" xfId="37755" xr:uid="{00000000-0005-0000-0000-000011710000}"/>
    <cellStyle name="Обычный 29 5 2 4" xfId="29460" xr:uid="{00000000-0005-0000-0000-000012710000}"/>
    <cellStyle name="Обычный 29 5 3" xfId="10037" xr:uid="{00000000-0005-0000-0000-000013710000}"/>
    <cellStyle name="Обычный 29 5 3 2" xfId="14982" xr:uid="{00000000-0005-0000-0000-000014710000}"/>
    <cellStyle name="Обычный 29 5 3 2 2" xfId="24161" xr:uid="{00000000-0005-0000-0000-000015710000}"/>
    <cellStyle name="Обычный 29 5 3 2 2 2" xfId="42161" xr:uid="{00000000-0005-0000-0000-000016710000}"/>
    <cellStyle name="Обычный 29 5 3 2 3" xfId="33816" xr:uid="{00000000-0005-0000-0000-000017710000}"/>
    <cellStyle name="Обычный 29 5 3 3" xfId="20233" xr:uid="{00000000-0005-0000-0000-000018710000}"/>
    <cellStyle name="Обычный 29 5 3 3 2" xfId="38392" xr:uid="{00000000-0005-0000-0000-000019710000}"/>
    <cellStyle name="Обычный 29 5 3 4" xfId="30087" xr:uid="{00000000-0005-0000-0000-00001A710000}"/>
    <cellStyle name="Обычный 29 5 4" xfId="11100" xr:uid="{00000000-0005-0000-0000-00001B710000}"/>
    <cellStyle name="Обычный 29 5 4 2" xfId="14983" xr:uid="{00000000-0005-0000-0000-00001C710000}"/>
    <cellStyle name="Обычный 29 5 4 2 2" xfId="24162" xr:uid="{00000000-0005-0000-0000-00001D710000}"/>
    <cellStyle name="Обычный 29 5 4 2 2 2" xfId="42162" xr:uid="{00000000-0005-0000-0000-00001E710000}"/>
    <cellStyle name="Обычный 29 5 4 2 3" xfId="33817" xr:uid="{00000000-0005-0000-0000-00001F710000}"/>
    <cellStyle name="Обычный 29 5 4 3" xfId="20949" xr:uid="{00000000-0005-0000-0000-000020710000}"/>
    <cellStyle name="Обычный 29 5 4 3 2" xfId="39101" xr:uid="{00000000-0005-0000-0000-000021710000}"/>
    <cellStyle name="Обычный 29 5 4 4" xfId="30785" xr:uid="{00000000-0005-0000-0000-000022710000}"/>
    <cellStyle name="Обычный 29 5 5" xfId="11604" xr:uid="{00000000-0005-0000-0000-000023710000}"/>
    <cellStyle name="Обычный 29 5 5 2" xfId="21449" xr:uid="{00000000-0005-0000-0000-000024710000}"/>
    <cellStyle name="Обычный 29 5 5 2 2" xfId="39601" xr:uid="{00000000-0005-0000-0000-000025710000}"/>
    <cellStyle name="Обычный 29 5 5 3" xfId="31285" xr:uid="{00000000-0005-0000-0000-000026710000}"/>
    <cellStyle name="Обычный 29 5 6" xfId="13133" xr:uid="{00000000-0005-0000-0000-000027710000}"/>
    <cellStyle name="Обычный 29 5 6 2" xfId="22534" xr:uid="{00000000-0005-0000-0000-000028710000}"/>
    <cellStyle name="Обычный 29 5 6 2 2" xfId="40546" xr:uid="{00000000-0005-0000-0000-000029710000}"/>
    <cellStyle name="Обычный 29 5 6 3" xfId="32208" xr:uid="{00000000-0005-0000-0000-00002A710000}"/>
    <cellStyle name="Обычный 29 5 7" xfId="18959" xr:uid="{00000000-0005-0000-0000-00002B710000}"/>
    <cellStyle name="Обычный 29 5 7 2" xfId="37179" xr:uid="{00000000-0005-0000-0000-00002C710000}"/>
    <cellStyle name="Обычный 29 5 8" xfId="28926" xr:uid="{00000000-0005-0000-0000-00002D710000}"/>
    <cellStyle name="Обычный 29 6" xfId="8320" xr:uid="{00000000-0005-0000-0000-00002E710000}"/>
    <cellStyle name="Обычный 29 6 2" xfId="10038" xr:uid="{00000000-0005-0000-0000-00002F710000}"/>
    <cellStyle name="Обычный 29 6 2 2" xfId="14984" xr:uid="{00000000-0005-0000-0000-000030710000}"/>
    <cellStyle name="Обычный 29 6 2 2 2" xfId="24163" xr:uid="{00000000-0005-0000-0000-000031710000}"/>
    <cellStyle name="Обычный 29 6 2 2 2 2" xfId="42163" xr:uid="{00000000-0005-0000-0000-000032710000}"/>
    <cellStyle name="Обычный 29 6 2 2 3" xfId="33818" xr:uid="{00000000-0005-0000-0000-000033710000}"/>
    <cellStyle name="Обычный 29 6 2 3" xfId="20234" xr:uid="{00000000-0005-0000-0000-000034710000}"/>
    <cellStyle name="Обычный 29 6 2 3 2" xfId="38393" xr:uid="{00000000-0005-0000-0000-000035710000}"/>
    <cellStyle name="Обычный 29 6 2 4" xfId="30088" xr:uid="{00000000-0005-0000-0000-000036710000}"/>
    <cellStyle name="Обычный 29 6 3" xfId="13354" xr:uid="{00000000-0005-0000-0000-000037710000}"/>
    <cellStyle name="Обычный 29 6 4" xfId="19194" xr:uid="{00000000-0005-0000-0000-000038710000}"/>
    <cellStyle name="Обычный 29 6 4 2" xfId="37373" xr:uid="{00000000-0005-0000-0000-000039710000}"/>
    <cellStyle name="Обычный 29 6 5" xfId="29086" xr:uid="{00000000-0005-0000-0000-00003A710000}"/>
    <cellStyle name="Обычный 29 7" xfId="9379" xr:uid="{00000000-0005-0000-0000-00003B710000}"/>
    <cellStyle name="Обычный 29 7 2" xfId="13355" xr:uid="{00000000-0005-0000-0000-00003C710000}"/>
    <cellStyle name="Обычный 29 7 3" xfId="19853" xr:uid="{00000000-0005-0000-0000-00003D710000}"/>
    <cellStyle name="Обычный 29 7 3 2" xfId="38018" xr:uid="{00000000-0005-0000-0000-00003E710000}"/>
    <cellStyle name="Обычный 29 7 4" xfId="29721" xr:uid="{00000000-0005-0000-0000-00003F710000}"/>
    <cellStyle name="Обычный 29 8" xfId="10790" xr:uid="{00000000-0005-0000-0000-000040710000}"/>
    <cellStyle name="Обычный 29 8 2" xfId="13628" xr:uid="{00000000-0005-0000-0000-000041710000}"/>
    <cellStyle name="Обычный 29 8 2 2" xfId="22858" xr:uid="{00000000-0005-0000-0000-000042710000}"/>
    <cellStyle name="Обычный 29 8 2 2 2" xfId="40859" xr:uid="{00000000-0005-0000-0000-000043710000}"/>
    <cellStyle name="Обычный 29 8 2 3" xfId="32513" xr:uid="{00000000-0005-0000-0000-000044710000}"/>
    <cellStyle name="Обычный 29 8 3" xfId="20645" xr:uid="{00000000-0005-0000-0000-000045710000}"/>
    <cellStyle name="Обычный 29 8 3 2" xfId="38797" xr:uid="{00000000-0005-0000-0000-000046710000}"/>
    <cellStyle name="Обычный 29 8 4" xfId="30481" xr:uid="{00000000-0005-0000-0000-000047710000}"/>
    <cellStyle name="Обычный 29 9" xfId="11252" xr:uid="{00000000-0005-0000-0000-000048710000}"/>
    <cellStyle name="Обычный 29 9 2" xfId="21097" xr:uid="{00000000-0005-0000-0000-000049710000}"/>
    <cellStyle name="Обычный 29 9 2 2" xfId="39249" xr:uid="{00000000-0005-0000-0000-00004A710000}"/>
    <cellStyle name="Обычный 29 9 3" xfId="30933" xr:uid="{00000000-0005-0000-0000-00004B710000}"/>
    <cellStyle name="Обычный 29_Data_Resourses &amp; Reserves_Audit12_mod2011_f0112" xfId="3636" xr:uid="{00000000-0005-0000-0000-00004C710000}"/>
    <cellStyle name="Обычный 3" xfId="3637" xr:uid="{00000000-0005-0000-0000-00004D710000}"/>
    <cellStyle name="Обычный 3 10" xfId="3638" xr:uid="{00000000-0005-0000-0000-00004E710000}"/>
    <cellStyle name="Обычный 3 10 2" xfId="11765" xr:uid="{00000000-0005-0000-0000-00004F710000}"/>
    <cellStyle name="Обычный 3 10 3" xfId="6947" xr:uid="{00000000-0005-0000-0000-000050710000}"/>
    <cellStyle name="Обычный 3 11" xfId="3639" xr:uid="{00000000-0005-0000-0000-000051710000}"/>
    <cellStyle name="Обычный 3 11 2" xfId="6812" xr:uid="{00000000-0005-0000-0000-000052710000}"/>
    <cellStyle name="Обычный 3 12" xfId="3640" xr:uid="{00000000-0005-0000-0000-000053710000}"/>
    <cellStyle name="Обычный 3 13" xfId="3641" xr:uid="{00000000-0005-0000-0000-000054710000}"/>
    <cellStyle name="Обычный 3 13 2" xfId="10039" xr:uid="{00000000-0005-0000-0000-000055710000}"/>
    <cellStyle name="Обычный 3 13 3" xfId="7163" xr:uid="{00000000-0005-0000-0000-000056710000}"/>
    <cellStyle name="Обычный 3 14" xfId="3642" xr:uid="{00000000-0005-0000-0000-000057710000}"/>
    <cellStyle name="Обычный 3 14 2" xfId="10040" xr:uid="{00000000-0005-0000-0000-000058710000}"/>
    <cellStyle name="Обычный 3 14 3" xfId="8020" xr:uid="{00000000-0005-0000-0000-000059710000}"/>
    <cellStyle name="Обычный 3 14 4" xfId="12697" xr:uid="{00000000-0005-0000-0000-00005A710000}"/>
    <cellStyle name="Обычный 3 15" xfId="3643" xr:uid="{00000000-0005-0000-0000-00005B710000}"/>
    <cellStyle name="Обычный 3 15 2" xfId="7367" xr:uid="{00000000-0005-0000-0000-00005C710000}"/>
    <cellStyle name="Обычный 3 16" xfId="3644" xr:uid="{00000000-0005-0000-0000-00005D710000}"/>
    <cellStyle name="Обычный 3 16 2" xfId="8585" xr:uid="{00000000-0005-0000-0000-00005E710000}"/>
    <cellStyle name="Обычный 3 17" xfId="3645" xr:uid="{00000000-0005-0000-0000-00005F710000}"/>
    <cellStyle name="Обычный 3 17 2" xfId="8428" xr:uid="{00000000-0005-0000-0000-000060710000}"/>
    <cellStyle name="Обычный 3 18" xfId="3646" xr:uid="{00000000-0005-0000-0000-000061710000}"/>
    <cellStyle name="Обычный 3 18 2" xfId="12147" xr:uid="{00000000-0005-0000-0000-000062710000}"/>
    <cellStyle name="Обычный 3 18 2 2" xfId="21795" xr:uid="{00000000-0005-0000-0000-000063710000}"/>
    <cellStyle name="Обычный 3 18 2 2 2" xfId="39943" xr:uid="{00000000-0005-0000-0000-000064710000}"/>
    <cellStyle name="Обычный 3 18 2 3" xfId="31620" xr:uid="{00000000-0005-0000-0000-000065710000}"/>
    <cellStyle name="Обычный 3 19" xfId="3647" xr:uid="{00000000-0005-0000-0000-000066710000}"/>
    <cellStyle name="Обычный 3 2" xfId="3648" xr:uid="{00000000-0005-0000-0000-000067710000}"/>
    <cellStyle name="Обычный 3 2 10" xfId="3649" xr:uid="{00000000-0005-0000-0000-000068710000}"/>
    <cellStyle name="Обычный 3 2 11" xfId="3650" xr:uid="{00000000-0005-0000-0000-000069710000}"/>
    <cellStyle name="Обычный 3 2 12" xfId="3651" xr:uid="{00000000-0005-0000-0000-00006A710000}"/>
    <cellStyle name="Обычный 3 2 13" xfId="3652" xr:uid="{00000000-0005-0000-0000-00006B710000}"/>
    <cellStyle name="Обычный 3 2 14" xfId="3653" xr:uid="{00000000-0005-0000-0000-00006C710000}"/>
    <cellStyle name="Обычный 3 2 15" xfId="3654" xr:uid="{00000000-0005-0000-0000-00006D710000}"/>
    <cellStyle name="Обычный 3 2 16" xfId="3655" xr:uid="{00000000-0005-0000-0000-00006E710000}"/>
    <cellStyle name="Обычный 3 2 17" xfId="3656" xr:uid="{00000000-0005-0000-0000-00006F710000}"/>
    <cellStyle name="Обычный 3 2 18" xfId="3657" xr:uid="{00000000-0005-0000-0000-000070710000}"/>
    <cellStyle name="Обычный 3 2 19" xfId="3658" xr:uid="{00000000-0005-0000-0000-000071710000}"/>
    <cellStyle name="Обычный 3 2 2" xfId="3659" xr:uid="{00000000-0005-0000-0000-000072710000}"/>
    <cellStyle name="Обычный 3 2 2 2" xfId="3660" xr:uid="{00000000-0005-0000-0000-000073710000}"/>
    <cellStyle name="Обычный 3 2 2 3" xfId="15585" xr:uid="{00000000-0005-0000-0000-000074710000}"/>
    <cellStyle name="Обычный 3 2 2 3 2" xfId="24736" xr:uid="{00000000-0005-0000-0000-000075710000}"/>
    <cellStyle name="Обычный 3 2 2 3 2 2" xfId="42735" xr:uid="{00000000-0005-0000-0000-000076710000}"/>
    <cellStyle name="Обычный 3 2 2 3 3" xfId="34388" xr:uid="{00000000-0005-0000-0000-000077710000}"/>
    <cellStyle name="Обычный 3 2 20" xfId="3661" xr:uid="{00000000-0005-0000-0000-000078710000}"/>
    <cellStyle name="Обычный 3 2 21" xfId="3662" xr:uid="{00000000-0005-0000-0000-000079710000}"/>
    <cellStyle name="Обычный 3 2 22" xfId="3663" xr:uid="{00000000-0005-0000-0000-00007A710000}"/>
    <cellStyle name="Обычный 3 2 23" xfId="3664" xr:uid="{00000000-0005-0000-0000-00007B710000}"/>
    <cellStyle name="Обычный 3 2 24" xfId="3665" xr:uid="{00000000-0005-0000-0000-00007C710000}"/>
    <cellStyle name="Обычный 3 2 25" xfId="3666" xr:uid="{00000000-0005-0000-0000-00007D710000}"/>
    <cellStyle name="Обычный 3 2 26" xfId="3667" xr:uid="{00000000-0005-0000-0000-00007E710000}"/>
    <cellStyle name="Обычный 3 2 27" xfId="6996" xr:uid="{00000000-0005-0000-0000-00007F710000}"/>
    <cellStyle name="Обычный 3 2 27 2" xfId="15581" xr:uid="{00000000-0005-0000-0000-000080710000}"/>
    <cellStyle name="Обычный 3 2 27 2 2" xfId="24733" xr:uid="{00000000-0005-0000-0000-000081710000}"/>
    <cellStyle name="Обычный 3 2 27 2 2 2" xfId="42732" xr:uid="{00000000-0005-0000-0000-000082710000}"/>
    <cellStyle name="Обычный 3 2 27 2 3" xfId="34386" xr:uid="{00000000-0005-0000-0000-000083710000}"/>
    <cellStyle name="Обычный 3 2 27 3" xfId="16280" xr:uid="{00000000-0005-0000-0000-000084710000}"/>
    <cellStyle name="Обычный 3 2 28" xfId="16922" xr:uid="{00000000-0005-0000-0000-000085710000}"/>
    <cellStyle name="Обычный 3 2 3" xfId="3668" xr:uid="{00000000-0005-0000-0000-000086710000}"/>
    <cellStyle name="Обычный 3 2 3 2" xfId="3669" xr:uid="{00000000-0005-0000-0000-000087710000}"/>
    <cellStyle name="Обычный 3 2 4" xfId="3670" xr:uid="{00000000-0005-0000-0000-000088710000}"/>
    <cellStyle name="Обычный 3 2 4 2" xfId="3671" xr:uid="{00000000-0005-0000-0000-000089710000}"/>
    <cellStyle name="Обычный 3 2 5" xfId="3672" xr:uid="{00000000-0005-0000-0000-00008A710000}"/>
    <cellStyle name="Обычный 3 2 5 2" xfId="3673" xr:uid="{00000000-0005-0000-0000-00008B710000}"/>
    <cellStyle name="Обычный 3 2 6" xfId="3674" xr:uid="{00000000-0005-0000-0000-00008C710000}"/>
    <cellStyle name="Обычный 3 2 6 2" xfId="3675" xr:uid="{00000000-0005-0000-0000-00008D710000}"/>
    <cellStyle name="Обычный 3 2 7" xfId="3676" xr:uid="{00000000-0005-0000-0000-00008E710000}"/>
    <cellStyle name="Обычный 3 2 7 2" xfId="3677" xr:uid="{00000000-0005-0000-0000-00008F710000}"/>
    <cellStyle name="Обычный 3 2 7 2 2" xfId="10041" xr:uid="{00000000-0005-0000-0000-000090710000}"/>
    <cellStyle name="Обычный 3 2 7 3" xfId="10042" xr:uid="{00000000-0005-0000-0000-000091710000}"/>
    <cellStyle name="Обычный 3 2 7_Reconcilation" xfId="8451" xr:uid="{00000000-0005-0000-0000-000092710000}"/>
    <cellStyle name="Обычный 3 2 8" xfId="3678" xr:uid="{00000000-0005-0000-0000-000093710000}"/>
    <cellStyle name="Обычный 3 2 8 2" xfId="3679" xr:uid="{00000000-0005-0000-0000-000094710000}"/>
    <cellStyle name="Обычный 3 2 8 2 2" xfId="10043" xr:uid="{00000000-0005-0000-0000-000095710000}"/>
    <cellStyle name="Обычный 3 2 8 3" xfId="7120" xr:uid="{00000000-0005-0000-0000-000096710000}"/>
    <cellStyle name="Обычный 3 2 9" xfId="3680" xr:uid="{00000000-0005-0000-0000-000097710000}"/>
    <cellStyle name="Обычный 3 2 9 2" xfId="8251" xr:uid="{00000000-0005-0000-0000-000098710000}"/>
    <cellStyle name="Обычный 3 2__Anfisa_Result after MRO_model2012(ord+marg ore+dilution)" xfId="3681" xr:uid="{00000000-0005-0000-0000-000099710000}"/>
    <cellStyle name="Обычный 3 20" xfId="3682" xr:uid="{00000000-0005-0000-0000-00009A710000}"/>
    <cellStyle name="Обычный 3 21" xfId="3683" xr:uid="{00000000-0005-0000-0000-00009B710000}"/>
    <cellStyle name="Обычный 3 22" xfId="3684" xr:uid="{00000000-0005-0000-0000-00009C710000}"/>
    <cellStyle name="Обычный 3 23" xfId="3685" xr:uid="{00000000-0005-0000-0000-00009D710000}"/>
    <cellStyle name="Обычный 3 24" xfId="3686" xr:uid="{00000000-0005-0000-0000-00009E710000}"/>
    <cellStyle name="Обычный 3 25" xfId="3687" xr:uid="{00000000-0005-0000-0000-00009F710000}"/>
    <cellStyle name="Обычный 3 26" xfId="3688" xr:uid="{00000000-0005-0000-0000-0000A0710000}"/>
    <cellStyle name="Обычный 3 27" xfId="3689" xr:uid="{00000000-0005-0000-0000-0000A1710000}"/>
    <cellStyle name="Обычный 3 28" xfId="3690" xr:uid="{00000000-0005-0000-0000-0000A2710000}"/>
    <cellStyle name="Обычный 3 29" xfId="3691" xr:uid="{00000000-0005-0000-0000-0000A3710000}"/>
    <cellStyle name="Обычный 3 3" xfId="3692" xr:uid="{00000000-0005-0000-0000-0000A4710000}"/>
    <cellStyle name="Обычный 3 3 2" xfId="3693" xr:uid="{00000000-0005-0000-0000-0000A5710000}"/>
    <cellStyle name="Обычный 3 3 2 2" xfId="10044" xr:uid="{00000000-0005-0000-0000-0000A6710000}"/>
    <cellStyle name="Обычный 3 3 3" xfId="3694" xr:uid="{00000000-0005-0000-0000-0000A7710000}"/>
    <cellStyle name="Обычный 3 3 3 2" xfId="10045" xr:uid="{00000000-0005-0000-0000-0000A8710000}"/>
    <cellStyle name="Обычный 3 3 4" xfId="3695" xr:uid="{00000000-0005-0000-0000-0000A9710000}"/>
    <cellStyle name="Обычный 3 3 4 2" xfId="10046" xr:uid="{00000000-0005-0000-0000-0000AA710000}"/>
    <cellStyle name="Обычный 3 3 5" xfId="8252" xr:uid="{00000000-0005-0000-0000-0000AB710000}"/>
    <cellStyle name="Обычный 3 3 5 2" xfId="16935" xr:uid="{00000000-0005-0000-0000-0000AC710000}"/>
    <cellStyle name="Обычный 3 3_МР_РЗ_Центр_13" xfId="8365" xr:uid="{00000000-0005-0000-0000-0000AD710000}"/>
    <cellStyle name="Обычный 3 30" xfId="3696" xr:uid="{00000000-0005-0000-0000-0000AE710000}"/>
    <cellStyle name="Обычный 3 31" xfId="3697" xr:uid="{00000000-0005-0000-0000-0000AF710000}"/>
    <cellStyle name="Обычный 3 32" xfId="3698" xr:uid="{00000000-0005-0000-0000-0000B0710000}"/>
    <cellStyle name="Обычный 3 33" xfId="3699" xr:uid="{00000000-0005-0000-0000-0000B1710000}"/>
    <cellStyle name="Обычный 3 34" xfId="3700" xr:uid="{00000000-0005-0000-0000-0000B2710000}"/>
    <cellStyle name="Обычный 3 35" xfId="6106" xr:uid="{00000000-0005-0000-0000-0000B3710000}"/>
    <cellStyle name="Обычный 3 35 2" xfId="13465" xr:uid="{00000000-0005-0000-0000-0000B4710000}"/>
    <cellStyle name="Обычный 3 35 2 2" xfId="22701" xr:uid="{00000000-0005-0000-0000-0000B5710000}"/>
    <cellStyle name="Обычный 3 35 2 2 2" xfId="40702" xr:uid="{00000000-0005-0000-0000-0000B6710000}"/>
    <cellStyle name="Обычный 3 35 2 3" xfId="32353" xr:uid="{00000000-0005-0000-0000-0000B7710000}"/>
    <cellStyle name="Обычный 3 35 3" xfId="16279" xr:uid="{00000000-0005-0000-0000-0000B8710000}"/>
    <cellStyle name="Обычный 3 35 4" xfId="18055" xr:uid="{00000000-0005-0000-0000-0000B9710000}"/>
    <cellStyle name="Обычный 3 35 4 2" xfId="36365" xr:uid="{00000000-0005-0000-0000-0000BA710000}"/>
    <cellStyle name="Обычный 3 35 5" xfId="28148" xr:uid="{00000000-0005-0000-0000-0000BB710000}"/>
    <cellStyle name="Обычный 3 36" xfId="5946" xr:uid="{00000000-0005-0000-0000-0000BC710000}"/>
    <cellStyle name="Обычный 3 36 2" xfId="15579" xr:uid="{00000000-0005-0000-0000-0000BD710000}"/>
    <cellStyle name="Обычный 3 36 3" xfId="16284" xr:uid="{00000000-0005-0000-0000-0000BE710000}"/>
    <cellStyle name="Обычный 3 36 3 2" xfId="25214" xr:uid="{00000000-0005-0000-0000-0000BF710000}"/>
    <cellStyle name="Обычный 3 36 3 2 2" xfId="43207" xr:uid="{00000000-0005-0000-0000-0000C0710000}"/>
    <cellStyle name="Обычный 3 36 3 3" xfId="34856" xr:uid="{00000000-0005-0000-0000-0000C1710000}"/>
    <cellStyle name="Обычный 3 36 4" xfId="17897" xr:uid="{00000000-0005-0000-0000-0000C2710000}"/>
    <cellStyle name="Обычный 3 36 4 2" xfId="36207" xr:uid="{00000000-0005-0000-0000-0000C3710000}"/>
    <cellStyle name="Обычный 3 36 5" xfId="26623" xr:uid="{00000000-0005-0000-0000-0000C4710000}"/>
    <cellStyle name="Обычный 3 36 5 2" xfId="44538" xr:uid="{00000000-0005-0000-0000-0000C5710000}"/>
    <cellStyle name="Обычный 3 36 6" xfId="27990" xr:uid="{00000000-0005-0000-0000-0000C6710000}"/>
    <cellStyle name="Обычный 3 36 7" xfId="45537" xr:uid="{00000000-0005-0000-0000-0000C7710000}"/>
    <cellStyle name="Обычный 3 36 8" xfId="46652" xr:uid="{00000000-0005-0000-0000-0000C8710000}"/>
    <cellStyle name="Обычный 3 37" xfId="12378" xr:uid="{00000000-0005-0000-0000-0000C9710000}"/>
    <cellStyle name="Обычный 3 37 2" xfId="16917" xr:uid="{00000000-0005-0000-0000-0000CA710000}"/>
    <cellStyle name="Обычный 3 37 3" xfId="21835" xr:uid="{00000000-0005-0000-0000-0000CB710000}"/>
    <cellStyle name="Обычный 3 37 3 2" xfId="39959" xr:uid="{00000000-0005-0000-0000-0000CC710000}"/>
    <cellStyle name="Обычный 3 37 4" xfId="31624" xr:uid="{00000000-0005-0000-0000-0000CD710000}"/>
    <cellStyle name="Обычный 3 38" xfId="15670" xr:uid="{00000000-0005-0000-0000-0000CE710000}"/>
    <cellStyle name="Обычный 3 38 2" xfId="24768" xr:uid="{00000000-0005-0000-0000-0000CF710000}"/>
    <cellStyle name="Обычный 3 38 2 2" xfId="42766" xr:uid="{00000000-0005-0000-0000-0000D0710000}"/>
    <cellStyle name="Обычный 3 38 3" xfId="34418" xr:uid="{00000000-0005-0000-0000-0000D1710000}"/>
    <cellStyle name="Обычный 3 39" xfId="17334" xr:uid="{00000000-0005-0000-0000-0000D2710000}"/>
    <cellStyle name="Обычный 3 39 2" xfId="35689" xr:uid="{00000000-0005-0000-0000-0000D3710000}"/>
    <cellStyle name="Обычный 3 4" xfId="3701" xr:uid="{00000000-0005-0000-0000-0000D4710000}"/>
    <cellStyle name="Обычный 3 4 2" xfId="3702" xr:uid="{00000000-0005-0000-0000-0000D5710000}"/>
    <cellStyle name="Обычный 3 4 2 2" xfId="3703" xr:uid="{00000000-0005-0000-0000-0000D6710000}"/>
    <cellStyle name="Обычный 3 4 2 2 2" xfId="8253" xr:uid="{00000000-0005-0000-0000-0000D7710000}"/>
    <cellStyle name="Обычный 3 4 2 3" xfId="3704" xr:uid="{00000000-0005-0000-0000-0000D8710000}"/>
    <cellStyle name="Обычный 3 4 2 4" xfId="6948" xr:uid="{00000000-0005-0000-0000-0000D9710000}"/>
    <cellStyle name="Обычный 3 4 3" xfId="3705" xr:uid="{00000000-0005-0000-0000-0000DA710000}"/>
    <cellStyle name="Обычный 3 4 3 2" xfId="5360" xr:uid="{00000000-0005-0000-0000-0000DB710000}"/>
    <cellStyle name="Обычный 3 4 3 2 2" xfId="8254" xr:uid="{00000000-0005-0000-0000-0000DC710000}"/>
    <cellStyle name="Обычный 3 4 3 3" xfId="7161" xr:uid="{00000000-0005-0000-0000-0000DD710000}"/>
    <cellStyle name="Обычный 3 4 4" xfId="3706" xr:uid="{00000000-0005-0000-0000-0000DE710000}"/>
    <cellStyle name="Обычный 3 4 4 2" xfId="8255" xr:uid="{00000000-0005-0000-0000-0000DF710000}"/>
    <cellStyle name="Обычный 3 4 5" xfId="11766" xr:uid="{00000000-0005-0000-0000-0000E0710000}"/>
    <cellStyle name="Обычный 3 4 5 2" xfId="13356" xr:uid="{00000000-0005-0000-0000-0000E1710000}"/>
    <cellStyle name="Обычный 3 4 6" xfId="6657" xr:uid="{00000000-0005-0000-0000-0000E2710000}"/>
    <cellStyle name="Обычный 3 4 6 2" xfId="13357" xr:uid="{00000000-0005-0000-0000-0000E3710000}"/>
    <cellStyle name="Обычный 3 4_(DELOITTE) январь 2011" xfId="5361" xr:uid="{00000000-0005-0000-0000-0000E4710000}"/>
    <cellStyle name="Обычный 3 40" xfId="26026" xr:uid="{00000000-0005-0000-0000-0000E5710000}"/>
    <cellStyle name="Обычный 3 40 2" xfId="43965" xr:uid="{00000000-0005-0000-0000-0000E6710000}"/>
    <cellStyle name="Обычный 3 41" xfId="26051" xr:uid="{00000000-0005-0000-0000-0000E7710000}"/>
    <cellStyle name="Обычный 3 41 2" xfId="43987" xr:uid="{00000000-0005-0000-0000-0000E8710000}"/>
    <cellStyle name="Обычный 3 42" xfId="27542" xr:uid="{00000000-0005-0000-0000-0000E9710000}"/>
    <cellStyle name="Обычный 3 43" xfId="45131" xr:uid="{00000000-0005-0000-0000-0000EA710000}"/>
    <cellStyle name="Обычный 3 44" xfId="46092" xr:uid="{00000000-0005-0000-0000-0000EB710000}"/>
    <cellStyle name="Обычный 3 5" xfId="3707" xr:uid="{00000000-0005-0000-0000-0000EC710000}"/>
    <cellStyle name="Обычный 3 5 10" xfId="5387" xr:uid="{00000000-0005-0000-0000-0000ED710000}"/>
    <cellStyle name="Обычный 3 5 10 2" xfId="6492" xr:uid="{00000000-0005-0000-0000-0000EE710000}"/>
    <cellStyle name="Обычный 3 5 10 2 2" xfId="16914" xr:uid="{00000000-0005-0000-0000-0000EF710000}"/>
    <cellStyle name="Обычный 3 5 10 2 2 2" xfId="25657" xr:uid="{00000000-0005-0000-0000-0000F0710000}"/>
    <cellStyle name="Обычный 3 5 10 2 2 2 2" xfId="43618" xr:uid="{00000000-0005-0000-0000-0000F1710000}"/>
    <cellStyle name="Обычный 3 5 10 2 2 3" xfId="27080" xr:uid="{00000000-0005-0000-0000-0000F2710000}"/>
    <cellStyle name="Обычный 3 5 10 2 2 3 2" xfId="44994" xr:uid="{00000000-0005-0000-0000-0000F3710000}"/>
    <cellStyle name="Обычный 3 5 10 2 2 4" xfId="35312" xr:uid="{00000000-0005-0000-0000-0000F4710000}"/>
    <cellStyle name="Обычный 3 5 10 2 2 5" xfId="46051" xr:uid="{00000000-0005-0000-0000-0000F5710000}"/>
    <cellStyle name="Обычный 3 5 10 2 2 6" xfId="47248" xr:uid="{00000000-0005-0000-0000-0000F6710000}"/>
    <cellStyle name="Обычный 3 5 10 2 3" xfId="16892" xr:uid="{00000000-0005-0000-0000-0000F7710000}"/>
    <cellStyle name="Обычный 3 5 10 2 3 2" xfId="25635" xr:uid="{00000000-0005-0000-0000-0000F8710000}"/>
    <cellStyle name="Обычный 3 5 10 2 3 2 2" xfId="43596" xr:uid="{00000000-0005-0000-0000-0000F9710000}"/>
    <cellStyle name="Обычный 3 5 10 2 3 3" xfId="35290" xr:uid="{00000000-0005-0000-0000-0000FA710000}"/>
    <cellStyle name="Обычный 3 5 10 2 4" xfId="18436" xr:uid="{00000000-0005-0000-0000-0000FB710000}"/>
    <cellStyle name="Обычный 3 5 10 2 4 2" xfId="36744" xr:uid="{00000000-0005-0000-0000-0000FC710000}"/>
    <cellStyle name="Обычный 3 5 10 2 5" xfId="27058" xr:uid="{00000000-0005-0000-0000-0000FD710000}"/>
    <cellStyle name="Обычный 3 5 10 2 5 2" xfId="44972" xr:uid="{00000000-0005-0000-0000-0000FE710000}"/>
    <cellStyle name="Обычный 3 5 10 2 6" xfId="28530" xr:uid="{00000000-0005-0000-0000-0000FF710000}"/>
    <cellStyle name="Обычный 3 5 10 2 7" xfId="46029" xr:uid="{00000000-0005-0000-0000-000000720000}"/>
    <cellStyle name="Обычный 3 5 10 2 8" xfId="47226" xr:uid="{00000000-0005-0000-0000-000001720000}"/>
    <cellStyle name="Обычный 3 5 10 3" xfId="16902" xr:uid="{00000000-0005-0000-0000-000002720000}"/>
    <cellStyle name="Обычный 3 5 10 3 2" xfId="25645" xr:uid="{00000000-0005-0000-0000-000003720000}"/>
    <cellStyle name="Обычный 3 5 10 3 2 2" xfId="43606" xr:uid="{00000000-0005-0000-0000-000004720000}"/>
    <cellStyle name="Обычный 3 5 10 3 3" xfId="27068" xr:uid="{00000000-0005-0000-0000-000005720000}"/>
    <cellStyle name="Обычный 3 5 10 3 3 2" xfId="44982" xr:uid="{00000000-0005-0000-0000-000006720000}"/>
    <cellStyle name="Обычный 3 5 10 3 4" xfId="35300" xr:uid="{00000000-0005-0000-0000-000007720000}"/>
    <cellStyle name="Обычный 3 5 10 3 5" xfId="46039" xr:uid="{00000000-0005-0000-0000-000008720000}"/>
    <cellStyle name="Обычный 3 5 10 3 6" xfId="47236" xr:uid="{00000000-0005-0000-0000-000009720000}"/>
    <cellStyle name="Обычный 3 5 10 4" xfId="16271" xr:uid="{00000000-0005-0000-0000-00000A720000}"/>
    <cellStyle name="Обычный 3 5 10 4 2" xfId="25206" xr:uid="{00000000-0005-0000-0000-00000B720000}"/>
    <cellStyle name="Обычный 3 5 10 4 2 2" xfId="43199" xr:uid="{00000000-0005-0000-0000-00000C720000}"/>
    <cellStyle name="Обычный 3 5 10 4 3" xfId="34848" xr:uid="{00000000-0005-0000-0000-00000D720000}"/>
    <cellStyle name="Обычный 3 5 10 5" xfId="17749" xr:uid="{00000000-0005-0000-0000-00000E720000}"/>
    <cellStyle name="Обычный 3 5 10 5 2" xfId="36098" xr:uid="{00000000-0005-0000-0000-00000F720000}"/>
    <cellStyle name="Обычный 3 5 10 6" xfId="26613" xr:uid="{00000000-0005-0000-0000-000010720000}"/>
    <cellStyle name="Обычный 3 5 10 6 2" xfId="44528" xr:uid="{00000000-0005-0000-0000-000011720000}"/>
    <cellStyle name="Обычный 3 5 10 7" xfId="27891" xr:uid="{00000000-0005-0000-0000-000012720000}"/>
    <cellStyle name="Обычный 3 5 10 8" xfId="45527" xr:uid="{00000000-0005-0000-0000-000013720000}"/>
    <cellStyle name="Обычный 3 5 10 9" xfId="46642" xr:uid="{00000000-0005-0000-0000-000014720000}"/>
    <cellStyle name="Обычный 3 5 11" xfId="5389" xr:uid="{00000000-0005-0000-0000-000015720000}"/>
    <cellStyle name="Обычный 3 5 11 2" xfId="6494" xr:uid="{00000000-0005-0000-0000-000016720000}"/>
    <cellStyle name="Обычный 3 5 11 2 2" xfId="16894" xr:uid="{00000000-0005-0000-0000-000017720000}"/>
    <cellStyle name="Обычный 3 5 11 2 2 2" xfId="25637" xr:uid="{00000000-0005-0000-0000-000018720000}"/>
    <cellStyle name="Обычный 3 5 11 2 2 2 2" xfId="43598" xr:uid="{00000000-0005-0000-0000-000019720000}"/>
    <cellStyle name="Обычный 3 5 11 2 2 3" xfId="35292" xr:uid="{00000000-0005-0000-0000-00001A720000}"/>
    <cellStyle name="Обычный 3 5 11 2 3" xfId="18438" xr:uid="{00000000-0005-0000-0000-00001B720000}"/>
    <cellStyle name="Обычный 3 5 11 2 3 2" xfId="36746" xr:uid="{00000000-0005-0000-0000-00001C720000}"/>
    <cellStyle name="Обычный 3 5 11 2 4" xfId="27060" xr:uid="{00000000-0005-0000-0000-00001D720000}"/>
    <cellStyle name="Обычный 3 5 11 2 4 2" xfId="44974" xr:uid="{00000000-0005-0000-0000-00001E720000}"/>
    <cellStyle name="Обычный 3 5 11 2 5" xfId="28532" xr:uid="{00000000-0005-0000-0000-00001F720000}"/>
    <cellStyle name="Обычный 3 5 11 2 6" xfId="46031" xr:uid="{00000000-0005-0000-0000-000020720000}"/>
    <cellStyle name="Обычный 3 5 11 2 7" xfId="47228" xr:uid="{00000000-0005-0000-0000-000021720000}"/>
    <cellStyle name="Обычный 3 5 11 3" xfId="16273" xr:uid="{00000000-0005-0000-0000-000022720000}"/>
    <cellStyle name="Обычный 3 5 11 3 2" xfId="25208" xr:uid="{00000000-0005-0000-0000-000023720000}"/>
    <cellStyle name="Обычный 3 5 11 3 2 2" xfId="43201" xr:uid="{00000000-0005-0000-0000-000024720000}"/>
    <cellStyle name="Обычный 3 5 11 3 3" xfId="34850" xr:uid="{00000000-0005-0000-0000-000025720000}"/>
    <cellStyle name="Обычный 3 5 11 4" xfId="17751" xr:uid="{00000000-0005-0000-0000-000026720000}"/>
    <cellStyle name="Обычный 3 5 11 4 2" xfId="36100" xr:uid="{00000000-0005-0000-0000-000027720000}"/>
    <cellStyle name="Обычный 3 5 11 5" xfId="26615" xr:uid="{00000000-0005-0000-0000-000028720000}"/>
    <cellStyle name="Обычный 3 5 11 5 2" xfId="44530" xr:uid="{00000000-0005-0000-0000-000029720000}"/>
    <cellStyle name="Обычный 3 5 11 6" xfId="27893" xr:uid="{00000000-0005-0000-0000-00002A720000}"/>
    <cellStyle name="Обычный 3 5 11 7" xfId="45529" xr:uid="{00000000-0005-0000-0000-00002B720000}"/>
    <cellStyle name="Обычный 3 5 11 8" xfId="46644" xr:uid="{00000000-0005-0000-0000-00002C720000}"/>
    <cellStyle name="Обычный 3 5 12" xfId="5825" xr:uid="{00000000-0005-0000-0000-00002D720000}"/>
    <cellStyle name="Обычный 3 5 12 2" xfId="6506" xr:uid="{00000000-0005-0000-0000-00002E720000}"/>
    <cellStyle name="Обычный 3 5 12 2 2" xfId="18450" xr:uid="{00000000-0005-0000-0000-00002F720000}"/>
    <cellStyle name="Обычный 3 5 12 2 2 2" xfId="36758" xr:uid="{00000000-0005-0000-0000-000030720000}"/>
    <cellStyle name="Обычный 3 5 12 2 3" xfId="28544" xr:uid="{00000000-0005-0000-0000-000031720000}"/>
    <cellStyle name="Обычный 3 5 12 3" xfId="16276" xr:uid="{00000000-0005-0000-0000-000032720000}"/>
    <cellStyle name="Обычный 3 5 12 3 2" xfId="25211" xr:uid="{00000000-0005-0000-0000-000033720000}"/>
    <cellStyle name="Обычный 3 5 12 3 2 2" xfId="43204" xr:uid="{00000000-0005-0000-0000-000034720000}"/>
    <cellStyle name="Обычный 3 5 12 3 3" xfId="34853" xr:uid="{00000000-0005-0000-0000-000035720000}"/>
    <cellStyle name="Обычный 3 5 12 4" xfId="17812" xr:uid="{00000000-0005-0000-0000-000036720000}"/>
    <cellStyle name="Обычный 3 5 12 4 2" xfId="36131" xr:uid="{00000000-0005-0000-0000-000037720000}"/>
    <cellStyle name="Обычный 3 5 12 5" xfId="26620" xr:uid="{00000000-0005-0000-0000-000038720000}"/>
    <cellStyle name="Обычный 3 5 12 5 2" xfId="44535" xr:uid="{00000000-0005-0000-0000-000039720000}"/>
    <cellStyle name="Обычный 3 5 12 6" xfId="27916" xr:uid="{00000000-0005-0000-0000-00003A720000}"/>
    <cellStyle name="Обычный 3 5 12 7" xfId="45534" xr:uid="{00000000-0005-0000-0000-00003B720000}"/>
    <cellStyle name="Обычный 3 5 12 8" xfId="46649" xr:uid="{00000000-0005-0000-0000-00003C720000}"/>
    <cellStyle name="Обычный 3 5 13" xfId="6107" xr:uid="{00000000-0005-0000-0000-00003D720000}"/>
    <cellStyle name="Обычный 3 5 13 2" xfId="16900" xr:uid="{00000000-0005-0000-0000-00003E720000}"/>
    <cellStyle name="Обычный 3 5 13 2 2" xfId="25643" xr:uid="{00000000-0005-0000-0000-00003F720000}"/>
    <cellStyle name="Обычный 3 5 13 2 2 2" xfId="43604" xr:uid="{00000000-0005-0000-0000-000040720000}"/>
    <cellStyle name="Обычный 3 5 13 2 3" xfId="35298" xr:uid="{00000000-0005-0000-0000-000041720000}"/>
    <cellStyle name="Обычный 3 5 13 3" xfId="18056" xr:uid="{00000000-0005-0000-0000-000042720000}"/>
    <cellStyle name="Обычный 3 5 13 3 2" xfId="36366" xr:uid="{00000000-0005-0000-0000-000043720000}"/>
    <cellStyle name="Обычный 3 5 13 4" xfId="27066" xr:uid="{00000000-0005-0000-0000-000044720000}"/>
    <cellStyle name="Обычный 3 5 13 4 2" xfId="44980" xr:uid="{00000000-0005-0000-0000-000045720000}"/>
    <cellStyle name="Обычный 3 5 13 5" xfId="28149" xr:uid="{00000000-0005-0000-0000-000046720000}"/>
    <cellStyle name="Обычный 3 5 13 6" xfId="46037" xr:uid="{00000000-0005-0000-0000-000047720000}"/>
    <cellStyle name="Обычный 3 5 13 7" xfId="47234" xr:uid="{00000000-0005-0000-0000-000048720000}"/>
    <cellStyle name="Обычный 3 5 14" xfId="6658" xr:uid="{00000000-0005-0000-0000-000049720000}"/>
    <cellStyle name="Обычный 3 5 15" xfId="15727" xr:uid="{00000000-0005-0000-0000-00004A720000}"/>
    <cellStyle name="Обычный 3 5 15 2" xfId="24797" xr:uid="{00000000-0005-0000-0000-00004B720000}"/>
    <cellStyle name="Обычный 3 5 15 2 2" xfId="42795" xr:uid="{00000000-0005-0000-0000-00004C720000}"/>
    <cellStyle name="Обычный 3 5 15 3" xfId="34447" xr:uid="{00000000-0005-0000-0000-00004D720000}"/>
    <cellStyle name="Обычный 3 5 16" xfId="17337" xr:uid="{00000000-0005-0000-0000-00004E720000}"/>
    <cellStyle name="Обычный 3 5 16 2" xfId="35692" xr:uid="{00000000-0005-0000-0000-00004F720000}"/>
    <cellStyle name="Обычный 3 5 17" xfId="26060" xr:uid="{00000000-0005-0000-0000-000050720000}"/>
    <cellStyle name="Обычный 3 5 17 2" xfId="43995" xr:uid="{00000000-0005-0000-0000-000051720000}"/>
    <cellStyle name="Обычный 3 5 18" xfId="27543" xr:uid="{00000000-0005-0000-0000-000052720000}"/>
    <cellStyle name="Обычный 3 5 19" xfId="45146" xr:uid="{00000000-0005-0000-0000-000053720000}"/>
    <cellStyle name="Обычный 3 5 2" xfId="3708" xr:uid="{00000000-0005-0000-0000-000054720000}"/>
    <cellStyle name="Обычный 3 5 2 2" xfId="6108" xr:uid="{00000000-0005-0000-0000-000055720000}"/>
    <cellStyle name="Обычный 3 5 2 2 2" xfId="9142" xr:uid="{00000000-0005-0000-0000-000056720000}"/>
    <cellStyle name="Обычный 3 5 2 2 2 2" xfId="16913" xr:uid="{00000000-0005-0000-0000-000057720000}"/>
    <cellStyle name="Обычный 3 5 2 2 2 2 2" xfId="25656" xr:uid="{00000000-0005-0000-0000-000058720000}"/>
    <cellStyle name="Обычный 3 5 2 2 2 2 2 2" xfId="43617" xr:uid="{00000000-0005-0000-0000-000059720000}"/>
    <cellStyle name="Обычный 3 5 2 2 2 2 3" xfId="35311" xr:uid="{00000000-0005-0000-0000-00005A720000}"/>
    <cellStyle name="Обычный 3 5 2 2 2 3" xfId="27079" xr:uid="{00000000-0005-0000-0000-00005B720000}"/>
    <cellStyle name="Обычный 3 5 2 2 2 3 2" xfId="44993" xr:uid="{00000000-0005-0000-0000-00005C720000}"/>
    <cellStyle name="Обычный 3 5 2 2 2 4" xfId="46050" xr:uid="{00000000-0005-0000-0000-00005D720000}"/>
    <cellStyle name="Обычный 3 5 2 2 2 5" xfId="47247" xr:uid="{00000000-0005-0000-0000-00005E720000}"/>
    <cellStyle name="Обычный 3 5 2 2 3" xfId="16618" xr:uid="{00000000-0005-0000-0000-00005F720000}"/>
    <cellStyle name="Обычный 3 5 2 2 3 2" xfId="25406" xr:uid="{00000000-0005-0000-0000-000060720000}"/>
    <cellStyle name="Обычный 3 5 2 2 3 2 2" xfId="43370" xr:uid="{00000000-0005-0000-0000-000061720000}"/>
    <cellStyle name="Обычный 3 5 2 2 3 3" xfId="35062" xr:uid="{00000000-0005-0000-0000-000062720000}"/>
    <cellStyle name="Обычный 3 5 2 2 4" xfId="18057" xr:uid="{00000000-0005-0000-0000-000063720000}"/>
    <cellStyle name="Обычный 3 5 2 2 4 2" xfId="36367" xr:uid="{00000000-0005-0000-0000-000064720000}"/>
    <cellStyle name="Обычный 3 5 2 2 5" xfId="26829" xr:uid="{00000000-0005-0000-0000-000065720000}"/>
    <cellStyle name="Обычный 3 5 2 2 5 2" xfId="44744" xr:uid="{00000000-0005-0000-0000-000066720000}"/>
    <cellStyle name="Обычный 3 5 2 2 6" xfId="28150" xr:uid="{00000000-0005-0000-0000-000067720000}"/>
    <cellStyle name="Обычный 3 5 2 2 7" xfId="45791" xr:uid="{00000000-0005-0000-0000-000068720000}"/>
    <cellStyle name="Обычный 3 5 2 2 8" xfId="46957" xr:uid="{00000000-0005-0000-0000-000069720000}"/>
    <cellStyle name="Обычный 3 5 2 3" xfId="6949" xr:uid="{00000000-0005-0000-0000-00006A720000}"/>
    <cellStyle name="Обычный 3 5 2 3 2" xfId="16901" xr:uid="{00000000-0005-0000-0000-00006B720000}"/>
    <cellStyle name="Обычный 3 5 2 3 2 2" xfId="25644" xr:uid="{00000000-0005-0000-0000-00006C720000}"/>
    <cellStyle name="Обычный 3 5 2 3 2 2 2" xfId="43605" xr:uid="{00000000-0005-0000-0000-00006D720000}"/>
    <cellStyle name="Обычный 3 5 2 3 2 3" xfId="35299" xr:uid="{00000000-0005-0000-0000-00006E720000}"/>
    <cellStyle name="Обычный 3 5 2 3 3" xfId="27067" xr:uid="{00000000-0005-0000-0000-00006F720000}"/>
    <cellStyle name="Обычный 3 5 2 3 3 2" xfId="44981" xr:uid="{00000000-0005-0000-0000-000070720000}"/>
    <cellStyle name="Обычный 3 5 2 3 4" xfId="46038" xr:uid="{00000000-0005-0000-0000-000071720000}"/>
    <cellStyle name="Обычный 3 5 2 3 5" xfId="47235" xr:uid="{00000000-0005-0000-0000-000072720000}"/>
    <cellStyle name="Обычный 3 5 2 4" xfId="15996" xr:uid="{00000000-0005-0000-0000-000073720000}"/>
    <cellStyle name="Обычный 3 5 2 4 2" xfId="24972" xr:uid="{00000000-0005-0000-0000-000074720000}"/>
    <cellStyle name="Обычный 3 5 2 4 2 2" xfId="42969" xr:uid="{00000000-0005-0000-0000-000075720000}"/>
    <cellStyle name="Обычный 3 5 2 4 3" xfId="34617" xr:uid="{00000000-0005-0000-0000-000076720000}"/>
    <cellStyle name="Обычный 3 5 2 5" xfId="17338" xr:uid="{00000000-0005-0000-0000-000077720000}"/>
    <cellStyle name="Обычный 3 5 2 5 2" xfId="35693" xr:uid="{00000000-0005-0000-0000-000078720000}"/>
    <cellStyle name="Обычный 3 5 2 6" xfId="26278" xr:uid="{00000000-0005-0000-0000-000079720000}"/>
    <cellStyle name="Обычный 3 5 2 6 2" xfId="44209" xr:uid="{00000000-0005-0000-0000-00007A720000}"/>
    <cellStyle name="Обычный 3 5 2 7" xfId="27544" xr:uid="{00000000-0005-0000-0000-00007B720000}"/>
    <cellStyle name="Обычный 3 5 2 8" xfId="45296" xr:uid="{00000000-0005-0000-0000-00007C720000}"/>
    <cellStyle name="Обычный 3 5 2 9" xfId="46367" xr:uid="{00000000-0005-0000-0000-00007D720000}"/>
    <cellStyle name="Обычный 3 5 20" xfId="46114" xr:uid="{00000000-0005-0000-0000-00007E720000}"/>
    <cellStyle name="Обычный 3 5 3" xfId="3709" xr:uid="{00000000-0005-0000-0000-00007F720000}"/>
    <cellStyle name="Обычный 3 5 3 2" xfId="10047" xr:uid="{00000000-0005-0000-0000-000080720000}"/>
    <cellStyle name="Обычный 3 5 3 3" xfId="7212" xr:uid="{00000000-0005-0000-0000-000081720000}"/>
    <cellStyle name="Обычный 3 5 4" xfId="5243" xr:uid="{00000000-0005-0000-0000-000082720000}"/>
    <cellStyle name="Обычный 3 5 4 10" xfId="46620" xr:uid="{00000000-0005-0000-0000-000083720000}"/>
    <cellStyle name="Обычный 3 5 4 2" xfId="6469" xr:uid="{00000000-0005-0000-0000-000084720000}"/>
    <cellStyle name="Обычный 3 5 4 2 2" xfId="13919" xr:uid="{00000000-0005-0000-0000-000085720000}"/>
    <cellStyle name="Обычный 3 5 4 2 2 2" xfId="23138" xr:uid="{00000000-0005-0000-0000-000086720000}"/>
    <cellStyle name="Обычный 3 5 4 2 2 2 2" xfId="41138" xr:uid="{00000000-0005-0000-0000-000087720000}"/>
    <cellStyle name="Обычный 3 5 4 2 2 3" xfId="32795" xr:uid="{00000000-0005-0000-0000-000088720000}"/>
    <cellStyle name="Обычный 3 5 4 2 3" xfId="16868" xr:uid="{00000000-0005-0000-0000-000089720000}"/>
    <cellStyle name="Обычный 3 5 4 2 3 2" xfId="25613" xr:uid="{00000000-0005-0000-0000-00008A720000}"/>
    <cellStyle name="Обычный 3 5 4 2 3 2 2" xfId="43574" xr:uid="{00000000-0005-0000-0000-00008B720000}"/>
    <cellStyle name="Обычный 3 5 4 2 3 3" xfId="35268" xr:uid="{00000000-0005-0000-0000-00008C720000}"/>
    <cellStyle name="Обычный 3 5 4 2 4" xfId="18413" xr:uid="{00000000-0005-0000-0000-00008D720000}"/>
    <cellStyle name="Обычный 3 5 4 2 4 2" xfId="36721" xr:uid="{00000000-0005-0000-0000-00008E720000}"/>
    <cellStyle name="Обычный 3 5 4 2 5" xfId="27036" xr:uid="{00000000-0005-0000-0000-00008F720000}"/>
    <cellStyle name="Обычный 3 5 4 2 5 2" xfId="44950" xr:uid="{00000000-0005-0000-0000-000090720000}"/>
    <cellStyle name="Обычный 3 5 4 2 6" xfId="28507" xr:uid="{00000000-0005-0000-0000-000091720000}"/>
    <cellStyle name="Обычный 3 5 4 2 7" xfId="46007" xr:uid="{00000000-0005-0000-0000-000092720000}"/>
    <cellStyle name="Обычный 3 5 4 2 8" xfId="47204" xr:uid="{00000000-0005-0000-0000-000093720000}"/>
    <cellStyle name="Обычный 3 5 4 3" xfId="8256" xr:uid="{00000000-0005-0000-0000-000094720000}"/>
    <cellStyle name="Обычный 3 5 4 3 2" xfId="16912" xr:uid="{00000000-0005-0000-0000-000095720000}"/>
    <cellStyle name="Обычный 3 5 4 3 2 2" xfId="25655" xr:uid="{00000000-0005-0000-0000-000096720000}"/>
    <cellStyle name="Обычный 3 5 4 3 2 2 2" xfId="43616" xr:uid="{00000000-0005-0000-0000-000097720000}"/>
    <cellStyle name="Обычный 3 5 4 3 2 3" xfId="35310" xr:uid="{00000000-0005-0000-0000-000098720000}"/>
    <cellStyle name="Обычный 3 5 4 3 3" xfId="27078" xr:uid="{00000000-0005-0000-0000-000099720000}"/>
    <cellStyle name="Обычный 3 5 4 3 3 2" xfId="44992" xr:uid="{00000000-0005-0000-0000-00009A720000}"/>
    <cellStyle name="Обычный 3 5 4 3 4" xfId="46049" xr:uid="{00000000-0005-0000-0000-00009B720000}"/>
    <cellStyle name="Обычный 3 5 4 3 5" xfId="47246" xr:uid="{00000000-0005-0000-0000-00009C720000}"/>
    <cellStyle name="Обычный 3 5 4 4" xfId="12942" xr:uid="{00000000-0005-0000-0000-00009D720000}"/>
    <cellStyle name="Обычный 3 5 4 4 2" xfId="22363" xr:uid="{00000000-0005-0000-0000-00009E720000}"/>
    <cellStyle name="Обычный 3 5 4 4 2 2" xfId="40398" xr:uid="{00000000-0005-0000-0000-00009F720000}"/>
    <cellStyle name="Обычный 3 5 4 4 3" xfId="32060" xr:uid="{00000000-0005-0000-0000-0000A0720000}"/>
    <cellStyle name="Обычный 3 5 4 5" xfId="16249" xr:uid="{00000000-0005-0000-0000-0000A1720000}"/>
    <cellStyle name="Обычный 3 5 4 5 2" xfId="25184" xr:uid="{00000000-0005-0000-0000-0000A2720000}"/>
    <cellStyle name="Обычный 3 5 4 5 2 2" xfId="43177" xr:uid="{00000000-0005-0000-0000-0000A3720000}"/>
    <cellStyle name="Обычный 3 5 4 5 3" xfId="34826" xr:uid="{00000000-0005-0000-0000-0000A4720000}"/>
    <cellStyle name="Обычный 3 5 4 6" xfId="17721" xr:uid="{00000000-0005-0000-0000-0000A5720000}"/>
    <cellStyle name="Обычный 3 5 4 6 2" xfId="36070" xr:uid="{00000000-0005-0000-0000-0000A6720000}"/>
    <cellStyle name="Обычный 3 5 4 7" xfId="26585" xr:uid="{00000000-0005-0000-0000-0000A7720000}"/>
    <cellStyle name="Обычный 3 5 4 7 2" xfId="44502" xr:uid="{00000000-0005-0000-0000-0000A8720000}"/>
    <cellStyle name="Обычный 3 5 4 8" xfId="27869" xr:uid="{00000000-0005-0000-0000-0000A9720000}"/>
    <cellStyle name="Обычный 3 5 4 9" xfId="45505" xr:uid="{00000000-0005-0000-0000-0000AA720000}"/>
    <cellStyle name="Обычный 3 5 5" xfId="5245" xr:uid="{00000000-0005-0000-0000-0000AB720000}"/>
    <cellStyle name="Обычный 3 5 5 10" xfId="46622" xr:uid="{00000000-0005-0000-0000-0000AC720000}"/>
    <cellStyle name="Обычный 3 5 5 2" xfId="6471" xr:uid="{00000000-0005-0000-0000-0000AD720000}"/>
    <cellStyle name="Обычный 3 5 5 2 2" xfId="13920" xr:uid="{00000000-0005-0000-0000-0000AE720000}"/>
    <cellStyle name="Обычный 3 5 5 2 2 2" xfId="23139" xr:uid="{00000000-0005-0000-0000-0000AF720000}"/>
    <cellStyle name="Обычный 3 5 5 2 2 2 2" xfId="41139" xr:uid="{00000000-0005-0000-0000-0000B0720000}"/>
    <cellStyle name="Обычный 3 5 5 2 2 3" xfId="32796" xr:uid="{00000000-0005-0000-0000-0000B1720000}"/>
    <cellStyle name="Обычный 3 5 5 2 3" xfId="16870" xr:uid="{00000000-0005-0000-0000-0000B2720000}"/>
    <cellStyle name="Обычный 3 5 5 2 3 2" xfId="25615" xr:uid="{00000000-0005-0000-0000-0000B3720000}"/>
    <cellStyle name="Обычный 3 5 5 2 3 2 2" xfId="43576" xr:uid="{00000000-0005-0000-0000-0000B4720000}"/>
    <cellStyle name="Обычный 3 5 5 2 3 3" xfId="35270" xr:uid="{00000000-0005-0000-0000-0000B5720000}"/>
    <cellStyle name="Обычный 3 5 5 2 4" xfId="18415" xr:uid="{00000000-0005-0000-0000-0000B6720000}"/>
    <cellStyle name="Обычный 3 5 5 2 4 2" xfId="36723" xr:uid="{00000000-0005-0000-0000-0000B7720000}"/>
    <cellStyle name="Обычный 3 5 5 2 5" xfId="27038" xr:uid="{00000000-0005-0000-0000-0000B8720000}"/>
    <cellStyle name="Обычный 3 5 5 2 5 2" xfId="44952" xr:uid="{00000000-0005-0000-0000-0000B9720000}"/>
    <cellStyle name="Обычный 3 5 5 2 6" xfId="28509" xr:uid="{00000000-0005-0000-0000-0000BA720000}"/>
    <cellStyle name="Обычный 3 5 5 2 7" xfId="46009" xr:uid="{00000000-0005-0000-0000-0000BB720000}"/>
    <cellStyle name="Обычный 3 5 5 2 8" xfId="47206" xr:uid="{00000000-0005-0000-0000-0000BC720000}"/>
    <cellStyle name="Обычный 3 5 5 3" xfId="11767" xr:uid="{00000000-0005-0000-0000-0000BD720000}"/>
    <cellStyle name="Обычный 3 5 5 4" xfId="12943" xr:uid="{00000000-0005-0000-0000-0000BE720000}"/>
    <cellStyle name="Обычный 3 5 5 4 2" xfId="22364" xr:uid="{00000000-0005-0000-0000-0000BF720000}"/>
    <cellStyle name="Обычный 3 5 5 4 2 2" xfId="40399" xr:uid="{00000000-0005-0000-0000-0000C0720000}"/>
    <cellStyle name="Обычный 3 5 5 4 3" xfId="32061" xr:uid="{00000000-0005-0000-0000-0000C1720000}"/>
    <cellStyle name="Обычный 3 5 5 5" xfId="16251" xr:uid="{00000000-0005-0000-0000-0000C2720000}"/>
    <cellStyle name="Обычный 3 5 5 5 2" xfId="25186" xr:uid="{00000000-0005-0000-0000-0000C3720000}"/>
    <cellStyle name="Обычный 3 5 5 5 2 2" xfId="43179" xr:uid="{00000000-0005-0000-0000-0000C4720000}"/>
    <cellStyle name="Обычный 3 5 5 5 3" xfId="34828" xr:uid="{00000000-0005-0000-0000-0000C5720000}"/>
    <cellStyle name="Обычный 3 5 5 6" xfId="17723" xr:uid="{00000000-0005-0000-0000-0000C6720000}"/>
    <cellStyle name="Обычный 3 5 5 6 2" xfId="36072" xr:uid="{00000000-0005-0000-0000-0000C7720000}"/>
    <cellStyle name="Обычный 3 5 5 7" xfId="26587" xr:uid="{00000000-0005-0000-0000-0000C8720000}"/>
    <cellStyle name="Обычный 3 5 5 7 2" xfId="44504" xr:uid="{00000000-0005-0000-0000-0000C9720000}"/>
    <cellStyle name="Обычный 3 5 5 8" xfId="27871" xr:uid="{00000000-0005-0000-0000-0000CA720000}"/>
    <cellStyle name="Обычный 3 5 5 9" xfId="45507" xr:uid="{00000000-0005-0000-0000-0000CB720000}"/>
    <cellStyle name="Обычный 3 5 6" xfId="5247" xr:uid="{00000000-0005-0000-0000-0000CC720000}"/>
    <cellStyle name="Обычный 3 5 6 2" xfId="6473" xr:uid="{00000000-0005-0000-0000-0000CD720000}"/>
    <cellStyle name="Обычный 3 5 6 2 2" xfId="13921" xr:uid="{00000000-0005-0000-0000-0000CE720000}"/>
    <cellStyle name="Обычный 3 5 6 2 2 2" xfId="23140" xr:uid="{00000000-0005-0000-0000-0000CF720000}"/>
    <cellStyle name="Обычный 3 5 6 2 2 2 2" xfId="41140" xr:uid="{00000000-0005-0000-0000-0000D0720000}"/>
    <cellStyle name="Обычный 3 5 6 2 2 3" xfId="32797" xr:uid="{00000000-0005-0000-0000-0000D1720000}"/>
    <cellStyle name="Обычный 3 5 6 2 3" xfId="16872" xr:uid="{00000000-0005-0000-0000-0000D2720000}"/>
    <cellStyle name="Обычный 3 5 6 2 3 2" xfId="25617" xr:uid="{00000000-0005-0000-0000-0000D3720000}"/>
    <cellStyle name="Обычный 3 5 6 2 3 2 2" xfId="43578" xr:uid="{00000000-0005-0000-0000-0000D4720000}"/>
    <cellStyle name="Обычный 3 5 6 2 3 3" xfId="35272" xr:uid="{00000000-0005-0000-0000-0000D5720000}"/>
    <cellStyle name="Обычный 3 5 6 2 4" xfId="18417" xr:uid="{00000000-0005-0000-0000-0000D6720000}"/>
    <cellStyle name="Обычный 3 5 6 2 4 2" xfId="36725" xr:uid="{00000000-0005-0000-0000-0000D7720000}"/>
    <cellStyle name="Обычный 3 5 6 2 5" xfId="27040" xr:uid="{00000000-0005-0000-0000-0000D8720000}"/>
    <cellStyle name="Обычный 3 5 6 2 5 2" xfId="44954" xr:uid="{00000000-0005-0000-0000-0000D9720000}"/>
    <cellStyle name="Обычный 3 5 6 2 6" xfId="28511" xr:uid="{00000000-0005-0000-0000-0000DA720000}"/>
    <cellStyle name="Обычный 3 5 6 2 7" xfId="46011" xr:uid="{00000000-0005-0000-0000-0000DB720000}"/>
    <cellStyle name="Обычный 3 5 6 2 8" xfId="47208" xr:uid="{00000000-0005-0000-0000-0000DC720000}"/>
    <cellStyle name="Обычный 3 5 6 3" xfId="12944" xr:uid="{00000000-0005-0000-0000-0000DD720000}"/>
    <cellStyle name="Обычный 3 5 6 3 2" xfId="22365" xr:uid="{00000000-0005-0000-0000-0000DE720000}"/>
    <cellStyle name="Обычный 3 5 6 3 2 2" xfId="40400" xr:uid="{00000000-0005-0000-0000-0000DF720000}"/>
    <cellStyle name="Обычный 3 5 6 3 3" xfId="32062" xr:uid="{00000000-0005-0000-0000-0000E0720000}"/>
    <cellStyle name="Обычный 3 5 6 4" xfId="16253" xr:uid="{00000000-0005-0000-0000-0000E1720000}"/>
    <cellStyle name="Обычный 3 5 6 4 2" xfId="25188" xr:uid="{00000000-0005-0000-0000-0000E2720000}"/>
    <cellStyle name="Обычный 3 5 6 4 2 2" xfId="43181" xr:uid="{00000000-0005-0000-0000-0000E3720000}"/>
    <cellStyle name="Обычный 3 5 6 4 3" xfId="34830" xr:uid="{00000000-0005-0000-0000-0000E4720000}"/>
    <cellStyle name="Обычный 3 5 6 5" xfId="17725" xr:uid="{00000000-0005-0000-0000-0000E5720000}"/>
    <cellStyle name="Обычный 3 5 6 5 2" xfId="36074" xr:uid="{00000000-0005-0000-0000-0000E6720000}"/>
    <cellStyle name="Обычный 3 5 6 6" xfId="26589" xr:uid="{00000000-0005-0000-0000-0000E7720000}"/>
    <cellStyle name="Обычный 3 5 6 6 2" xfId="44506" xr:uid="{00000000-0005-0000-0000-0000E8720000}"/>
    <cellStyle name="Обычный 3 5 6 7" xfId="27873" xr:uid="{00000000-0005-0000-0000-0000E9720000}"/>
    <cellStyle name="Обычный 3 5 6 8" xfId="45509" xr:uid="{00000000-0005-0000-0000-0000EA720000}"/>
    <cellStyle name="Обычный 3 5 6 9" xfId="46624" xr:uid="{00000000-0005-0000-0000-0000EB720000}"/>
    <cellStyle name="Обычный 3 5 7" xfId="5249" xr:uid="{00000000-0005-0000-0000-0000EC720000}"/>
    <cellStyle name="Обычный 3 5 7 2" xfId="6475" xr:uid="{00000000-0005-0000-0000-0000ED720000}"/>
    <cellStyle name="Обычный 3 5 7 2 2" xfId="16874" xr:uid="{00000000-0005-0000-0000-0000EE720000}"/>
    <cellStyle name="Обычный 3 5 7 2 2 2" xfId="25619" xr:uid="{00000000-0005-0000-0000-0000EF720000}"/>
    <cellStyle name="Обычный 3 5 7 2 2 2 2" xfId="43580" xr:uid="{00000000-0005-0000-0000-0000F0720000}"/>
    <cellStyle name="Обычный 3 5 7 2 2 3" xfId="35274" xr:uid="{00000000-0005-0000-0000-0000F1720000}"/>
    <cellStyle name="Обычный 3 5 7 2 3" xfId="18419" xr:uid="{00000000-0005-0000-0000-0000F2720000}"/>
    <cellStyle name="Обычный 3 5 7 2 3 2" xfId="36727" xr:uid="{00000000-0005-0000-0000-0000F3720000}"/>
    <cellStyle name="Обычный 3 5 7 2 4" xfId="27042" xr:uid="{00000000-0005-0000-0000-0000F4720000}"/>
    <cellStyle name="Обычный 3 5 7 2 4 2" xfId="44956" xr:uid="{00000000-0005-0000-0000-0000F5720000}"/>
    <cellStyle name="Обычный 3 5 7 2 5" xfId="28513" xr:uid="{00000000-0005-0000-0000-0000F6720000}"/>
    <cellStyle name="Обычный 3 5 7 2 6" xfId="46013" xr:uid="{00000000-0005-0000-0000-0000F7720000}"/>
    <cellStyle name="Обычный 3 5 7 2 7" xfId="47210" xr:uid="{00000000-0005-0000-0000-0000F8720000}"/>
    <cellStyle name="Обычный 3 5 7 3" xfId="16255" xr:uid="{00000000-0005-0000-0000-0000F9720000}"/>
    <cellStyle name="Обычный 3 5 7 3 2" xfId="25190" xr:uid="{00000000-0005-0000-0000-0000FA720000}"/>
    <cellStyle name="Обычный 3 5 7 3 2 2" xfId="43183" xr:uid="{00000000-0005-0000-0000-0000FB720000}"/>
    <cellStyle name="Обычный 3 5 7 3 3" xfId="34832" xr:uid="{00000000-0005-0000-0000-0000FC720000}"/>
    <cellStyle name="Обычный 3 5 7 4" xfId="17727" xr:uid="{00000000-0005-0000-0000-0000FD720000}"/>
    <cellStyle name="Обычный 3 5 7 4 2" xfId="36076" xr:uid="{00000000-0005-0000-0000-0000FE720000}"/>
    <cellStyle name="Обычный 3 5 7 5" xfId="26591" xr:uid="{00000000-0005-0000-0000-0000FF720000}"/>
    <cellStyle name="Обычный 3 5 7 5 2" xfId="44508" xr:uid="{00000000-0005-0000-0000-000000730000}"/>
    <cellStyle name="Обычный 3 5 7 6" xfId="27875" xr:uid="{00000000-0005-0000-0000-000001730000}"/>
    <cellStyle name="Обычный 3 5 7 7" xfId="45511" xr:uid="{00000000-0005-0000-0000-000002730000}"/>
    <cellStyle name="Обычный 3 5 7 8" xfId="46626" xr:uid="{00000000-0005-0000-0000-000003730000}"/>
    <cellStyle name="Обычный 3 5 8" xfId="5251" xr:uid="{00000000-0005-0000-0000-000004730000}"/>
    <cellStyle name="Обычный 3 5 8 2" xfId="6477" xr:uid="{00000000-0005-0000-0000-000005730000}"/>
    <cellStyle name="Обычный 3 5 8 2 2" xfId="16876" xr:uid="{00000000-0005-0000-0000-000006730000}"/>
    <cellStyle name="Обычный 3 5 8 2 2 2" xfId="25621" xr:uid="{00000000-0005-0000-0000-000007730000}"/>
    <cellStyle name="Обычный 3 5 8 2 2 2 2" xfId="43582" xr:uid="{00000000-0005-0000-0000-000008730000}"/>
    <cellStyle name="Обычный 3 5 8 2 2 3" xfId="35276" xr:uid="{00000000-0005-0000-0000-000009730000}"/>
    <cellStyle name="Обычный 3 5 8 2 3" xfId="18421" xr:uid="{00000000-0005-0000-0000-00000A730000}"/>
    <cellStyle name="Обычный 3 5 8 2 3 2" xfId="36729" xr:uid="{00000000-0005-0000-0000-00000B730000}"/>
    <cellStyle name="Обычный 3 5 8 2 4" xfId="27044" xr:uid="{00000000-0005-0000-0000-00000C730000}"/>
    <cellStyle name="Обычный 3 5 8 2 4 2" xfId="44958" xr:uid="{00000000-0005-0000-0000-00000D730000}"/>
    <cellStyle name="Обычный 3 5 8 2 5" xfId="28515" xr:uid="{00000000-0005-0000-0000-00000E730000}"/>
    <cellStyle name="Обычный 3 5 8 2 6" xfId="46015" xr:uid="{00000000-0005-0000-0000-00000F730000}"/>
    <cellStyle name="Обычный 3 5 8 2 7" xfId="47212" xr:uid="{00000000-0005-0000-0000-000010730000}"/>
    <cellStyle name="Обычный 3 5 8 3" xfId="16257" xr:uid="{00000000-0005-0000-0000-000011730000}"/>
    <cellStyle name="Обычный 3 5 8 3 2" xfId="25192" xr:uid="{00000000-0005-0000-0000-000012730000}"/>
    <cellStyle name="Обычный 3 5 8 3 2 2" xfId="43185" xr:uid="{00000000-0005-0000-0000-000013730000}"/>
    <cellStyle name="Обычный 3 5 8 3 3" xfId="34834" xr:uid="{00000000-0005-0000-0000-000014730000}"/>
    <cellStyle name="Обычный 3 5 8 4" xfId="17729" xr:uid="{00000000-0005-0000-0000-000015730000}"/>
    <cellStyle name="Обычный 3 5 8 4 2" xfId="36078" xr:uid="{00000000-0005-0000-0000-000016730000}"/>
    <cellStyle name="Обычный 3 5 8 5" xfId="26593" xr:uid="{00000000-0005-0000-0000-000017730000}"/>
    <cellStyle name="Обычный 3 5 8 5 2" xfId="44510" xr:uid="{00000000-0005-0000-0000-000018730000}"/>
    <cellStyle name="Обычный 3 5 8 6" xfId="27877" xr:uid="{00000000-0005-0000-0000-000019730000}"/>
    <cellStyle name="Обычный 3 5 8 7" xfId="45513" xr:uid="{00000000-0005-0000-0000-00001A730000}"/>
    <cellStyle name="Обычный 3 5 8 8" xfId="46628" xr:uid="{00000000-0005-0000-0000-00001B730000}"/>
    <cellStyle name="Обычный 3 5 9" xfId="5385" xr:uid="{00000000-0005-0000-0000-00001C730000}"/>
    <cellStyle name="Обычный 3 5 9 2" xfId="6490" xr:uid="{00000000-0005-0000-0000-00001D730000}"/>
    <cellStyle name="Обычный 3 5 9 2 2" xfId="16890" xr:uid="{00000000-0005-0000-0000-00001E730000}"/>
    <cellStyle name="Обычный 3 5 9 2 2 2" xfId="25633" xr:uid="{00000000-0005-0000-0000-00001F730000}"/>
    <cellStyle name="Обычный 3 5 9 2 2 2 2" xfId="43594" xr:uid="{00000000-0005-0000-0000-000020730000}"/>
    <cellStyle name="Обычный 3 5 9 2 2 3" xfId="35288" xr:uid="{00000000-0005-0000-0000-000021730000}"/>
    <cellStyle name="Обычный 3 5 9 2 3" xfId="18434" xr:uid="{00000000-0005-0000-0000-000022730000}"/>
    <cellStyle name="Обычный 3 5 9 2 3 2" xfId="36742" xr:uid="{00000000-0005-0000-0000-000023730000}"/>
    <cellStyle name="Обычный 3 5 9 2 4" xfId="27056" xr:uid="{00000000-0005-0000-0000-000024730000}"/>
    <cellStyle name="Обычный 3 5 9 2 4 2" xfId="44970" xr:uid="{00000000-0005-0000-0000-000025730000}"/>
    <cellStyle name="Обычный 3 5 9 2 5" xfId="28528" xr:uid="{00000000-0005-0000-0000-000026730000}"/>
    <cellStyle name="Обычный 3 5 9 2 6" xfId="46027" xr:uid="{00000000-0005-0000-0000-000027730000}"/>
    <cellStyle name="Обычный 3 5 9 2 7" xfId="47224" xr:uid="{00000000-0005-0000-0000-000028730000}"/>
    <cellStyle name="Обычный 3 5 9 3" xfId="16269" xr:uid="{00000000-0005-0000-0000-000029730000}"/>
    <cellStyle name="Обычный 3 5 9 3 2" xfId="25204" xr:uid="{00000000-0005-0000-0000-00002A730000}"/>
    <cellStyle name="Обычный 3 5 9 3 2 2" xfId="43197" xr:uid="{00000000-0005-0000-0000-00002B730000}"/>
    <cellStyle name="Обычный 3 5 9 3 3" xfId="34846" xr:uid="{00000000-0005-0000-0000-00002C730000}"/>
    <cellStyle name="Обычный 3 5 9 4" xfId="17747" xr:uid="{00000000-0005-0000-0000-00002D730000}"/>
    <cellStyle name="Обычный 3 5 9 4 2" xfId="36096" xr:uid="{00000000-0005-0000-0000-00002E730000}"/>
    <cellStyle name="Обычный 3 5 9 5" xfId="26611" xr:uid="{00000000-0005-0000-0000-00002F730000}"/>
    <cellStyle name="Обычный 3 5 9 5 2" xfId="44526" xr:uid="{00000000-0005-0000-0000-000030730000}"/>
    <cellStyle name="Обычный 3 5 9 6" xfId="27889" xr:uid="{00000000-0005-0000-0000-000031730000}"/>
    <cellStyle name="Обычный 3 5 9 7" xfId="45525" xr:uid="{00000000-0005-0000-0000-000032730000}"/>
    <cellStyle name="Обычный 3 5 9 8" xfId="46640" xr:uid="{00000000-0005-0000-0000-000033730000}"/>
    <cellStyle name="Обычный 3 5_Data_Resourses &amp; Reserves_Audit12_mod2011_f0112" xfId="3710" xr:uid="{00000000-0005-0000-0000-000034730000}"/>
    <cellStyle name="Обычный 3 6" xfId="3711" xr:uid="{00000000-0005-0000-0000-000035730000}"/>
    <cellStyle name="Обычный 3 6 2" xfId="3712" xr:uid="{00000000-0005-0000-0000-000036730000}"/>
    <cellStyle name="Обычный 3 6 2 2" xfId="6813" xr:uid="{00000000-0005-0000-0000-000037730000}"/>
    <cellStyle name="Обычный 3 6 3" xfId="5362" xr:uid="{00000000-0005-0000-0000-000038730000}"/>
    <cellStyle name="Обычный 3 6 3 2" xfId="8257" xr:uid="{00000000-0005-0000-0000-000039730000}"/>
    <cellStyle name="Обычный 3 6 3 3" xfId="13358" xr:uid="{00000000-0005-0000-0000-00003A730000}"/>
    <cellStyle name="Обычный 3 6_МР_РЗ_Центр_13" xfId="8783" xr:uid="{00000000-0005-0000-0000-00003B730000}"/>
    <cellStyle name="Обычный 3 7" xfId="3713" xr:uid="{00000000-0005-0000-0000-00003C730000}"/>
    <cellStyle name="Обычный 3 7 2" xfId="3714" xr:uid="{00000000-0005-0000-0000-00003D730000}"/>
    <cellStyle name="Обычный 3 7 2 2" xfId="7088" xr:uid="{00000000-0005-0000-0000-00003E730000}"/>
    <cellStyle name="Обычный 3 7 3" xfId="10048" xr:uid="{00000000-0005-0000-0000-00003F730000}"/>
    <cellStyle name="Обычный 3 7 4" xfId="6950" xr:uid="{00000000-0005-0000-0000-000040730000}"/>
    <cellStyle name="Обычный 3 8" xfId="3715" xr:uid="{00000000-0005-0000-0000-000041730000}"/>
    <cellStyle name="Обычный 3 8 2" xfId="3716" xr:uid="{00000000-0005-0000-0000-000042730000}"/>
    <cellStyle name="Обычный 3 8 2 2" xfId="7063" xr:uid="{00000000-0005-0000-0000-000043730000}"/>
    <cellStyle name="Обычный 3 8 3" xfId="6951" xr:uid="{00000000-0005-0000-0000-000044730000}"/>
    <cellStyle name="Обычный 3 9" xfId="3717" xr:uid="{00000000-0005-0000-0000-000045730000}"/>
    <cellStyle name="Обычный 3 9 2" xfId="3718" xr:uid="{00000000-0005-0000-0000-000046730000}"/>
    <cellStyle name="Обычный 3 9 2 2" xfId="11768" xr:uid="{00000000-0005-0000-0000-000047730000}"/>
    <cellStyle name="Обычный 3 9 3" xfId="6952" xr:uid="{00000000-0005-0000-0000-000048730000}"/>
    <cellStyle name="Обычный 3_(DELOITTE) январь 2011" xfId="5363" xr:uid="{00000000-0005-0000-0000-000049730000}"/>
    <cellStyle name="Обычный 30" xfId="3719" xr:uid="{00000000-0005-0000-0000-00004A730000}"/>
    <cellStyle name="Обычный 30 10" xfId="11769" xr:uid="{00000000-0005-0000-0000-00004B730000}"/>
    <cellStyle name="Обычный 30 11" xfId="6659" xr:uid="{00000000-0005-0000-0000-00004C730000}"/>
    <cellStyle name="Обычный 30 11 2" xfId="18513" xr:uid="{00000000-0005-0000-0000-00004D730000}"/>
    <cellStyle name="Обычный 30 11 2 2" xfId="36790" xr:uid="{00000000-0005-0000-0000-00004E730000}"/>
    <cellStyle name="Обычный 30 11 3" xfId="28569" xr:uid="{00000000-0005-0000-0000-00004F730000}"/>
    <cellStyle name="Обычный 30 12" xfId="12567" xr:uid="{00000000-0005-0000-0000-000050730000}"/>
    <cellStyle name="Обычный 30 12 2" xfId="22003" xr:uid="{00000000-0005-0000-0000-000051730000}"/>
    <cellStyle name="Обычный 30 12 2 2" xfId="40119" xr:uid="{00000000-0005-0000-0000-000052730000}"/>
    <cellStyle name="Обычный 30 12 3" xfId="31782" xr:uid="{00000000-0005-0000-0000-000053730000}"/>
    <cellStyle name="Обычный 30 2" xfId="3720" xr:uid="{00000000-0005-0000-0000-000054730000}"/>
    <cellStyle name="Обычный 30 2 10" xfId="12568" xr:uid="{00000000-0005-0000-0000-000055730000}"/>
    <cellStyle name="Обычный 30 2 10 2" xfId="22004" xr:uid="{00000000-0005-0000-0000-000056730000}"/>
    <cellStyle name="Обычный 30 2 10 2 2" xfId="40120" xr:uid="{00000000-0005-0000-0000-000057730000}"/>
    <cellStyle name="Обычный 30 2 10 3" xfId="31783" xr:uid="{00000000-0005-0000-0000-000058730000}"/>
    <cellStyle name="Обычный 30 2 2" xfId="3721" xr:uid="{00000000-0005-0000-0000-000059730000}"/>
    <cellStyle name="Обычный 30 2 2 2" xfId="10049" xr:uid="{00000000-0005-0000-0000-00005A730000}"/>
    <cellStyle name="Обычный 30 2 3" xfId="7568" xr:uid="{00000000-0005-0000-0000-00005B730000}"/>
    <cellStyle name="Обычный 30 2 3 2" xfId="9023" xr:uid="{00000000-0005-0000-0000-00005C730000}"/>
    <cellStyle name="Обычный 30 2 3 2 2" xfId="14098" xr:uid="{00000000-0005-0000-0000-00005D730000}"/>
    <cellStyle name="Обычный 30 2 3 2 2 2" xfId="23286" xr:uid="{00000000-0005-0000-0000-00005E730000}"/>
    <cellStyle name="Обычный 30 2 3 2 2 2 2" xfId="41286" xr:uid="{00000000-0005-0000-0000-00005F730000}"/>
    <cellStyle name="Обычный 30 2 3 2 2 3" xfId="32942" xr:uid="{00000000-0005-0000-0000-000060730000}"/>
    <cellStyle name="Обычный 30 2 3 2 3" xfId="19589" xr:uid="{00000000-0005-0000-0000-000061730000}"/>
    <cellStyle name="Обычный 30 2 3 2 3 2" xfId="37759" xr:uid="{00000000-0005-0000-0000-000062730000}"/>
    <cellStyle name="Обычный 30 2 3 2 4" xfId="29464" xr:uid="{00000000-0005-0000-0000-000063730000}"/>
    <cellStyle name="Обычный 30 2 3 3" xfId="10050" xr:uid="{00000000-0005-0000-0000-000064730000}"/>
    <cellStyle name="Обычный 30 2 3 3 2" xfId="14985" xr:uid="{00000000-0005-0000-0000-000065730000}"/>
    <cellStyle name="Обычный 30 2 3 3 2 2" xfId="24164" xr:uid="{00000000-0005-0000-0000-000066730000}"/>
    <cellStyle name="Обычный 30 2 3 3 2 2 2" xfId="42164" xr:uid="{00000000-0005-0000-0000-000067730000}"/>
    <cellStyle name="Обычный 30 2 3 3 2 3" xfId="33819" xr:uid="{00000000-0005-0000-0000-000068730000}"/>
    <cellStyle name="Обычный 30 2 3 3 3" xfId="20235" xr:uid="{00000000-0005-0000-0000-000069730000}"/>
    <cellStyle name="Обычный 30 2 3 3 3 2" xfId="38394" xr:uid="{00000000-0005-0000-0000-00006A730000}"/>
    <cellStyle name="Обычный 30 2 3 3 4" xfId="30089" xr:uid="{00000000-0005-0000-0000-00006B730000}"/>
    <cellStyle name="Обычный 30 2 3 4" xfId="11101" xr:uid="{00000000-0005-0000-0000-00006C730000}"/>
    <cellStyle name="Обычный 30 2 3 4 2" xfId="14986" xr:uid="{00000000-0005-0000-0000-00006D730000}"/>
    <cellStyle name="Обычный 30 2 3 4 2 2" xfId="24165" xr:uid="{00000000-0005-0000-0000-00006E730000}"/>
    <cellStyle name="Обычный 30 2 3 4 2 2 2" xfId="42165" xr:uid="{00000000-0005-0000-0000-00006F730000}"/>
    <cellStyle name="Обычный 30 2 3 4 2 3" xfId="33820" xr:uid="{00000000-0005-0000-0000-000070730000}"/>
    <cellStyle name="Обычный 30 2 3 4 3" xfId="20950" xr:uid="{00000000-0005-0000-0000-000071730000}"/>
    <cellStyle name="Обычный 30 2 3 4 3 2" xfId="39102" xr:uid="{00000000-0005-0000-0000-000072730000}"/>
    <cellStyle name="Обычный 30 2 3 4 4" xfId="30786" xr:uid="{00000000-0005-0000-0000-000073730000}"/>
    <cellStyle name="Обычный 30 2 3 5" xfId="11608" xr:uid="{00000000-0005-0000-0000-000074730000}"/>
    <cellStyle name="Обычный 30 2 3 5 2" xfId="21453" xr:uid="{00000000-0005-0000-0000-000075730000}"/>
    <cellStyle name="Обычный 30 2 3 5 2 2" xfId="39605" xr:uid="{00000000-0005-0000-0000-000076730000}"/>
    <cellStyle name="Обычный 30 2 3 5 3" xfId="31289" xr:uid="{00000000-0005-0000-0000-000077730000}"/>
    <cellStyle name="Обычный 30 2 3 6" xfId="13134" xr:uid="{00000000-0005-0000-0000-000078730000}"/>
    <cellStyle name="Обычный 30 2 3 6 2" xfId="22535" xr:uid="{00000000-0005-0000-0000-000079730000}"/>
    <cellStyle name="Обычный 30 2 3 6 2 2" xfId="40547" xr:uid="{00000000-0005-0000-0000-00007A730000}"/>
    <cellStyle name="Обычный 30 2 3 6 3" xfId="32209" xr:uid="{00000000-0005-0000-0000-00007B730000}"/>
    <cellStyle name="Обычный 30 2 3 7" xfId="18963" xr:uid="{00000000-0005-0000-0000-00007C730000}"/>
    <cellStyle name="Обычный 30 2 3 7 2" xfId="37183" xr:uid="{00000000-0005-0000-0000-00007D730000}"/>
    <cellStyle name="Обычный 30 2 3 8" xfId="28930" xr:uid="{00000000-0005-0000-0000-00007E730000}"/>
    <cellStyle name="Обычный 30 2 4" xfId="8513" xr:uid="{00000000-0005-0000-0000-00007F730000}"/>
    <cellStyle name="Обычный 30 2 4 2" xfId="10051" xr:uid="{00000000-0005-0000-0000-000080730000}"/>
    <cellStyle name="Обычный 30 2 4 2 2" xfId="14987" xr:uid="{00000000-0005-0000-0000-000081730000}"/>
    <cellStyle name="Обычный 30 2 4 2 2 2" xfId="24166" xr:uid="{00000000-0005-0000-0000-000082730000}"/>
    <cellStyle name="Обычный 30 2 4 2 2 2 2" xfId="42166" xr:uid="{00000000-0005-0000-0000-000083730000}"/>
    <cellStyle name="Обычный 30 2 4 2 2 3" xfId="33821" xr:uid="{00000000-0005-0000-0000-000084730000}"/>
    <cellStyle name="Обычный 30 2 4 2 3" xfId="20236" xr:uid="{00000000-0005-0000-0000-000085730000}"/>
    <cellStyle name="Обычный 30 2 4 2 3 2" xfId="38395" xr:uid="{00000000-0005-0000-0000-000086730000}"/>
    <cellStyle name="Обычный 30 2 4 2 4" xfId="30090" xr:uid="{00000000-0005-0000-0000-000087730000}"/>
    <cellStyle name="Обычный 30 2 4 3" xfId="13632" xr:uid="{00000000-0005-0000-0000-000088730000}"/>
    <cellStyle name="Обычный 30 2 4 3 2" xfId="22862" xr:uid="{00000000-0005-0000-0000-000089730000}"/>
    <cellStyle name="Обычный 30 2 4 3 2 2" xfId="40863" xr:uid="{00000000-0005-0000-0000-00008A730000}"/>
    <cellStyle name="Обычный 30 2 4 3 3" xfId="32517" xr:uid="{00000000-0005-0000-0000-00008B730000}"/>
    <cellStyle name="Обычный 30 2 4 4" xfId="19268" xr:uid="{00000000-0005-0000-0000-00008C730000}"/>
    <cellStyle name="Обычный 30 2 4 4 2" xfId="37442" xr:uid="{00000000-0005-0000-0000-00008D730000}"/>
    <cellStyle name="Обычный 30 2 4 5" xfId="29153" xr:uid="{00000000-0005-0000-0000-00008E730000}"/>
    <cellStyle name="Обычный 30 2 5" xfId="9383" xr:uid="{00000000-0005-0000-0000-00008F730000}"/>
    <cellStyle name="Обычный 30 2 5 2" xfId="14988" xr:uid="{00000000-0005-0000-0000-000090730000}"/>
    <cellStyle name="Обычный 30 2 5 2 2" xfId="24167" xr:uid="{00000000-0005-0000-0000-000091730000}"/>
    <cellStyle name="Обычный 30 2 5 2 2 2" xfId="42167" xr:uid="{00000000-0005-0000-0000-000092730000}"/>
    <cellStyle name="Обычный 30 2 5 2 3" xfId="33822" xr:uid="{00000000-0005-0000-0000-000093730000}"/>
    <cellStyle name="Обычный 30 2 5 3" xfId="19857" xr:uid="{00000000-0005-0000-0000-000094730000}"/>
    <cellStyle name="Обычный 30 2 5 3 2" xfId="38022" xr:uid="{00000000-0005-0000-0000-000095730000}"/>
    <cellStyle name="Обычный 30 2 5 4" xfId="29725" xr:uid="{00000000-0005-0000-0000-000096730000}"/>
    <cellStyle name="Обычный 30 2 6" xfId="10794" xr:uid="{00000000-0005-0000-0000-000097730000}"/>
    <cellStyle name="Обычный 30 2 6 2" xfId="14989" xr:uid="{00000000-0005-0000-0000-000098730000}"/>
    <cellStyle name="Обычный 30 2 6 2 2" xfId="24168" xr:uid="{00000000-0005-0000-0000-000099730000}"/>
    <cellStyle name="Обычный 30 2 6 2 2 2" xfId="42168" xr:uid="{00000000-0005-0000-0000-00009A730000}"/>
    <cellStyle name="Обычный 30 2 6 2 3" xfId="33823" xr:uid="{00000000-0005-0000-0000-00009B730000}"/>
    <cellStyle name="Обычный 30 2 6 3" xfId="20649" xr:uid="{00000000-0005-0000-0000-00009C730000}"/>
    <cellStyle name="Обычный 30 2 6 3 2" xfId="38801" xr:uid="{00000000-0005-0000-0000-00009D730000}"/>
    <cellStyle name="Обычный 30 2 6 4" xfId="30485" xr:uid="{00000000-0005-0000-0000-00009E730000}"/>
    <cellStyle name="Обычный 30 2 7" xfId="11315" xr:uid="{00000000-0005-0000-0000-00009F730000}"/>
    <cellStyle name="Обычный 30 2 7 2" xfId="21160" xr:uid="{00000000-0005-0000-0000-0000A0730000}"/>
    <cellStyle name="Обычный 30 2 7 2 2" xfId="39312" xr:uid="{00000000-0005-0000-0000-0000A1730000}"/>
    <cellStyle name="Обычный 30 2 7 3" xfId="30996" xr:uid="{00000000-0005-0000-0000-0000A2730000}"/>
    <cellStyle name="Обычный 30 2 8" xfId="11877" xr:uid="{00000000-0005-0000-0000-0000A3730000}"/>
    <cellStyle name="Обычный 30 2 8 2" xfId="21628" xr:uid="{00000000-0005-0000-0000-0000A4730000}"/>
    <cellStyle name="Обычный 30 2 8 2 2" xfId="39777" xr:uid="{00000000-0005-0000-0000-0000A5730000}"/>
    <cellStyle name="Обычный 30 2 8 3" xfId="31456" xr:uid="{00000000-0005-0000-0000-0000A6730000}"/>
    <cellStyle name="Обычный 30 2 9" xfId="6814" xr:uid="{00000000-0005-0000-0000-0000A7730000}"/>
    <cellStyle name="Обычный 30 2 9 2" xfId="18603" xr:uid="{00000000-0005-0000-0000-0000A8730000}"/>
    <cellStyle name="Обычный 30 2 9 2 2" xfId="36864" xr:uid="{00000000-0005-0000-0000-0000A9730000}"/>
    <cellStyle name="Обычный 30 2 9 3" xfId="28633" xr:uid="{00000000-0005-0000-0000-0000AA730000}"/>
    <cellStyle name="Обычный 30 3" xfId="3722" xr:uid="{00000000-0005-0000-0000-0000AB730000}"/>
    <cellStyle name="Обычный 30 3 2" xfId="10052" xr:uid="{00000000-0005-0000-0000-0000AC730000}"/>
    <cellStyle name="Обычный 30 3 3" xfId="7028" xr:uid="{00000000-0005-0000-0000-0000AD730000}"/>
    <cellStyle name="Обычный 30 4" xfId="3723" xr:uid="{00000000-0005-0000-0000-0000AE730000}"/>
    <cellStyle name="Обычный 30 4 10" xfId="15997" xr:uid="{00000000-0005-0000-0000-0000AF730000}"/>
    <cellStyle name="Обычный 30 4 10 2" xfId="24973" xr:uid="{00000000-0005-0000-0000-0000B0730000}"/>
    <cellStyle name="Обычный 30 4 10 2 2" xfId="42970" xr:uid="{00000000-0005-0000-0000-0000B1730000}"/>
    <cellStyle name="Обычный 30 4 10 3" xfId="34618" xr:uid="{00000000-0005-0000-0000-0000B2730000}"/>
    <cellStyle name="Обычный 30 4 11" xfId="17342" xr:uid="{00000000-0005-0000-0000-0000B3730000}"/>
    <cellStyle name="Обычный 30 4 11 2" xfId="35697" xr:uid="{00000000-0005-0000-0000-0000B4730000}"/>
    <cellStyle name="Обычный 30 4 12" xfId="26279" xr:uid="{00000000-0005-0000-0000-0000B5730000}"/>
    <cellStyle name="Обычный 30 4 12 2" xfId="44210" xr:uid="{00000000-0005-0000-0000-0000B6730000}"/>
    <cellStyle name="Обычный 30 4 13" xfId="27545" xr:uid="{00000000-0005-0000-0000-0000B7730000}"/>
    <cellStyle name="Обычный 30 4 14" xfId="45297" xr:uid="{00000000-0005-0000-0000-0000B8730000}"/>
    <cellStyle name="Обычный 30 4 15" xfId="46368" xr:uid="{00000000-0005-0000-0000-0000B9730000}"/>
    <cellStyle name="Обычный 30 4 2" xfId="6109" xr:uid="{00000000-0005-0000-0000-0000BA730000}"/>
    <cellStyle name="Обычный 30 4 2 10" xfId="26830" xr:uid="{00000000-0005-0000-0000-0000BB730000}"/>
    <cellStyle name="Обычный 30 4 2 10 2" xfId="44745" xr:uid="{00000000-0005-0000-0000-0000BC730000}"/>
    <cellStyle name="Обычный 30 4 2 11" xfId="28151" xr:uid="{00000000-0005-0000-0000-0000BD730000}"/>
    <cellStyle name="Обычный 30 4 2 12" xfId="45792" xr:uid="{00000000-0005-0000-0000-0000BE730000}"/>
    <cellStyle name="Обычный 30 4 2 13" xfId="46958" xr:uid="{00000000-0005-0000-0000-0000BF730000}"/>
    <cellStyle name="Обычный 30 4 2 2" xfId="9024" xr:uid="{00000000-0005-0000-0000-0000C0730000}"/>
    <cellStyle name="Обычный 30 4 2 2 2" xfId="14099" xr:uid="{00000000-0005-0000-0000-0000C1730000}"/>
    <cellStyle name="Обычный 30 4 2 2 2 2" xfId="23287" xr:uid="{00000000-0005-0000-0000-0000C2730000}"/>
    <cellStyle name="Обычный 30 4 2 2 2 2 2" xfId="41287" xr:uid="{00000000-0005-0000-0000-0000C3730000}"/>
    <cellStyle name="Обычный 30 4 2 2 2 3" xfId="32943" xr:uid="{00000000-0005-0000-0000-0000C4730000}"/>
    <cellStyle name="Обычный 30 4 2 2 3" xfId="19590" xr:uid="{00000000-0005-0000-0000-0000C5730000}"/>
    <cellStyle name="Обычный 30 4 2 2 3 2" xfId="37760" xr:uid="{00000000-0005-0000-0000-0000C6730000}"/>
    <cellStyle name="Обычный 30 4 2 2 4" xfId="29465" xr:uid="{00000000-0005-0000-0000-0000C7730000}"/>
    <cellStyle name="Обычный 30 4 2 3" xfId="10053" xr:uid="{00000000-0005-0000-0000-0000C8730000}"/>
    <cellStyle name="Обычный 30 4 2 3 2" xfId="14990" xr:uid="{00000000-0005-0000-0000-0000C9730000}"/>
    <cellStyle name="Обычный 30 4 2 3 2 2" xfId="24169" xr:uid="{00000000-0005-0000-0000-0000CA730000}"/>
    <cellStyle name="Обычный 30 4 2 3 2 2 2" xfId="42169" xr:uid="{00000000-0005-0000-0000-0000CB730000}"/>
    <cellStyle name="Обычный 30 4 2 3 2 3" xfId="33824" xr:uid="{00000000-0005-0000-0000-0000CC730000}"/>
    <cellStyle name="Обычный 30 4 2 3 3" xfId="20237" xr:uid="{00000000-0005-0000-0000-0000CD730000}"/>
    <cellStyle name="Обычный 30 4 2 3 3 2" xfId="38396" xr:uid="{00000000-0005-0000-0000-0000CE730000}"/>
    <cellStyle name="Обычный 30 4 2 3 4" xfId="30091" xr:uid="{00000000-0005-0000-0000-0000CF730000}"/>
    <cellStyle name="Обычный 30 4 2 4" xfId="11102" xr:uid="{00000000-0005-0000-0000-0000D0730000}"/>
    <cellStyle name="Обычный 30 4 2 4 2" xfId="14991" xr:uid="{00000000-0005-0000-0000-0000D1730000}"/>
    <cellStyle name="Обычный 30 4 2 4 2 2" xfId="24170" xr:uid="{00000000-0005-0000-0000-0000D2730000}"/>
    <cellStyle name="Обычный 30 4 2 4 2 2 2" xfId="42170" xr:uid="{00000000-0005-0000-0000-0000D3730000}"/>
    <cellStyle name="Обычный 30 4 2 4 2 3" xfId="33825" xr:uid="{00000000-0005-0000-0000-0000D4730000}"/>
    <cellStyle name="Обычный 30 4 2 4 3" xfId="20951" xr:uid="{00000000-0005-0000-0000-0000D5730000}"/>
    <cellStyle name="Обычный 30 4 2 4 3 2" xfId="39103" xr:uid="{00000000-0005-0000-0000-0000D6730000}"/>
    <cellStyle name="Обычный 30 4 2 4 4" xfId="30787" xr:uid="{00000000-0005-0000-0000-0000D7730000}"/>
    <cellStyle name="Обычный 30 4 2 5" xfId="11609" xr:uid="{00000000-0005-0000-0000-0000D8730000}"/>
    <cellStyle name="Обычный 30 4 2 5 2" xfId="21454" xr:uid="{00000000-0005-0000-0000-0000D9730000}"/>
    <cellStyle name="Обычный 30 4 2 5 2 2" xfId="39606" xr:uid="{00000000-0005-0000-0000-0000DA730000}"/>
    <cellStyle name="Обычный 30 4 2 5 3" xfId="31290" xr:uid="{00000000-0005-0000-0000-0000DB730000}"/>
    <cellStyle name="Обычный 30 4 2 6" xfId="7569" xr:uid="{00000000-0005-0000-0000-0000DC730000}"/>
    <cellStyle name="Обычный 30 4 2 6 2" xfId="18964" xr:uid="{00000000-0005-0000-0000-0000DD730000}"/>
    <cellStyle name="Обычный 30 4 2 6 2 2" xfId="37184" xr:uid="{00000000-0005-0000-0000-0000DE730000}"/>
    <cellStyle name="Обычный 30 4 2 6 3" xfId="28931" xr:uid="{00000000-0005-0000-0000-0000DF730000}"/>
    <cellStyle name="Обычный 30 4 2 7" xfId="13135" xr:uid="{00000000-0005-0000-0000-0000E0730000}"/>
    <cellStyle name="Обычный 30 4 2 7 2" xfId="22536" xr:uid="{00000000-0005-0000-0000-0000E1730000}"/>
    <cellStyle name="Обычный 30 4 2 7 2 2" xfId="40548" xr:uid="{00000000-0005-0000-0000-0000E2730000}"/>
    <cellStyle name="Обычный 30 4 2 7 3" xfId="32210" xr:uid="{00000000-0005-0000-0000-0000E3730000}"/>
    <cellStyle name="Обычный 30 4 2 8" xfId="16619" xr:uid="{00000000-0005-0000-0000-0000E4730000}"/>
    <cellStyle name="Обычный 30 4 2 8 2" xfId="25407" xr:uid="{00000000-0005-0000-0000-0000E5730000}"/>
    <cellStyle name="Обычный 30 4 2 8 2 2" xfId="43371" xr:uid="{00000000-0005-0000-0000-0000E6730000}"/>
    <cellStyle name="Обычный 30 4 2 8 3" xfId="35063" xr:uid="{00000000-0005-0000-0000-0000E7730000}"/>
    <cellStyle name="Обычный 30 4 2 9" xfId="18058" xr:uid="{00000000-0005-0000-0000-0000E8730000}"/>
    <cellStyle name="Обычный 30 4 2 9 2" xfId="36368" xr:uid="{00000000-0005-0000-0000-0000E9730000}"/>
    <cellStyle name="Обычный 30 4 3" xfId="8748" xr:uid="{00000000-0005-0000-0000-0000EA730000}"/>
    <cellStyle name="Обычный 30 4 3 2" xfId="10054" xr:uid="{00000000-0005-0000-0000-0000EB730000}"/>
    <cellStyle name="Обычный 30 4 3 2 2" xfId="14992" xr:uid="{00000000-0005-0000-0000-0000EC730000}"/>
    <cellStyle name="Обычный 30 4 3 2 2 2" xfId="24171" xr:uid="{00000000-0005-0000-0000-0000ED730000}"/>
    <cellStyle name="Обычный 30 4 3 2 2 2 2" xfId="42171" xr:uid="{00000000-0005-0000-0000-0000EE730000}"/>
    <cellStyle name="Обычный 30 4 3 2 2 3" xfId="33826" xr:uid="{00000000-0005-0000-0000-0000EF730000}"/>
    <cellStyle name="Обычный 30 4 3 2 3" xfId="20238" xr:uid="{00000000-0005-0000-0000-0000F0730000}"/>
    <cellStyle name="Обычный 30 4 3 2 3 2" xfId="38397" xr:uid="{00000000-0005-0000-0000-0000F1730000}"/>
    <cellStyle name="Обычный 30 4 3 2 4" xfId="30092" xr:uid="{00000000-0005-0000-0000-0000F2730000}"/>
    <cellStyle name="Обычный 30 4 3 3" xfId="13633" xr:uid="{00000000-0005-0000-0000-0000F3730000}"/>
    <cellStyle name="Обычный 30 4 3 3 2" xfId="22863" xr:uid="{00000000-0005-0000-0000-0000F4730000}"/>
    <cellStyle name="Обычный 30 4 3 3 2 2" xfId="40864" xr:uid="{00000000-0005-0000-0000-0000F5730000}"/>
    <cellStyle name="Обычный 30 4 3 3 3" xfId="32518" xr:uid="{00000000-0005-0000-0000-0000F6730000}"/>
    <cellStyle name="Обычный 30 4 3 4" xfId="19386" xr:uid="{00000000-0005-0000-0000-0000F7730000}"/>
    <cellStyle name="Обычный 30 4 3 4 2" xfId="37556" xr:uid="{00000000-0005-0000-0000-0000F8730000}"/>
    <cellStyle name="Обычный 30 4 3 5" xfId="29266" xr:uid="{00000000-0005-0000-0000-0000F9730000}"/>
    <cellStyle name="Обычный 30 4 4" xfId="9384" xr:uid="{00000000-0005-0000-0000-0000FA730000}"/>
    <cellStyle name="Обычный 30 4 4 2" xfId="14993" xr:uid="{00000000-0005-0000-0000-0000FB730000}"/>
    <cellStyle name="Обычный 30 4 4 2 2" xfId="24172" xr:uid="{00000000-0005-0000-0000-0000FC730000}"/>
    <cellStyle name="Обычный 30 4 4 2 2 2" xfId="42172" xr:uid="{00000000-0005-0000-0000-0000FD730000}"/>
    <cellStyle name="Обычный 30 4 4 2 3" xfId="33827" xr:uid="{00000000-0005-0000-0000-0000FE730000}"/>
    <cellStyle name="Обычный 30 4 4 3" xfId="19858" xr:uid="{00000000-0005-0000-0000-0000FF730000}"/>
    <cellStyle name="Обычный 30 4 4 3 2" xfId="38023" xr:uid="{00000000-0005-0000-0000-000000740000}"/>
    <cellStyle name="Обычный 30 4 4 4" xfId="29726" xr:uid="{00000000-0005-0000-0000-000001740000}"/>
    <cellStyle name="Обычный 30 4 5" xfId="10795" xr:uid="{00000000-0005-0000-0000-000002740000}"/>
    <cellStyle name="Обычный 30 4 5 2" xfId="14994" xr:uid="{00000000-0005-0000-0000-000003740000}"/>
    <cellStyle name="Обычный 30 4 5 2 2" xfId="24173" xr:uid="{00000000-0005-0000-0000-000004740000}"/>
    <cellStyle name="Обычный 30 4 5 2 2 2" xfId="42173" xr:uid="{00000000-0005-0000-0000-000005740000}"/>
    <cellStyle name="Обычный 30 4 5 2 3" xfId="33828" xr:uid="{00000000-0005-0000-0000-000006740000}"/>
    <cellStyle name="Обычный 30 4 5 3" xfId="20650" xr:uid="{00000000-0005-0000-0000-000007740000}"/>
    <cellStyle name="Обычный 30 4 5 3 2" xfId="38802" xr:uid="{00000000-0005-0000-0000-000008740000}"/>
    <cellStyle name="Обычный 30 4 5 4" xfId="30486" xr:uid="{00000000-0005-0000-0000-000009740000}"/>
    <cellStyle name="Обычный 30 4 6" xfId="11418" xr:uid="{00000000-0005-0000-0000-00000A740000}"/>
    <cellStyle name="Обычный 30 4 6 2" xfId="21263" xr:uid="{00000000-0005-0000-0000-00000B740000}"/>
    <cellStyle name="Обычный 30 4 6 2 2" xfId="39415" xr:uid="{00000000-0005-0000-0000-00000C740000}"/>
    <cellStyle name="Обычный 30 4 6 3" xfId="31099" xr:uid="{00000000-0005-0000-0000-00000D740000}"/>
    <cellStyle name="Обычный 30 4 7" xfId="12004" xr:uid="{00000000-0005-0000-0000-00000E740000}"/>
    <cellStyle name="Обычный 30 4 7 2" xfId="21743" xr:uid="{00000000-0005-0000-0000-00000F740000}"/>
    <cellStyle name="Обычный 30 4 7 2 2" xfId="39891" xr:uid="{00000000-0005-0000-0000-000010740000}"/>
    <cellStyle name="Обычный 30 4 7 3" xfId="31570" xr:uid="{00000000-0005-0000-0000-000011740000}"/>
    <cellStyle name="Обычный 30 4 8" xfId="7160" xr:uid="{00000000-0005-0000-0000-000012740000}"/>
    <cellStyle name="Обычный 30 4 8 2" xfId="18761" xr:uid="{00000000-0005-0000-0000-000013740000}"/>
    <cellStyle name="Обычный 30 4 8 2 2" xfId="36984" xr:uid="{00000000-0005-0000-0000-000014740000}"/>
    <cellStyle name="Обычный 30 4 8 3" xfId="28736" xr:uid="{00000000-0005-0000-0000-000015740000}"/>
    <cellStyle name="Обычный 30 4 9" xfId="12569" xr:uid="{00000000-0005-0000-0000-000016740000}"/>
    <cellStyle name="Обычный 30 4 9 2" xfId="22005" xr:uid="{00000000-0005-0000-0000-000017740000}"/>
    <cellStyle name="Обычный 30 4 9 2 2" xfId="40121" xr:uid="{00000000-0005-0000-0000-000018740000}"/>
    <cellStyle name="Обычный 30 4 9 3" xfId="31784" xr:uid="{00000000-0005-0000-0000-000019740000}"/>
    <cellStyle name="Обычный 30 5" xfId="7567" xr:uid="{00000000-0005-0000-0000-00001A740000}"/>
    <cellStyle name="Обычный 30 5 2" xfId="9022" xr:uid="{00000000-0005-0000-0000-00001B740000}"/>
    <cellStyle name="Обычный 30 5 2 2" xfId="14100" xr:uid="{00000000-0005-0000-0000-00001C740000}"/>
    <cellStyle name="Обычный 30 5 2 2 2" xfId="23288" xr:uid="{00000000-0005-0000-0000-00001D740000}"/>
    <cellStyle name="Обычный 30 5 2 2 2 2" xfId="41288" xr:uid="{00000000-0005-0000-0000-00001E740000}"/>
    <cellStyle name="Обычный 30 5 2 2 3" xfId="32944" xr:uid="{00000000-0005-0000-0000-00001F740000}"/>
    <cellStyle name="Обычный 30 5 2 3" xfId="19588" xr:uid="{00000000-0005-0000-0000-000020740000}"/>
    <cellStyle name="Обычный 30 5 2 3 2" xfId="37758" xr:uid="{00000000-0005-0000-0000-000021740000}"/>
    <cellStyle name="Обычный 30 5 2 4" xfId="29463" xr:uid="{00000000-0005-0000-0000-000022740000}"/>
    <cellStyle name="Обычный 30 5 3" xfId="10055" xr:uid="{00000000-0005-0000-0000-000023740000}"/>
    <cellStyle name="Обычный 30 5 3 2" xfId="14995" xr:uid="{00000000-0005-0000-0000-000024740000}"/>
    <cellStyle name="Обычный 30 5 3 2 2" xfId="24174" xr:uid="{00000000-0005-0000-0000-000025740000}"/>
    <cellStyle name="Обычный 30 5 3 2 2 2" xfId="42174" xr:uid="{00000000-0005-0000-0000-000026740000}"/>
    <cellStyle name="Обычный 30 5 3 2 3" xfId="33829" xr:uid="{00000000-0005-0000-0000-000027740000}"/>
    <cellStyle name="Обычный 30 5 3 3" xfId="20239" xr:uid="{00000000-0005-0000-0000-000028740000}"/>
    <cellStyle name="Обычный 30 5 3 3 2" xfId="38398" xr:uid="{00000000-0005-0000-0000-000029740000}"/>
    <cellStyle name="Обычный 30 5 3 4" xfId="30093" xr:uid="{00000000-0005-0000-0000-00002A740000}"/>
    <cellStyle name="Обычный 30 5 4" xfId="11103" xr:uid="{00000000-0005-0000-0000-00002B740000}"/>
    <cellStyle name="Обычный 30 5 4 2" xfId="14996" xr:uid="{00000000-0005-0000-0000-00002C740000}"/>
    <cellStyle name="Обычный 30 5 4 2 2" xfId="24175" xr:uid="{00000000-0005-0000-0000-00002D740000}"/>
    <cellStyle name="Обычный 30 5 4 2 2 2" xfId="42175" xr:uid="{00000000-0005-0000-0000-00002E740000}"/>
    <cellStyle name="Обычный 30 5 4 2 3" xfId="33830" xr:uid="{00000000-0005-0000-0000-00002F740000}"/>
    <cellStyle name="Обычный 30 5 4 3" xfId="20952" xr:uid="{00000000-0005-0000-0000-000030740000}"/>
    <cellStyle name="Обычный 30 5 4 3 2" xfId="39104" xr:uid="{00000000-0005-0000-0000-000031740000}"/>
    <cellStyle name="Обычный 30 5 4 4" xfId="30788" xr:uid="{00000000-0005-0000-0000-000032740000}"/>
    <cellStyle name="Обычный 30 5 5" xfId="11607" xr:uid="{00000000-0005-0000-0000-000033740000}"/>
    <cellStyle name="Обычный 30 5 5 2" xfId="21452" xr:uid="{00000000-0005-0000-0000-000034740000}"/>
    <cellStyle name="Обычный 30 5 5 2 2" xfId="39604" xr:uid="{00000000-0005-0000-0000-000035740000}"/>
    <cellStyle name="Обычный 30 5 5 3" xfId="31288" xr:uid="{00000000-0005-0000-0000-000036740000}"/>
    <cellStyle name="Обычный 30 5 6" xfId="13136" xr:uid="{00000000-0005-0000-0000-000037740000}"/>
    <cellStyle name="Обычный 30 5 6 2" xfId="22537" xr:uid="{00000000-0005-0000-0000-000038740000}"/>
    <cellStyle name="Обычный 30 5 6 2 2" xfId="40549" xr:uid="{00000000-0005-0000-0000-000039740000}"/>
    <cellStyle name="Обычный 30 5 6 3" xfId="32211" xr:uid="{00000000-0005-0000-0000-00003A740000}"/>
    <cellStyle name="Обычный 30 5 7" xfId="18962" xr:uid="{00000000-0005-0000-0000-00003B740000}"/>
    <cellStyle name="Обычный 30 5 7 2" xfId="37182" xr:uid="{00000000-0005-0000-0000-00003C740000}"/>
    <cellStyle name="Обычный 30 5 8" xfId="28929" xr:uid="{00000000-0005-0000-0000-00003D740000}"/>
    <cellStyle name="Обычный 30 6" xfId="8321" xr:uid="{00000000-0005-0000-0000-00003E740000}"/>
    <cellStyle name="Обычный 30 6 2" xfId="10056" xr:uid="{00000000-0005-0000-0000-00003F740000}"/>
    <cellStyle name="Обычный 30 6 2 2" xfId="14997" xr:uid="{00000000-0005-0000-0000-000040740000}"/>
    <cellStyle name="Обычный 30 6 2 2 2" xfId="24176" xr:uid="{00000000-0005-0000-0000-000041740000}"/>
    <cellStyle name="Обычный 30 6 2 2 2 2" xfId="42176" xr:uid="{00000000-0005-0000-0000-000042740000}"/>
    <cellStyle name="Обычный 30 6 2 2 3" xfId="33831" xr:uid="{00000000-0005-0000-0000-000043740000}"/>
    <cellStyle name="Обычный 30 6 2 3" xfId="20240" xr:uid="{00000000-0005-0000-0000-000044740000}"/>
    <cellStyle name="Обычный 30 6 2 3 2" xfId="38399" xr:uid="{00000000-0005-0000-0000-000045740000}"/>
    <cellStyle name="Обычный 30 6 2 4" xfId="30094" xr:uid="{00000000-0005-0000-0000-000046740000}"/>
    <cellStyle name="Обычный 30 6 3" xfId="13359" xr:uid="{00000000-0005-0000-0000-000047740000}"/>
    <cellStyle name="Обычный 30 6 4" xfId="19195" xr:uid="{00000000-0005-0000-0000-000048740000}"/>
    <cellStyle name="Обычный 30 6 4 2" xfId="37374" xr:uid="{00000000-0005-0000-0000-000049740000}"/>
    <cellStyle name="Обычный 30 6 5" xfId="29087" xr:uid="{00000000-0005-0000-0000-00004A740000}"/>
    <cellStyle name="Обычный 30 7" xfId="9382" xr:uid="{00000000-0005-0000-0000-00004B740000}"/>
    <cellStyle name="Обычный 30 7 2" xfId="13360" xr:uid="{00000000-0005-0000-0000-00004C740000}"/>
    <cellStyle name="Обычный 30 7 3" xfId="19856" xr:uid="{00000000-0005-0000-0000-00004D740000}"/>
    <cellStyle name="Обычный 30 7 3 2" xfId="38021" xr:uid="{00000000-0005-0000-0000-00004E740000}"/>
    <cellStyle name="Обычный 30 7 4" xfId="29724" xr:uid="{00000000-0005-0000-0000-00004F740000}"/>
    <cellStyle name="Обычный 30 8" xfId="10793" xr:uid="{00000000-0005-0000-0000-000050740000}"/>
    <cellStyle name="Обычный 30 8 2" xfId="13631" xr:uid="{00000000-0005-0000-0000-000051740000}"/>
    <cellStyle name="Обычный 30 8 2 2" xfId="22861" xr:uid="{00000000-0005-0000-0000-000052740000}"/>
    <cellStyle name="Обычный 30 8 2 2 2" xfId="40862" xr:uid="{00000000-0005-0000-0000-000053740000}"/>
    <cellStyle name="Обычный 30 8 2 3" xfId="32516" xr:uid="{00000000-0005-0000-0000-000054740000}"/>
    <cellStyle name="Обычный 30 8 3" xfId="20648" xr:uid="{00000000-0005-0000-0000-000055740000}"/>
    <cellStyle name="Обычный 30 8 3 2" xfId="38800" xr:uid="{00000000-0005-0000-0000-000056740000}"/>
    <cellStyle name="Обычный 30 8 4" xfId="30484" xr:uid="{00000000-0005-0000-0000-000057740000}"/>
    <cellStyle name="Обычный 30 9" xfId="11253" xr:uid="{00000000-0005-0000-0000-000058740000}"/>
    <cellStyle name="Обычный 30 9 2" xfId="21098" xr:uid="{00000000-0005-0000-0000-000059740000}"/>
    <cellStyle name="Обычный 30 9 2 2" xfId="39250" xr:uid="{00000000-0005-0000-0000-00005A740000}"/>
    <cellStyle name="Обычный 30 9 3" xfId="30934" xr:uid="{00000000-0005-0000-0000-00005B740000}"/>
    <cellStyle name="Обычный 30_Data_Resourses &amp; Reserves_Audit12_mod2011_f0112" xfId="3724" xr:uid="{00000000-0005-0000-0000-00005C740000}"/>
    <cellStyle name="Обычный 31" xfId="3725" xr:uid="{00000000-0005-0000-0000-00005D740000}"/>
    <cellStyle name="Обычный 31 10" xfId="11770" xr:uid="{00000000-0005-0000-0000-00005E740000}"/>
    <cellStyle name="Обычный 31 11" xfId="6660" xr:uid="{00000000-0005-0000-0000-00005F740000}"/>
    <cellStyle name="Обычный 31 11 2" xfId="18514" xr:uid="{00000000-0005-0000-0000-000060740000}"/>
    <cellStyle name="Обычный 31 11 2 2" xfId="36791" xr:uid="{00000000-0005-0000-0000-000061740000}"/>
    <cellStyle name="Обычный 31 11 3" xfId="28570" xr:uid="{00000000-0005-0000-0000-000062740000}"/>
    <cellStyle name="Обычный 31 12" xfId="12570" xr:uid="{00000000-0005-0000-0000-000063740000}"/>
    <cellStyle name="Обычный 31 12 2" xfId="22006" xr:uid="{00000000-0005-0000-0000-000064740000}"/>
    <cellStyle name="Обычный 31 12 2 2" xfId="40122" xr:uid="{00000000-0005-0000-0000-000065740000}"/>
    <cellStyle name="Обычный 31 12 3" xfId="31785" xr:uid="{00000000-0005-0000-0000-000066740000}"/>
    <cellStyle name="Обычный 31 2" xfId="3726" xr:uid="{00000000-0005-0000-0000-000067740000}"/>
    <cellStyle name="Обычный 31 2 10" xfId="12571" xr:uid="{00000000-0005-0000-0000-000068740000}"/>
    <cellStyle name="Обычный 31 2 10 2" xfId="22007" xr:uid="{00000000-0005-0000-0000-000069740000}"/>
    <cellStyle name="Обычный 31 2 10 2 2" xfId="40123" xr:uid="{00000000-0005-0000-0000-00006A740000}"/>
    <cellStyle name="Обычный 31 2 10 3" xfId="31786" xr:uid="{00000000-0005-0000-0000-00006B740000}"/>
    <cellStyle name="Обычный 31 2 2" xfId="3727" xr:uid="{00000000-0005-0000-0000-00006C740000}"/>
    <cellStyle name="Обычный 31 2 2 2" xfId="10057" xr:uid="{00000000-0005-0000-0000-00006D740000}"/>
    <cellStyle name="Обычный 31 2 3" xfId="7571" xr:uid="{00000000-0005-0000-0000-00006E740000}"/>
    <cellStyle name="Обычный 31 2 3 2" xfId="9026" xr:uid="{00000000-0005-0000-0000-00006F740000}"/>
    <cellStyle name="Обычный 31 2 3 2 2" xfId="14101" xr:uid="{00000000-0005-0000-0000-000070740000}"/>
    <cellStyle name="Обычный 31 2 3 2 2 2" xfId="23289" xr:uid="{00000000-0005-0000-0000-000071740000}"/>
    <cellStyle name="Обычный 31 2 3 2 2 2 2" xfId="41289" xr:uid="{00000000-0005-0000-0000-000072740000}"/>
    <cellStyle name="Обычный 31 2 3 2 2 3" xfId="32945" xr:uid="{00000000-0005-0000-0000-000073740000}"/>
    <cellStyle name="Обычный 31 2 3 2 3" xfId="19592" xr:uid="{00000000-0005-0000-0000-000074740000}"/>
    <cellStyle name="Обычный 31 2 3 2 3 2" xfId="37762" xr:uid="{00000000-0005-0000-0000-000075740000}"/>
    <cellStyle name="Обычный 31 2 3 2 4" xfId="29467" xr:uid="{00000000-0005-0000-0000-000076740000}"/>
    <cellStyle name="Обычный 31 2 3 3" xfId="10058" xr:uid="{00000000-0005-0000-0000-000077740000}"/>
    <cellStyle name="Обычный 31 2 3 3 2" xfId="14998" xr:uid="{00000000-0005-0000-0000-000078740000}"/>
    <cellStyle name="Обычный 31 2 3 3 2 2" xfId="24177" xr:uid="{00000000-0005-0000-0000-000079740000}"/>
    <cellStyle name="Обычный 31 2 3 3 2 2 2" xfId="42177" xr:uid="{00000000-0005-0000-0000-00007A740000}"/>
    <cellStyle name="Обычный 31 2 3 3 2 3" xfId="33832" xr:uid="{00000000-0005-0000-0000-00007B740000}"/>
    <cellStyle name="Обычный 31 2 3 3 3" xfId="20241" xr:uid="{00000000-0005-0000-0000-00007C740000}"/>
    <cellStyle name="Обычный 31 2 3 3 3 2" xfId="38400" xr:uid="{00000000-0005-0000-0000-00007D740000}"/>
    <cellStyle name="Обычный 31 2 3 3 4" xfId="30095" xr:uid="{00000000-0005-0000-0000-00007E740000}"/>
    <cellStyle name="Обычный 31 2 3 4" xfId="11104" xr:uid="{00000000-0005-0000-0000-00007F740000}"/>
    <cellStyle name="Обычный 31 2 3 4 2" xfId="14999" xr:uid="{00000000-0005-0000-0000-000080740000}"/>
    <cellStyle name="Обычный 31 2 3 4 2 2" xfId="24178" xr:uid="{00000000-0005-0000-0000-000081740000}"/>
    <cellStyle name="Обычный 31 2 3 4 2 2 2" xfId="42178" xr:uid="{00000000-0005-0000-0000-000082740000}"/>
    <cellStyle name="Обычный 31 2 3 4 2 3" xfId="33833" xr:uid="{00000000-0005-0000-0000-000083740000}"/>
    <cellStyle name="Обычный 31 2 3 4 3" xfId="20953" xr:uid="{00000000-0005-0000-0000-000084740000}"/>
    <cellStyle name="Обычный 31 2 3 4 3 2" xfId="39105" xr:uid="{00000000-0005-0000-0000-000085740000}"/>
    <cellStyle name="Обычный 31 2 3 4 4" xfId="30789" xr:uid="{00000000-0005-0000-0000-000086740000}"/>
    <cellStyle name="Обычный 31 2 3 5" xfId="11611" xr:uid="{00000000-0005-0000-0000-000087740000}"/>
    <cellStyle name="Обычный 31 2 3 5 2" xfId="21456" xr:uid="{00000000-0005-0000-0000-000088740000}"/>
    <cellStyle name="Обычный 31 2 3 5 2 2" xfId="39608" xr:uid="{00000000-0005-0000-0000-000089740000}"/>
    <cellStyle name="Обычный 31 2 3 5 3" xfId="31292" xr:uid="{00000000-0005-0000-0000-00008A740000}"/>
    <cellStyle name="Обычный 31 2 3 6" xfId="13137" xr:uid="{00000000-0005-0000-0000-00008B740000}"/>
    <cellStyle name="Обычный 31 2 3 6 2" xfId="22538" xr:uid="{00000000-0005-0000-0000-00008C740000}"/>
    <cellStyle name="Обычный 31 2 3 6 2 2" xfId="40550" xr:uid="{00000000-0005-0000-0000-00008D740000}"/>
    <cellStyle name="Обычный 31 2 3 6 3" xfId="32212" xr:uid="{00000000-0005-0000-0000-00008E740000}"/>
    <cellStyle name="Обычный 31 2 3 7" xfId="18966" xr:uid="{00000000-0005-0000-0000-00008F740000}"/>
    <cellStyle name="Обычный 31 2 3 7 2" xfId="37186" xr:uid="{00000000-0005-0000-0000-000090740000}"/>
    <cellStyle name="Обычный 31 2 3 8" xfId="28933" xr:uid="{00000000-0005-0000-0000-000091740000}"/>
    <cellStyle name="Обычный 31 2 4" xfId="8514" xr:uid="{00000000-0005-0000-0000-000092740000}"/>
    <cellStyle name="Обычный 31 2 4 2" xfId="10059" xr:uid="{00000000-0005-0000-0000-000093740000}"/>
    <cellStyle name="Обычный 31 2 4 2 2" xfId="15000" xr:uid="{00000000-0005-0000-0000-000094740000}"/>
    <cellStyle name="Обычный 31 2 4 2 2 2" xfId="24179" xr:uid="{00000000-0005-0000-0000-000095740000}"/>
    <cellStyle name="Обычный 31 2 4 2 2 2 2" xfId="42179" xr:uid="{00000000-0005-0000-0000-000096740000}"/>
    <cellStyle name="Обычный 31 2 4 2 2 3" xfId="33834" xr:uid="{00000000-0005-0000-0000-000097740000}"/>
    <cellStyle name="Обычный 31 2 4 2 3" xfId="20242" xr:uid="{00000000-0005-0000-0000-000098740000}"/>
    <cellStyle name="Обычный 31 2 4 2 3 2" xfId="38401" xr:uid="{00000000-0005-0000-0000-000099740000}"/>
    <cellStyle name="Обычный 31 2 4 2 4" xfId="30096" xr:uid="{00000000-0005-0000-0000-00009A740000}"/>
    <cellStyle name="Обычный 31 2 4 3" xfId="13635" xr:uid="{00000000-0005-0000-0000-00009B740000}"/>
    <cellStyle name="Обычный 31 2 4 3 2" xfId="22865" xr:uid="{00000000-0005-0000-0000-00009C740000}"/>
    <cellStyle name="Обычный 31 2 4 3 2 2" xfId="40866" xr:uid="{00000000-0005-0000-0000-00009D740000}"/>
    <cellStyle name="Обычный 31 2 4 3 3" xfId="32520" xr:uid="{00000000-0005-0000-0000-00009E740000}"/>
    <cellStyle name="Обычный 31 2 4 4" xfId="19269" xr:uid="{00000000-0005-0000-0000-00009F740000}"/>
    <cellStyle name="Обычный 31 2 4 4 2" xfId="37443" xr:uid="{00000000-0005-0000-0000-0000A0740000}"/>
    <cellStyle name="Обычный 31 2 4 5" xfId="29154" xr:uid="{00000000-0005-0000-0000-0000A1740000}"/>
    <cellStyle name="Обычный 31 2 5" xfId="9386" xr:uid="{00000000-0005-0000-0000-0000A2740000}"/>
    <cellStyle name="Обычный 31 2 5 2" xfId="15001" xr:uid="{00000000-0005-0000-0000-0000A3740000}"/>
    <cellStyle name="Обычный 31 2 5 2 2" xfId="24180" xr:uid="{00000000-0005-0000-0000-0000A4740000}"/>
    <cellStyle name="Обычный 31 2 5 2 2 2" xfId="42180" xr:uid="{00000000-0005-0000-0000-0000A5740000}"/>
    <cellStyle name="Обычный 31 2 5 2 3" xfId="33835" xr:uid="{00000000-0005-0000-0000-0000A6740000}"/>
    <cellStyle name="Обычный 31 2 5 3" xfId="19860" xr:uid="{00000000-0005-0000-0000-0000A7740000}"/>
    <cellStyle name="Обычный 31 2 5 3 2" xfId="38025" xr:uid="{00000000-0005-0000-0000-0000A8740000}"/>
    <cellStyle name="Обычный 31 2 5 4" xfId="29728" xr:uid="{00000000-0005-0000-0000-0000A9740000}"/>
    <cellStyle name="Обычный 31 2 6" xfId="10797" xr:uid="{00000000-0005-0000-0000-0000AA740000}"/>
    <cellStyle name="Обычный 31 2 6 2" xfId="15002" xr:uid="{00000000-0005-0000-0000-0000AB740000}"/>
    <cellStyle name="Обычный 31 2 6 2 2" xfId="24181" xr:uid="{00000000-0005-0000-0000-0000AC740000}"/>
    <cellStyle name="Обычный 31 2 6 2 2 2" xfId="42181" xr:uid="{00000000-0005-0000-0000-0000AD740000}"/>
    <cellStyle name="Обычный 31 2 6 2 3" xfId="33836" xr:uid="{00000000-0005-0000-0000-0000AE740000}"/>
    <cellStyle name="Обычный 31 2 6 3" xfId="20652" xr:uid="{00000000-0005-0000-0000-0000AF740000}"/>
    <cellStyle name="Обычный 31 2 6 3 2" xfId="38804" xr:uid="{00000000-0005-0000-0000-0000B0740000}"/>
    <cellStyle name="Обычный 31 2 6 4" xfId="30488" xr:uid="{00000000-0005-0000-0000-0000B1740000}"/>
    <cellStyle name="Обычный 31 2 7" xfId="11316" xr:uid="{00000000-0005-0000-0000-0000B2740000}"/>
    <cellStyle name="Обычный 31 2 7 2" xfId="21161" xr:uid="{00000000-0005-0000-0000-0000B3740000}"/>
    <cellStyle name="Обычный 31 2 7 2 2" xfId="39313" xr:uid="{00000000-0005-0000-0000-0000B4740000}"/>
    <cellStyle name="Обычный 31 2 7 3" xfId="30997" xr:uid="{00000000-0005-0000-0000-0000B5740000}"/>
    <cellStyle name="Обычный 31 2 8" xfId="11878" xr:uid="{00000000-0005-0000-0000-0000B6740000}"/>
    <cellStyle name="Обычный 31 2 8 2" xfId="21629" xr:uid="{00000000-0005-0000-0000-0000B7740000}"/>
    <cellStyle name="Обычный 31 2 8 2 2" xfId="39778" xr:uid="{00000000-0005-0000-0000-0000B8740000}"/>
    <cellStyle name="Обычный 31 2 8 3" xfId="31457" xr:uid="{00000000-0005-0000-0000-0000B9740000}"/>
    <cellStyle name="Обычный 31 2 9" xfId="6815" xr:uid="{00000000-0005-0000-0000-0000BA740000}"/>
    <cellStyle name="Обычный 31 2 9 2" xfId="18604" xr:uid="{00000000-0005-0000-0000-0000BB740000}"/>
    <cellStyle name="Обычный 31 2 9 2 2" xfId="36865" xr:uid="{00000000-0005-0000-0000-0000BC740000}"/>
    <cellStyle name="Обычный 31 2 9 3" xfId="28634" xr:uid="{00000000-0005-0000-0000-0000BD740000}"/>
    <cellStyle name="Обычный 31 3" xfId="3728" xr:uid="{00000000-0005-0000-0000-0000BE740000}"/>
    <cellStyle name="Обычный 31 3 2" xfId="10060" xr:uid="{00000000-0005-0000-0000-0000BF740000}"/>
    <cellStyle name="Обычный 31 3 3" xfId="7029" xr:uid="{00000000-0005-0000-0000-0000C0740000}"/>
    <cellStyle name="Обычный 31 4" xfId="3729" xr:uid="{00000000-0005-0000-0000-0000C1740000}"/>
    <cellStyle name="Обычный 31 4 10" xfId="16184" xr:uid="{00000000-0005-0000-0000-0000C2740000}"/>
    <cellStyle name="Обычный 31 4 10 2" xfId="25123" xr:uid="{00000000-0005-0000-0000-0000C3740000}"/>
    <cellStyle name="Обычный 31 4 10 2 2" xfId="43116" xr:uid="{00000000-0005-0000-0000-0000C4740000}"/>
    <cellStyle name="Обычный 31 4 10 3" xfId="34763" xr:uid="{00000000-0005-0000-0000-0000C5740000}"/>
    <cellStyle name="Обычный 31 4 11" xfId="17344" xr:uid="{00000000-0005-0000-0000-0000C6740000}"/>
    <cellStyle name="Обычный 31 4 11 2" xfId="35699" xr:uid="{00000000-0005-0000-0000-0000C7740000}"/>
    <cellStyle name="Обычный 31 4 12" xfId="26483" xr:uid="{00000000-0005-0000-0000-0000C8740000}"/>
    <cellStyle name="Обычный 31 4 12 2" xfId="44405" xr:uid="{00000000-0005-0000-0000-0000C9740000}"/>
    <cellStyle name="Обычный 31 4 13" xfId="27546" xr:uid="{00000000-0005-0000-0000-0000CA740000}"/>
    <cellStyle name="Обычный 31 4 14" xfId="45442" xr:uid="{00000000-0005-0000-0000-0000CB740000}"/>
    <cellStyle name="Обычный 31 4 15" xfId="46555" xr:uid="{00000000-0005-0000-0000-0000CC740000}"/>
    <cellStyle name="Обычный 31 4 2" xfId="6110" xr:uid="{00000000-0005-0000-0000-0000CD740000}"/>
    <cellStyle name="Обычный 31 4 2 10" xfId="26972" xr:uid="{00000000-0005-0000-0000-0000CE740000}"/>
    <cellStyle name="Обычный 31 4 2 10 2" xfId="44887" xr:uid="{00000000-0005-0000-0000-0000CF740000}"/>
    <cellStyle name="Обычный 31 4 2 11" xfId="28152" xr:uid="{00000000-0005-0000-0000-0000D0740000}"/>
    <cellStyle name="Обычный 31 4 2 12" xfId="45944" xr:uid="{00000000-0005-0000-0000-0000D1740000}"/>
    <cellStyle name="Обычный 31 4 2 13" xfId="47139" xr:uid="{00000000-0005-0000-0000-0000D2740000}"/>
    <cellStyle name="Обычный 31 4 2 2" xfId="9027" xr:uid="{00000000-0005-0000-0000-0000D3740000}"/>
    <cellStyle name="Обычный 31 4 2 2 2" xfId="14102" xr:uid="{00000000-0005-0000-0000-0000D4740000}"/>
    <cellStyle name="Обычный 31 4 2 2 2 2" xfId="23290" xr:uid="{00000000-0005-0000-0000-0000D5740000}"/>
    <cellStyle name="Обычный 31 4 2 2 2 2 2" xfId="41290" xr:uid="{00000000-0005-0000-0000-0000D6740000}"/>
    <cellStyle name="Обычный 31 4 2 2 2 3" xfId="32946" xr:uid="{00000000-0005-0000-0000-0000D7740000}"/>
    <cellStyle name="Обычный 31 4 2 2 3" xfId="19593" xr:uid="{00000000-0005-0000-0000-0000D8740000}"/>
    <cellStyle name="Обычный 31 4 2 2 3 2" xfId="37763" xr:uid="{00000000-0005-0000-0000-0000D9740000}"/>
    <cellStyle name="Обычный 31 4 2 2 4" xfId="29468" xr:uid="{00000000-0005-0000-0000-0000DA740000}"/>
    <cellStyle name="Обычный 31 4 2 3" xfId="10061" xr:uid="{00000000-0005-0000-0000-0000DB740000}"/>
    <cellStyle name="Обычный 31 4 2 3 2" xfId="15003" xr:uid="{00000000-0005-0000-0000-0000DC740000}"/>
    <cellStyle name="Обычный 31 4 2 3 2 2" xfId="24182" xr:uid="{00000000-0005-0000-0000-0000DD740000}"/>
    <cellStyle name="Обычный 31 4 2 3 2 2 2" xfId="42182" xr:uid="{00000000-0005-0000-0000-0000DE740000}"/>
    <cellStyle name="Обычный 31 4 2 3 2 3" xfId="33837" xr:uid="{00000000-0005-0000-0000-0000DF740000}"/>
    <cellStyle name="Обычный 31 4 2 3 3" xfId="20243" xr:uid="{00000000-0005-0000-0000-0000E0740000}"/>
    <cellStyle name="Обычный 31 4 2 3 3 2" xfId="38402" xr:uid="{00000000-0005-0000-0000-0000E1740000}"/>
    <cellStyle name="Обычный 31 4 2 3 4" xfId="30097" xr:uid="{00000000-0005-0000-0000-0000E2740000}"/>
    <cellStyle name="Обычный 31 4 2 4" xfId="11105" xr:uid="{00000000-0005-0000-0000-0000E3740000}"/>
    <cellStyle name="Обычный 31 4 2 4 2" xfId="15004" xr:uid="{00000000-0005-0000-0000-0000E4740000}"/>
    <cellStyle name="Обычный 31 4 2 4 2 2" xfId="24183" xr:uid="{00000000-0005-0000-0000-0000E5740000}"/>
    <cellStyle name="Обычный 31 4 2 4 2 2 2" xfId="42183" xr:uid="{00000000-0005-0000-0000-0000E6740000}"/>
    <cellStyle name="Обычный 31 4 2 4 2 3" xfId="33838" xr:uid="{00000000-0005-0000-0000-0000E7740000}"/>
    <cellStyle name="Обычный 31 4 2 4 3" xfId="20954" xr:uid="{00000000-0005-0000-0000-0000E8740000}"/>
    <cellStyle name="Обычный 31 4 2 4 3 2" xfId="39106" xr:uid="{00000000-0005-0000-0000-0000E9740000}"/>
    <cellStyle name="Обычный 31 4 2 4 4" xfId="30790" xr:uid="{00000000-0005-0000-0000-0000EA740000}"/>
    <cellStyle name="Обычный 31 4 2 5" xfId="11612" xr:uid="{00000000-0005-0000-0000-0000EB740000}"/>
    <cellStyle name="Обычный 31 4 2 5 2" xfId="21457" xr:uid="{00000000-0005-0000-0000-0000EC740000}"/>
    <cellStyle name="Обычный 31 4 2 5 2 2" xfId="39609" xr:uid="{00000000-0005-0000-0000-0000ED740000}"/>
    <cellStyle name="Обычный 31 4 2 5 3" xfId="31293" xr:uid="{00000000-0005-0000-0000-0000EE740000}"/>
    <cellStyle name="Обычный 31 4 2 6" xfId="7572" xr:uid="{00000000-0005-0000-0000-0000EF740000}"/>
    <cellStyle name="Обычный 31 4 2 6 2" xfId="18967" xr:uid="{00000000-0005-0000-0000-0000F0740000}"/>
    <cellStyle name="Обычный 31 4 2 6 2 2" xfId="37187" xr:uid="{00000000-0005-0000-0000-0000F1740000}"/>
    <cellStyle name="Обычный 31 4 2 6 3" xfId="28934" xr:uid="{00000000-0005-0000-0000-0000F2740000}"/>
    <cellStyle name="Обычный 31 4 2 7" xfId="13138" xr:uid="{00000000-0005-0000-0000-0000F3740000}"/>
    <cellStyle name="Обычный 31 4 2 7 2" xfId="22539" xr:uid="{00000000-0005-0000-0000-0000F4740000}"/>
    <cellStyle name="Обычный 31 4 2 7 2 2" xfId="40551" xr:uid="{00000000-0005-0000-0000-0000F5740000}"/>
    <cellStyle name="Обычный 31 4 2 7 3" xfId="32213" xr:uid="{00000000-0005-0000-0000-0000F6740000}"/>
    <cellStyle name="Обычный 31 4 2 8" xfId="16803" xr:uid="{00000000-0005-0000-0000-0000F7740000}"/>
    <cellStyle name="Обычный 31 4 2 8 2" xfId="25552" xr:uid="{00000000-0005-0000-0000-0000F8740000}"/>
    <cellStyle name="Обычный 31 4 2 8 2 2" xfId="43513" xr:uid="{00000000-0005-0000-0000-0000F9740000}"/>
    <cellStyle name="Обычный 31 4 2 8 3" xfId="35205" xr:uid="{00000000-0005-0000-0000-0000FA740000}"/>
    <cellStyle name="Обычный 31 4 2 9" xfId="18059" xr:uid="{00000000-0005-0000-0000-0000FB740000}"/>
    <cellStyle name="Обычный 31 4 2 9 2" xfId="36369" xr:uid="{00000000-0005-0000-0000-0000FC740000}"/>
    <cellStyle name="Обычный 31 4 3" xfId="8747" xr:uid="{00000000-0005-0000-0000-0000FD740000}"/>
    <cellStyle name="Обычный 31 4 3 2" xfId="10062" xr:uid="{00000000-0005-0000-0000-0000FE740000}"/>
    <cellStyle name="Обычный 31 4 3 2 2" xfId="15005" xr:uid="{00000000-0005-0000-0000-0000FF740000}"/>
    <cellStyle name="Обычный 31 4 3 2 2 2" xfId="24184" xr:uid="{00000000-0005-0000-0000-000000750000}"/>
    <cellStyle name="Обычный 31 4 3 2 2 2 2" xfId="42184" xr:uid="{00000000-0005-0000-0000-000001750000}"/>
    <cellStyle name="Обычный 31 4 3 2 2 3" xfId="33839" xr:uid="{00000000-0005-0000-0000-000002750000}"/>
    <cellStyle name="Обычный 31 4 3 2 3" xfId="20244" xr:uid="{00000000-0005-0000-0000-000003750000}"/>
    <cellStyle name="Обычный 31 4 3 2 3 2" xfId="38403" xr:uid="{00000000-0005-0000-0000-000004750000}"/>
    <cellStyle name="Обычный 31 4 3 2 4" xfId="30098" xr:uid="{00000000-0005-0000-0000-000005750000}"/>
    <cellStyle name="Обычный 31 4 3 3" xfId="13636" xr:uid="{00000000-0005-0000-0000-000006750000}"/>
    <cellStyle name="Обычный 31 4 3 3 2" xfId="22866" xr:uid="{00000000-0005-0000-0000-000007750000}"/>
    <cellStyle name="Обычный 31 4 3 3 2 2" xfId="40867" xr:uid="{00000000-0005-0000-0000-000008750000}"/>
    <cellStyle name="Обычный 31 4 3 3 3" xfId="32521" xr:uid="{00000000-0005-0000-0000-000009750000}"/>
    <cellStyle name="Обычный 31 4 3 4" xfId="19385" xr:uid="{00000000-0005-0000-0000-00000A750000}"/>
    <cellStyle name="Обычный 31 4 3 4 2" xfId="37555" xr:uid="{00000000-0005-0000-0000-00000B750000}"/>
    <cellStyle name="Обычный 31 4 3 5" xfId="29265" xr:uid="{00000000-0005-0000-0000-00000C750000}"/>
    <cellStyle name="Обычный 31 4 4" xfId="9387" xr:uid="{00000000-0005-0000-0000-00000D750000}"/>
    <cellStyle name="Обычный 31 4 4 2" xfId="15006" xr:uid="{00000000-0005-0000-0000-00000E750000}"/>
    <cellStyle name="Обычный 31 4 4 2 2" xfId="24185" xr:uid="{00000000-0005-0000-0000-00000F750000}"/>
    <cellStyle name="Обычный 31 4 4 2 2 2" xfId="42185" xr:uid="{00000000-0005-0000-0000-000010750000}"/>
    <cellStyle name="Обычный 31 4 4 2 3" xfId="33840" xr:uid="{00000000-0005-0000-0000-000011750000}"/>
    <cellStyle name="Обычный 31 4 4 3" xfId="19861" xr:uid="{00000000-0005-0000-0000-000012750000}"/>
    <cellStyle name="Обычный 31 4 4 3 2" xfId="38026" xr:uid="{00000000-0005-0000-0000-000013750000}"/>
    <cellStyle name="Обычный 31 4 4 4" xfId="29729" xr:uid="{00000000-0005-0000-0000-000014750000}"/>
    <cellStyle name="Обычный 31 4 5" xfId="10798" xr:uid="{00000000-0005-0000-0000-000015750000}"/>
    <cellStyle name="Обычный 31 4 5 2" xfId="15007" xr:uid="{00000000-0005-0000-0000-000016750000}"/>
    <cellStyle name="Обычный 31 4 5 2 2" xfId="24186" xr:uid="{00000000-0005-0000-0000-000017750000}"/>
    <cellStyle name="Обычный 31 4 5 2 2 2" xfId="42186" xr:uid="{00000000-0005-0000-0000-000018750000}"/>
    <cellStyle name="Обычный 31 4 5 2 3" xfId="33841" xr:uid="{00000000-0005-0000-0000-000019750000}"/>
    <cellStyle name="Обычный 31 4 5 3" xfId="20653" xr:uid="{00000000-0005-0000-0000-00001A750000}"/>
    <cellStyle name="Обычный 31 4 5 3 2" xfId="38805" xr:uid="{00000000-0005-0000-0000-00001B750000}"/>
    <cellStyle name="Обычный 31 4 5 4" xfId="30489" xr:uid="{00000000-0005-0000-0000-00001C750000}"/>
    <cellStyle name="Обычный 31 4 6" xfId="11417" xr:uid="{00000000-0005-0000-0000-00001D750000}"/>
    <cellStyle name="Обычный 31 4 6 2" xfId="21262" xr:uid="{00000000-0005-0000-0000-00001E750000}"/>
    <cellStyle name="Обычный 31 4 6 2 2" xfId="39414" xr:uid="{00000000-0005-0000-0000-00001F750000}"/>
    <cellStyle name="Обычный 31 4 6 3" xfId="31098" xr:uid="{00000000-0005-0000-0000-000020750000}"/>
    <cellStyle name="Обычный 31 4 7" xfId="12005" xr:uid="{00000000-0005-0000-0000-000021750000}"/>
    <cellStyle name="Обычный 31 4 7 2" xfId="21744" xr:uid="{00000000-0005-0000-0000-000022750000}"/>
    <cellStyle name="Обычный 31 4 7 2 2" xfId="39892" xr:uid="{00000000-0005-0000-0000-000023750000}"/>
    <cellStyle name="Обычный 31 4 7 3" xfId="31571" xr:uid="{00000000-0005-0000-0000-000024750000}"/>
    <cellStyle name="Обычный 31 4 8" xfId="7159" xr:uid="{00000000-0005-0000-0000-000025750000}"/>
    <cellStyle name="Обычный 31 4 8 2" xfId="18760" xr:uid="{00000000-0005-0000-0000-000026750000}"/>
    <cellStyle name="Обычный 31 4 8 2 2" xfId="36983" xr:uid="{00000000-0005-0000-0000-000027750000}"/>
    <cellStyle name="Обычный 31 4 8 3" xfId="28735" xr:uid="{00000000-0005-0000-0000-000028750000}"/>
    <cellStyle name="Обычный 31 4 9" xfId="12572" xr:uid="{00000000-0005-0000-0000-000029750000}"/>
    <cellStyle name="Обычный 31 4 9 2" xfId="22008" xr:uid="{00000000-0005-0000-0000-00002A750000}"/>
    <cellStyle name="Обычный 31 4 9 2 2" xfId="40124" xr:uid="{00000000-0005-0000-0000-00002B750000}"/>
    <cellStyle name="Обычный 31 4 9 3" xfId="31787" xr:uid="{00000000-0005-0000-0000-00002C750000}"/>
    <cellStyle name="Обычный 31 5" xfId="7570" xr:uid="{00000000-0005-0000-0000-00002D750000}"/>
    <cellStyle name="Обычный 31 5 2" xfId="9025" xr:uid="{00000000-0005-0000-0000-00002E750000}"/>
    <cellStyle name="Обычный 31 5 2 2" xfId="14103" xr:uid="{00000000-0005-0000-0000-00002F750000}"/>
    <cellStyle name="Обычный 31 5 2 2 2" xfId="23291" xr:uid="{00000000-0005-0000-0000-000030750000}"/>
    <cellStyle name="Обычный 31 5 2 2 2 2" xfId="41291" xr:uid="{00000000-0005-0000-0000-000031750000}"/>
    <cellStyle name="Обычный 31 5 2 2 3" xfId="32947" xr:uid="{00000000-0005-0000-0000-000032750000}"/>
    <cellStyle name="Обычный 31 5 2 3" xfId="19591" xr:uid="{00000000-0005-0000-0000-000033750000}"/>
    <cellStyle name="Обычный 31 5 2 3 2" xfId="37761" xr:uid="{00000000-0005-0000-0000-000034750000}"/>
    <cellStyle name="Обычный 31 5 2 4" xfId="29466" xr:uid="{00000000-0005-0000-0000-000035750000}"/>
    <cellStyle name="Обычный 31 5 3" xfId="10063" xr:uid="{00000000-0005-0000-0000-000036750000}"/>
    <cellStyle name="Обычный 31 5 3 2" xfId="15008" xr:uid="{00000000-0005-0000-0000-000037750000}"/>
    <cellStyle name="Обычный 31 5 3 2 2" xfId="24187" xr:uid="{00000000-0005-0000-0000-000038750000}"/>
    <cellStyle name="Обычный 31 5 3 2 2 2" xfId="42187" xr:uid="{00000000-0005-0000-0000-000039750000}"/>
    <cellStyle name="Обычный 31 5 3 2 3" xfId="33842" xr:uid="{00000000-0005-0000-0000-00003A750000}"/>
    <cellStyle name="Обычный 31 5 3 3" xfId="20245" xr:uid="{00000000-0005-0000-0000-00003B750000}"/>
    <cellStyle name="Обычный 31 5 3 3 2" xfId="38404" xr:uid="{00000000-0005-0000-0000-00003C750000}"/>
    <cellStyle name="Обычный 31 5 3 4" xfId="30099" xr:uid="{00000000-0005-0000-0000-00003D750000}"/>
    <cellStyle name="Обычный 31 5 4" xfId="11106" xr:uid="{00000000-0005-0000-0000-00003E750000}"/>
    <cellStyle name="Обычный 31 5 4 2" xfId="15009" xr:uid="{00000000-0005-0000-0000-00003F750000}"/>
    <cellStyle name="Обычный 31 5 4 2 2" xfId="24188" xr:uid="{00000000-0005-0000-0000-000040750000}"/>
    <cellStyle name="Обычный 31 5 4 2 2 2" xfId="42188" xr:uid="{00000000-0005-0000-0000-000041750000}"/>
    <cellStyle name="Обычный 31 5 4 2 3" xfId="33843" xr:uid="{00000000-0005-0000-0000-000042750000}"/>
    <cellStyle name="Обычный 31 5 4 3" xfId="20955" xr:uid="{00000000-0005-0000-0000-000043750000}"/>
    <cellStyle name="Обычный 31 5 4 3 2" xfId="39107" xr:uid="{00000000-0005-0000-0000-000044750000}"/>
    <cellStyle name="Обычный 31 5 4 4" xfId="30791" xr:uid="{00000000-0005-0000-0000-000045750000}"/>
    <cellStyle name="Обычный 31 5 5" xfId="11610" xr:uid="{00000000-0005-0000-0000-000046750000}"/>
    <cellStyle name="Обычный 31 5 5 2" xfId="21455" xr:uid="{00000000-0005-0000-0000-000047750000}"/>
    <cellStyle name="Обычный 31 5 5 2 2" xfId="39607" xr:uid="{00000000-0005-0000-0000-000048750000}"/>
    <cellStyle name="Обычный 31 5 5 3" xfId="31291" xr:uid="{00000000-0005-0000-0000-000049750000}"/>
    <cellStyle name="Обычный 31 5 6" xfId="13139" xr:uid="{00000000-0005-0000-0000-00004A750000}"/>
    <cellStyle name="Обычный 31 5 6 2" xfId="22540" xr:uid="{00000000-0005-0000-0000-00004B750000}"/>
    <cellStyle name="Обычный 31 5 6 2 2" xfId="40552" xr:uid="{00000000-0005-0000-0000-00004C750000}"/>
    <cellStyle name="Обычный 31 5 6 3" xfId="32214" xr:uid="{00000000-0005-0000-0000-00004D750000}"/>
    <cellStyle name="Обычный 31 5 7" xfId="18965" xr:uid="{00000000-0005-0000-0000-00004E750000}"/>
    <cellStyle name="Обычный 31 5 7 2" xfId="37185" xr:uid="{00000000-0005-0000-0000-00004F750000}"/>
    <cellStyle name="Обычный 31 5 8" xfId="28932" xr:uid="{00000000-0005-0000-0000-000050750000}"/>
    <cellStyle name="Обычный 31 6" xfId="8322" xr:uid="{00000000-0005-0000-0000-000051750000}"/>
    <cellStyle name="Обычный 31 6 2" xfId="10064" xr:uid="{00000000-0005-0000-0000-000052750000}"/>
    <cellStyle name="Обычный 31 6 2 2" xfId="15010" xr:uid="{00000000-0005-0000-0000-000053750000}"/>
    <cellStyle name="Обычный 31 6 2 2 2" xfId="24189" xr:uid="{00000000-0005-0000-0000-000054750000}"/>
    <cellStyle name="Обычный 31 6 2 2 2 2" xfId="42189" xr:uid="{00000000-0005-0000-0000-000055750000}"/>
    <cellStyle name="Обычный 31 6 2 2 3" xfId="33844" xr:uid="{00000000-0005-0000-0000-000056750000}"/>
    <cellStyle name="Обычный 31 6 2 3" xfId="20246" xr:uid="{00000000-0005-0000-0000-000057750000}"/>
    <cellStyle name="Обычный 31 6 2 3 2" xfId="38405" xr:uid="{00000000-0005-0000-0000-000058750000}"/>
    <cellStyle name="Обычный 31 6 2 4" xfId="30100" xr:uid="{00000000-0005-0000-0000-000059750000}"/>
    <cellStyle name="Обычный 31 6 3" xfId="13361" xr:uid="{00000000-0005-0000-0000-00005A750000}"/>
    <cellStyle name="Обычный 31 6 4" xfId="19196" xr:uid="{00000000-0005-0000-0000-00005B750000}"/>
    <cellStyle name="Обычный 31 6 4 2" xfId="37375" xr:uid="{00000000-0005-0000-0000-00005C750000}"/>
    <cellStyle name="Обычный 31 6 5" xfId="29088" xr:uid="{00000000-0005-0000-0000-00005D750000}"/>
    <cellStyle name="Обычный 31 7" xfId="9385" xr:uid="{00000000-0005-0000-0000-00005E750000}"/>
    <cellStyle name="Обычный 31 7 2" xfId="13362" xr:uid="{00000000-0005-0000-0000-00005F750000}"/>
    <cellStyle name="Обычный 31 7 3" xfId="19859" xr:uid="{00000000-0005-0000-0000-000060750000}"/>
    <cellStyle name="Обычный 31 7 3 2" xfId="38024" xr:uid="{00000000-0005-0000-0000-000061750000}"/>
    <cellStyle name="Обычный 31 7 4" xfId="29727" xr:uid="{00000000-0005-0000-0000-000062750000}"/>
    <cellStyle name="Обычный 31 8" xfId="10796" xr:uid="{00000000-0005-0000-0000-000063750000}"/>
    <cellStyle name="Обычный 31 8 2" xfId="13634" xr:uid="{00000000-0005-0000-0000-000064750000}"/>
    <cellStyle name="Обычный 31 8 2 2" xfId="22864" xr:uid="{00000000-0005-0000-0000-000065750000}"/>
    <cellStyle name="Обычный 31 8 2 2 2" xfId="40865" xr:uid="{00000000-0005-0000-0000-000066750000}"/>
    <cellStyle name="Обычный 31 8 2 3" xfId="32519" xr:uid="{00000000-0005-0000-0000-000067750000}"/>
    <cellStyle name="Обычный 31 8 3" xfId="20651" xr:uid="{00000000-0005-0000-0000-000068750000}"/>
    <cellStyle name="Обычный 31 8 3 2" xfId="38803" xr:uid="{00000000-0005-0000-0000-000069750000}"/>
    <cellStyle name="Обычный 31 8 4" xfId="30487" xr:uid="{00000000-0005-0000-0000-00006A750000}"/>
    <cellStyle name="Обычный 31 9" xfId="11254" xr:uid="{00000000-0005-0000-0000-00006B750000}"/>
    <cellStyle name="Обычный 31 9 2" xfId="21099" xr:uid="{00000000-0005-0000-0000-00006C750000}"/>
    <cellStyle name="Обычный 31 9 2 2" xfId="39251" xr:uid="{00000000-0005-0000-0000-00006D750000}"/>
    <cellStyle name="Обычный 31 9 3" xfId="30935" xr:uid="{00000000-0005-0000-0000-00006E750000}"/>
    <cellStyle name="Обычный 31_Data_Resourses &amp; Reserves_Audit12_mod2011_f0112" xfId="3730" xr:uid="{00000000-0005-0000-0000-00006F750000}"/>
    <cellStyle name="Обычный 32" xfId="3731" xr:uid="{00000000-0005-0000-0000-000070750000}"/>
    <cellStyle name="Обычный 32 10" xfId="11771" xr:uid="{00000000-0005-0000-0000-000071750000}"/>
    <cellStyle name="Обычный 32 11" xfId="6661" xr:uid="{00000000-0005-0000-0000-000072750000}"/>
    <cellStyle name="Обычный 32 11 2" xfId="18515" xr:uid="{00000000-0005-0000-0000-000073750000}"/>
    <cellStyle name="Обычный 32 11 2 2" xfId="36792" xr:uid="{00000000-0005-0000-0000-000074750000}"/>
    <cellStyle name="Обычный 32 11 3" xfId="28571" xr:uid="{00000000-0005-0000-0000-000075750000}"/>
    <cellStyle name="Обычный 32 12" xfId="12573" xr:uid="{00000000-0005-0000-0000-000076750000}"/>
    <cellStyle name="Обычный 32 12 2" xfId="22009" xr:uid="{00000000-0005-0000-0000-000077750000}"/>
    <cellStyle name="Обычный 32 12 2 2" xfId="40125" xr:uid="{00000000-0005-0000-0000-000078750000}"/>
    <cellStyle name="Обычный 32 12 3" xfId="31788" xr:uid="{00000000-0005-0000-0000-000079750000}"/>
    <cellStyle name="Обычный 32 2" xfId="3732" xr:uid="{00000000-0005-0000-0000-00007A750000}"/>
    <cellStyle name="Обычный 32 2 10" xfId="12574" xr:uid="{00000000-0005-0000-0000-00007B750000}"/>
    <cellStyle name="Обычный 32 2 10 2" xfId="22010" xr:uid="{00000000-0005-0000-0000-00007C750000}"/>
    <cellStyle name="Обычный 32 2 10 2 2" xfId="40126" xr:uid="{00000000-0005-0000-0000-00007D750000}"/>
    <cellStyle name="Обычный 32 2 10 3" xfId="31789" xr:uid="{00000000-0005-0000-0000-00007E750000}"/>
    <cellStyle name="Обычный 32 2 11" xfId="16185" xr:uid="{00000000-0005-0000-0000-00007F750000}"/>
    <cellStyle name="Обычный 32 2 11 2" xfId="25124" xr:uid="{00000000-0005-0000-0000-000080750000}"/>
    <cellStyle name="Обычный 32 2 11 2 2" xfId="43117" xr:uid="{00000000-0005-0000-0000-000081750000}"/>
    <cellStyle name="Обычный 32 2 11 3" xfId="34764" xr:uid="{00000000-0005-0000-0000-000082750000}"/>
    <cellStyle name="Обычный 32 2 12" xfId="17345" xr:uid="{00000000-0005-0000-0000-000083750000}"/>
    <cellStyle name="Обычный 32 2 12 2" xfId="35700" xr:uid="{00000000-0005-0000-0000-000084750000}"/>
    <cellStyle name="Обычный 32 2 13" xfId="26484" xr:uid="{00000000-0005-0000-0000-000085750000}"/>
    <cellStyle name="Обычный 32 2 13 2" xfId="44406" xr:uid="{00000000-0005-0000-0000-000086750000}"/>
    <cellStyle name="Обычный 32 2 14" xfId="27547" xr:uid="{00000000-0005-0000-0000-000087750000}"/>
    <cellStyle name="Обычный 32 2 15" xfId="45443" xr:uid="{00000000-0005-0000-0000-000088750000}"/>
    <cellStyle name="Обычный 32 2 16" xfId="46556" xr:uid="{00000000-0005-0000-0000-000089750000}"/>
    <cellStyle name="Обычный 32 2 2" xfId="3733" xr:uid="{00000000-0005-0000-0000-00008A750000}"/>
    <cellStyle name="Обычный 32 2 2 2" xfId="10065" xr:uid="{00000000-0005-0000-0000-00008B750000}"/>
    <cellStyle name="Обычный 32 2 3" xfId="6111" xr:uid="{00000000-0005-0000-0000-00008C750000}"/>
    <cellStyle name="Обычный 32 2 3 10" xfId="26973" xr:uid="{00000000-0005-0000-0000-00008D750000}"/>
    <cellStyle name="Обычный 32 2 3 10 2" xfId="44888" xr:uid="{00000000-0005-0000-0000-00008E750000}"/>
    <cellStyle name="Обычный 32 2 3 11" xfId="28153" xr:uid="{00000000-0005-0000-0000-00008F750000}"/>
    <cellStyle name="Обычный 32 2 3 12" xfId="45945" xr:uid="{00000000-0005-0000-0000-000090750000}"/>
    <cellStyle name="Обычный 32 2 3 13" xfId="47140" xr:uid="{00000000-0005-0000-0000-000091750000}"/>
    <cellStyle name="Обычный 32 2 3 2" xfId="9029" xr:uid="{00000000-0005-0000-0000-000092750000}"/>
    <cellStyle name="Обычный 32 2 3 2 2" xfId="14104" xr:uid="{00000000-0005-0000-0000-000093750000}"/>
    <cellStyle name="Обычный 32 2 3 2 2 2" xfId="23292" xr:uid="{00000000-0005-0000-0000-000094750000}"/>
    <cellStyle name="Обычный 32 2 3 2 2 2 2" xfId="41292" xr:uid="{00000000-0005-0000-0000-000095750000}"/>
    <cellStyle name="Обычный 32 2 3 2 2 3" xfId="32948" xr:uid="{00000000-0005-0000-0000-000096750000}"/>
    <cellStyle name="Обычный 32 2 3 2 3" xfId="19595" xr:uid="{00000000-0005-0000-0000-000097750000}"/>
    <cellStyle name="Обычный 32 2 3 2 3 2" xfId="37765" xr:uid="{00000000-0005-0000-0000-000098750000}"/>
    <cellStyle name="Обычный 32 2 3 2 4" xfId="29470" xr:uid="{00000000-0005-0000-0000-000099750000}"/>
    <cellStyle name="Обычный 32 2 3 3" xfId="10066" xr:uid="{00000000-0005-0000-0000-00009A750000}"/>
    <cellStyle name="Обычный 32 2 3 3 2" xfId="15011" xr:uid="{00000000-0005-0000-0000-00009B750000}"/>
    <cellStyle name="Обычный 32 2 3 3 2 2" xfId="24190" xr:uid="{00000000-0005-0000-0000-00009C750000}"/>
    <cellStyle name="Обычный 32 2 3 3 2 2 2" xfId="42190" xr:uid="{00000000-0005-0000-0000-00009D750000}"/>
    <cellStyle name="Обычный 32 2 3 3 2 3" xfId="33845" xr:uid="{00000000-0005-0000-0000-00009E750000}"/>
    <cellStyle name="Обычный 32 2 3 3 3" xfId="20247" xr:uid="{00000000-0005-0000-0000-00009F750000}"/>
    <cellStyle name="Обычный 32 2 3 3 3 2" xfId="38406" xr:uid="{00000000-0005-0000-0000-0000A0750000}"/>
    <cellStyle name="Обычный 32 2 3 3 4" xfId="30101" xr:uid="{00000000-0005-0000-0000-0000A1750000}"/>
    <cellStyle name="Обычный 32 2 3 4" xfId="11107" xr:uid="{00000000-0005-0000-0000-0000A2750000}"/>
    <cellStyle name="Обычный 32 2 3 4 2" xfId="15012" xr:uid="{00000000-0005-0000-0000-0000A3750000}"/>
    <cellStyle name="Обычный 32 2 3 4 2 2" xfId="24191" xr:uid="{00000000-0005-0000-0000-0000A4750000}"/>
    <cellStyle name="Обычный 32 2 3 4 2 2 2" xfId="42191" xr:uid="{00000000-0005-0000-0000-0000A5750000}"/>
    <cellStyle name="Обычный 32 2 3 4 2 3" xfId="33846" xr:uid="{00000000-0005-0000-0000-0000A6750000}"/>
    <cellStyle name="Обычный 32 2 3 4 3" xfId="20956" xr:uid="{00000000-0005-0000-0000-0000A7750000}"/>
    <cellStyle name="Обычный 32 2 3 4 3 2" xfId="39108" xr:uid="{00000000-0005-0000-0000-0000A8750000}"/>
    <cellStyle name="Обычный 32 2 3 4 4" xfId="30792" xr:uid="{00000000-0005-0000-0000-0000A9750000}"/>
    <cellStyle name="Обычный 32 2 3 5" xfId="11614" xr:uid="{00000000-0005-0000-0000-0000AA750000}"/>
    <cellStyle name="Обычный 32 2 3 5 2" xfId="21459" xr:uid="{00000000-0005-0000-0000-0000AB750000}"/>
    <cellStyle name="Обычный 32 2 3 5 2 2" xfId="39611" xr:uid="{00000000-0005-0000-0000-0000AC750000}"/>
    <cellStyle name="Обычный 32 2 3 5 3" xfId="31295" xr:uid="{00000000-0005-0000-0000-0000AD750000}"/>
    <cellStyle name="Обычный 32 2 3 6" xfId="7574" xr:uid="{00000000-0005-0000-0000-0000AE750000}"/>
    <cellStyle name="Обычный 32 2 3 6 2" xfId="18969" xr:uid="{00000000-0005-0000-0000-0000AF750000}"/>
    <cellStyle name="Обычный 32 2 3 6 2 2" xfId="37189" xr:uid="{00000000-0005-0000-0000-0000B0750000}"/>
    <cellStyle name="Обычный 32 2 3 6 3" xfId="28936" xr:uid="{00000000-0005-0000-0000-0000B1750000}"/>
    <cellStyle name="Обычный 32 2 3 7" xfId="13140" xr:uid="{00000000-0005-0000-0000-0000B2750000}"/>
    <cellStyle name="Обычный 32 2 3 7 2" xfId="22541" xr:uid="{00000000-0005-0000-0000-0000B3750000}"/>
    <cellStyle name="Обычный 32 2 3 7 2 2" xfId="40553" xr:uid="{00000000-0005-0000-0000-0000B4750000}"/>
    <cellStyle name="Обычный 32 2 3 7 3" xfId="32215" xr:uid="{00000000-0005-0000-0000-0000B5750000}"/>
    <cellStyle name="Обычный 32 2 3 8" xfId="16804" xr:uid="{00000000-0005-0000-0000-0000B6750000}"/>
    <cellStyle name="Обычный 32 2 3 8 2" xfId="25553" xr:uid="{00000000-0005-0000-0000-0000B7750000}"/>
    <cellStyle name="Обычный 32 2 3 8 2 2" xfId="43514" xr:uid="{00000000-0005-0000-0000-0000B8750000}"/>
    <cellStyle name="Обычный 32 2 3 8 3" xfId="35206" xr:uid="{00000000-0005-0000-0000-0000B9750000}"/>
    <cellStyle name="Обычный 32 2 3 9" xfId="18060" xr:uid="{00000000-0005-0000-0000-0000BA750000}"/>
    <cellStyle name="Обычный 32 2 3 9 2" xfId="36370" xr:uid="{00000000-0005-0000-0000-0000BB750000}"/>
    <cellStyle name="Обычный 32 2 4" xfId="8515" xr:uid="{00000000-0005-0000-0000-0000BC750000}"/>
    <cellStyle name="Обычный 32 2 4 2" xfId="10067" xr:uid="{00000000-0005-0000-0000-0000BD750000}"/>
    <cellStyle name="Обычный 32 2 4 2 2" xfId="15013" xr:uid="{00000000-0005-0000-0000-0000BE750000}"/>
    <cellStyle name="Обычный 32 2 4 2 2 2" xfId="24192" xr:uid="{00000000-0005-0000-0000-0000BF750000}"/>
    <cellStyle name="Обычный 32 2 4 2 2 2 2" xfId="42192" xr:uid="{00000000-0005-0000-0000-0000C0750000}"/>
    <cellStyle name="Обычный 32 2 4 2 2 3" xfId="33847" xr:uid="{00000000-0005-0000-0000-0000C1750000}"/>
    <cellStyle name="Обычный 32 2 4 2 3" xfId="20248" xr:uid="{00000000-0005-0000-0000-0000C2750000}"/>
    <cellStyle name="Обычный 32 2 4 2 3 2" xfId="38407" xr:uid="{00000000-0005-0000-0000-0000C3750000}"/>
    <cellStyle name="Обычный 32 2 4 2 4" xfId="30102" xr:uid="{00000000-0005-0000-0000-0000C4750000}"/>
    <cellStyle name="Обычный 32 2 4 3" xfId="13638" xr:uid="{00000000-0005-0000-0000-0000C5750000}"/>
    <cellStyle name="Обычный 32 2 4 3 2" xfId="22868" xr:uid="{00000000-0005-0000-0000-0000C6750000}"/>
    <cellStyle name="Обычный 32 2 4 3 2 2" xfId="40869" xr:uid="{00000000-0005-0000-0000-0000C7750000}"/>
    <cellStyle name="Обычный 32 2 4 3 3" xfId="32523" xr:uid="{00000000-0005-0000-0000-0000C8750000}"/>
    <cellStyle name="Обычный 32 2 4 4" xfId="19270" xr:uid="{00000000-0005-0000-0000-0000C9750000}"/>
    <cellStyle name="Обычный 32 2 4 4 2" xfId="37444" xr:uid="{00000000-0005-0000-0000-0000CA750000}"/>
    <cellStyle name="Обычный 32 2 4 5" xfId="29155" xr:uid="{00000000-0005-0000-0000-0000CB750000}"/>
    <cellStyle name="Обычный 32 2 5" xfId="9389" xr:uid="{00000000-0005-0000-0000-0000CC750000}"/>
    <cellStyle name="Обычный 32 2 5 2" xfId="15014" xr:uid="{00000000-0005-0000-0000-0000CD750000}"/>
    <cellStyle name="Обычный 32 2 5 2 2" xfId="24193" xr:uid="{00000000-0005-0000-0000-0000CE750000}"/>
    <cellStyle name="Обычный 32 2 5 2 2 2" xfId="42193" xr:uid="{00000000-0005-0000-0000-0000CF750000}"/>
    <cellStyle name="Обычный 32 2 5 2 3" xfId="33848" xr:uid="{00000000-0005-0000-0000-0000D0750000}"/>
    <cellStyle name="Обычный 32 2 5 3" xfId="19863" xr:uid="{00000000-0005-0000-0000-0000D1750000}"/>
    <cellStyle name="Обычный 32 2 5 3 2" xfId="38028" xr:uid="{00000000-0005-0000-0000-0000D2750000}"/>
    <cellStyle name="Обычный 32 2 5 4" xfId="29731" xr:uid="{00000000-0005-0000-0000-0000D3750000}"/>
    <cellStyle name="Обычный 32 2 6" xfId="10800" xr:uid="{00000000-0005-0000-0000-0000D4750000}"/>
    <cellStyle name="Обычный 32 2 6 2" xfId="15015" xr:uid="{00000000-0005-0000-0000-0000D5750000}"/>
    <cellStyle name="Обычный 32 2 6 2 2" xfId="24194" xr:uid="{00000000-0005-0000-0000-0000D6750000}"/>
    <cellStyle name="Обычный 32 2 6 2 2 2" xfId="42194" xr:uid="{00000000-0005-0000-0000-0000D7750000}"/>
    <cellStyle name="Обычный 32 2 6 2 3" xfId="33849" xr:uid="{00000000-0005-0000-0000-0000D8750000}"/>
    <cellStyle name="Обычный 32 2 6 3" xfId="20655" xr:uid="{00000000-0005-0000-0000-0000D9750000}"/>
    <cellStyle name="Обычный 32 2 6 3 2" xfId="38807" xr:uid="{00000000-0005-0000-0000-0000DA750000}"/>
    <cellStyle name="Обычный 32 2 6 4" xfId="30491" xr:uid="{00000000-0005-0000-0000-0000DB750000}"/>
    <cellStyle name="Обычный 32 2 7" xfId="11317" xr:uid="{00000000-0005-0000-0000-0000DC750000}"/>
    <cellStyle name="Обычный 32 2 7 2" xfId="21162" xr:uid="{00000000-0005-0000-0000-0000DD750000}"/>
    <cellStyle name="Обычный 32 2 7 2 2" xfId="39314" xr:uid="{00000000-0005-0000-0000-0000DE750000}"/>
    <cellStyle name="Обычный 32 2 7 3" xfId="30998" xr:uid="{00000000-0005-0000-0000-0000DF750000}"/>
    <cellStyle name="Обычный 32 2 8" xfId="11879" xr:uid="{00000000-0005-0000-0000-0000E0750000}"/>
    <cellStyle name="Обычный 32 2 8 2" xfId="21630" xr:uid="{00000000-0005-0000-0000-0000E1750000}"/>
    <cellStyle name="Обычный 32 2 8 2 2" xfId="39779" xr:uid="{00000000-0005-0000-0000-0000E2750000}"/>
    <cellStyle name="Обычный 32 2 8 3" xfId="31458" xr:uid="{00000000-0005-0000-0000-0000E3750000}"/>
    <cellStyle name="Обычный 32 2 9" xfId="6816" xr:uid="{00000000-0005-0000-0000-0000E4750000}"/>
    <cellStyle name="Обычный 32 2 9 2" xfId="18605" xr:uid="{00000000-0005-0000-0000-0000E5750000}"/>
    <cellStyle name="Обычный 32 2 9 2 2" xfId="36866" xr:uid="{00000000-0005-0000-0000-0000E6750000}"/>
    <cellStyle name="Обычный 32 2 9 3" xfId="28635" xr:uid="{00000000-0005-0000-0000-0000E7750000}"/>
    <cellStyle name="Обычный 32 3" xfId="3734" xr:uid="{00000000-0005-0000-0000-0000E8750000}"/>
    <cellStyle name="Обычный 32 3 2" xfId="10068" xr:uid="{00000000-0005-0000-0000-0000E9750000}"/>
    <cellStyle name="Обычный 32 4" xfId="3735" xr:uid="{00000000-0005-0000-0000-0000EA750000}"/>
    <cellStyle name="Обычный 32 4 10" xfId="16186" xr:uid="{00000000-0005-0000-0000-0000EB750000}"/>
    <cellStyle name="Обычный 32 4 10 2" xfId="25125" xr:uid="{00000000-0005-0000-0000-0000EC750000}"/>
    <cellStyle name="Обычный 32 4 10 2 2" xfId="43118" xr:uid="{00000000-0005-0000-0000-0000ED750000}"/>
    <cellStyle name="Обычный 32 4 10 3" xfId="34765" xr:uid="{00000000-0005-0000-0000-0000EE750000}"/>
    <cellStyle name="Обычный 32 4 11" xfId="17346" xr:uid="{00000000-0005-0000-0000-0000EF750000}"/>
    <cellStyle name="Обычный 32 4 11 2" xfId="35701" xr:uid="{00000000-0005-0000-0000-0000F0750000}"/>
    <cellStyle name="Обычный 32 4 12" xfId="26485" xr:uid="{00000000-0005-0000-0000-0000F1750000}"/>
    <cellStyle name="Обычный 32 4 12 2" xfId="44407" xr:uid="{00000000-0005-0000-0000-0000F2750000}"/>
    <cellStyle name="Обычный 32 4 13" xfId="27548" xr:uid="{00000000-0005-0000-0000-0000F3750000}"/>
    <cellStyle name="Обычный 32 4 14" xfId="45444" xr:uid="{00000000-0005-0000-0000-0000F4750000}"/>
    <cellStyle name="Обычный 32 4 15" xfId="46557" xr:uid="{00000000-0005-0000-0000-0000F5750000}"/>
    <cellStyle name="Обычный 32 4 2" xfId="6112" xr:uid="{00000000-0005-0000-0000-0000F6750000}"/>
    <cellStyle name="Обычный 32 4 2 10" xfId="26974" xr:uid="{00000000-0005-0000-0000-0000F7750000}"/>
    <cellStyle name="Обычный 32 4 2 10 2" xfId="44889" xr:uid="{00000000-0005-0000-0000-0000F8750000}"/>
    <cellStyle name="Обычный 32 4 2 11" xfId="28154" xr:uid="{00000000-0005-0000-0000-0000F9750000}"/>
    <cellStyle name="Обычный 32 4 2 12" xfId="45946" xr:uid="{00000000-0005-0000-0000-0000FA750000}"/>
    <cellStyle name="Обычный 32 4 2 13" xfId="47141" xr:uid="{00000000-0005-0000-0000-0000FB750000}"/>
    <cellStyle name="Обычный 32 4 2 2" xfId="9030" xr:uid="{00000000-0005-0000-0000-0000FC750000}"/>
    <cellStyle name="Обычный 32 4 2 2 2" xfId="14105" xr:uid="{00000000-0005-0000-0000-0000FD750000}"/>
    <cellStyle name="Обычный 32 4 2 2 2 2" xfId="23293" xr:uid="{00000000-0005-0000-0000-0000FE750000}"/>
    <cellStyle name="Обычный 32 4 2 2 2 2 2" xfId="41293" xr:uid="{00000000-0005-0000-0000-0000FF750000}"/>
    <cellStyle name="Обычный 32 4 2 2 2 3" xfId="32949" xr:uid="{00000000-0005-0000-0000-000000760000}"/>
    <cellStyle name="Обычный 32 4 2 2 3" xfId="19596" xr:uid="{00000000-0005-0000-0000-000001760000}"/>
    <cellStyle name="Обычный 32 4 2 2 3 2" xfId="37766" xr:uid="{00000000-0005-0000-0000-000002760000}"/>
    <cellStyle name="Обычный 32 4 2 2 4" xfId="29471" xr:uid="{00000000-0005-0000-0000-000003760000}"/>
    <cellStyle name="Обычный 32 4 2 3" xfId="10069" xr:uid="{00000000-0005-0000-0000-000004760000}"/>
    <cellStyle name="Обычный 32 4 2 3 2" xfId="15016" xr:uid="{00000000-0005-0000-0000-000005760000}"/>
    <cellStyle name="Обычный 32 4 2 3 2 2" xfId="24195" xr:uid="{00000000-0005-0000-0000-000006760000}"/>
    <cellStyle name="Обычный 32 4 2 3 2 2 2" xfId="42195" xr:uid="{00000000-0005-0000-0000-000007760000}"/>
    <cellStyle name="Обычный 32 4 2 3 2 3" xfId="33850" xr:uid="{00000000-0005-0000-0000-000008760000}"/>
    <cellStyle name="Обычный 32 4 2 3 3" xfId="20249" xr:uid="{00000000-0005-0000-0000-000009760000}"/>
    <cellStyle name="Обычный 32 4 2 3 3 2" xfId="38408" xr:uid="{00000000-0005-0000-0000-00000A760000}"/>
    <cellStyle name="Обычный 32 4 2 3 4" xfId="30103" xr:uid="{00000000-0005-0000-0000-00000B760000}"/>
    <cellStyle name="Обычный 32 4 2 4" xfId="11108" xr:uid="{00000000-0005-0000-0000-00000C760000}"/>
    <cellStyle name="Обычный 32 4 2 4 2" xfId="15017" xr:uid="{00000000-0005-0000-0000-00000D760000}"/>
    <cellStyle name="Обычный 32 4 2 4 2 2" xfId="24196" xr:uid="{00000000-0005-0000-0000-00000E760000}"/>
    <cellStyle name="Обычный 32 4 2 4 2 2 2" xfId="42196" xr:uid="{00000000-0005-0000-0000-00000F760000}"/>
    <cellStyle name="Обычный 32 4 2 4 2 3" xfId="33851" xr:uid="{00000000-0005-0000-0000-000010760000}"/>
    <cellStyle name="Обычный 32 4 2 4 3" xfId="20957" xr:uid="{00000000-0005-0000-0000-000011760000}"/>
    <cellStyle name="Обычный 32 4 2 4 3 2" xfId="39109" xr:uid="{00000000-0005-0000-0000-000012760000}"/>
    <cellStyle name="Обычный 32 4 2 4 4" xfId="30793" xr:uid="{00000000-0005-0000-0000-000013760000}"/>
    <cellStyle name="Обычный 32 4 2 5" xfId="11615" xr:uid="{00000000-0005-0000-0000-000014760000}"/>
    <cellStyle name="Обычный 32 4 2 5 2" xfId="21460" xr:uid="{00000000-0005-0000-0000-000015760000}"/>
    <cellStyle name="Обычный 32 4 2 5 2 2" xfId="39612" xr:uid="{00000000-0005-0000-0000-000016760000}"/>
    <cellStyle name="Обычный 32 4 2 5 3" xfId="31296" xr:uid="{00000000-0005-0000-0000-000017760000}"/>
    <cellStyle name="Обычный 32 4 2 6" xfId="7575" xr:uid="{00000000-0005-0000-0000-000018760000}"/>
    <cellStyle name="Обычный 32 4 2 6 2" xfId="18970" xr:uid="{00000000-0005-0000-0000-000019760000}"/>
    <cellStyle name="Обычный 32 4 2 6 2 2" xfId="37190" xr:uid="{00000000-0005-0000-0000-00001A760000}"/>
    <cellStyle name="Обычный 32 4 2 6 3" xfId="28937" xr:uid="{00000000-0005-0000-0000-00001B760000}"/>
    <cellStyle name="Обычный 32 4 2 7" xfId="13141" xr:uid="{00000000-0005-0000-0000-00001C760000}"/>
    <cellStyle name="Обычный 32 4 2 7 2" xfId="22542" xr:uid="{00000000-0005-0000-0000-00001D760000}"/>
    <cellStyle name="Обычный 32 4 2 7 2 2" xfId="40554" xr:uid="{00000000-0005-0000-0000-00001E760000}"/>
    <cellStyle name="Обычный 32 4 2 7 3" xfId="32216" xr:uid="{00000000-0005-0000-0000-00001F760000}"/>
    <cellStyle name="Обычный 32 4 2 8" xfId="16805" xr:uid="{00000000-0005-0000-0000-000020760000}"/>
    <cellStyle name="Обычный 32 4 2 8 2" xfId="25554" xr:uid="{00000000-0005-0000-0000-000021760000}"/>
    <cellStyle name="Обычный 32 4 2 8 2 2" xfId="43515" xr:uid="{00000000-0005-0000-0000-000022760000}"/>
    <cellStyle name="Обычный 32 4 2 8 3" xfId="35207" xr:uid="{00000000-0005-0000-0000-000023760000}"/>
    <cellStyle name="Обычный 32 4 2 9" xfId="18061" xr:uid="{00000000-0005-0000-0000-000024760000}"/>
    <cellStyle name="Обычный 32 4 2 9 2" xfId="36371" xr:uid="{00000000-0005-0000-0000-000025760000}"/>
    <cellStyle name="Обычный 32 4 3" xfId="8746" xr:uid="{00000000-0005-0000-0000-000026760000}"/>
    <cellStyle name="Обычный 32 4 3 2" xfId="10070" xr:uid="{00000000-0005-0000-0000-000027760000}"/>
    <cellStyle name="Обычный 32 4 3 2 2" xfId="15018" xr:uid="{00000000-0005-0000-0000-000028760000}"/>
    <cellStyle name="Обычный 32 4 3 2 2 2" xfId="24197" xr:uid="{00000000-0005-0000-0000-000029760000}"/>
    <cellStyle name="Обычный 32 4 3 2 2 2 2" xfId="42197" xr:uid="{00000000-0005-0000-0000-00002A760000}"/>
    <cellStyle name="Обычный 32 4 3 2 2 3" xfId="33852" xr:uid="{00000000-0005-0000-0000-00002B760000}"/>
    <cellStyle name="Обычный 32 4 3 2 3" xfId="20250" xr:uid="{00000000-0005-0000-0000-00002C760000}"/>
    <cellStyle name="Обычный 32 4 3 2 3 2" xfId="38409" xr:uid="{00000000-0005-0000-0000-00002D760000}"/>
    <cellStyle name="Обычный 32 4 3 2 4" xfId="30104" xr:uid="{00000000-0005-0000-0000-00002E760000}"/>
    <cellStyle name="Обычный 32 4 3 3" xfId="13639" xr:uid="{00000000-0005-0000-0000-00002F760000}"/>
    <cellStyle name="Обычный 32 4 3 3 2" xfId="22869" xr:uid="{00000000-0005-0000-0000-000030760000}"/>
    <cellStyle name="Обычный 32 4 3 3 2 2" xfId="40870" xr:uid="{00000000-0005-0000-0000-000031760000}"/>
    <cellStyle name="Обычный 32 4 3 3 3" xfId="32524" xr:uid="{00000000-0005-0000-0000-000032760000}"/>
    <cellStyle name="Обычный 32 4 3 4" xfId="19384" xr:uid="{00000000-0005-0000-0000-000033760000}"/>
    <cellStyle name="Обычный 32 4 3 4 2" xfId="37554" xr:uid="{00000000-0005-0000-0000-000034760000}"/>
    <cellStyle name="Обычный 32 4 3 5" xfId="29264" xr:uid="{00000000-0005-0000-0000-000035760000}"/>
    <cellStyle name="Обычный 32 4 4" xfId="9390" xr:uid="{00000000-0005-0000-0000-000036760000}"/>
    <cellStyle name="Обычный 32 4 4 2" xfId="15019" xr:uid="{00000000-0005-0000-0000-000037760000}"/>
    <cellStyle name="Обычный 32 4 4 2 2" xfId="24198" xr:uid="{00000000-0005-0000-0000-000038760000}"/>
    <cellStyle name="Обычный 32 4 4 2 2 2" xfId="42198" xr:uid="{00000000-0005-0000-0000-000039760000}"/>
    <cellStyle name="Обычный 32 4 4 2 3" xfId="33853" xr:uid="{00000000-0005-0000-0000-00003A760000}"/>
    <cellStyle name="Обычный 32 4 4 3" xfId="19864" xr:uid="{00000000-0005-0000-0000-00003B760000}"/>
    <cellStyle name="Обычный 32 4 4 3 2" xfId="38029" xr:uid="{00000000-0005-0000-0000-00003C760000}"/>
    <cellStyle name="Обычный 32 4 4 4" xfId="29732" xr:uid="{00000000-0005-0000-0000-00003D760000}"/>
    <cellStyle name="Обычный 32 4 5" xfId="10801" xr:uid="{00000000-0005-0000-0000-00003E760000}"/>
    <cellStyle name="Обычный 32 4 5 2" xfId="15020" xr:uid="{00000000-0005-0000-0000-00003F760000}"/>
    <cellStyle name="Обычный 32 4 5 2 2" xfId="24199" xr:uid="{00000000-0005-0000-0000-000040760000}"/>
    <cellStyle name="Обычный 32 4 5 2 2 2" xfId="42199" xr:uid="{00000000-0005-0000-0000-000041760000}"/>
    <cellStyle name="Обычный 32 4 5 2 3" xfId="33854" xr:uid="{00000000-0005-0000-0000-000042760000}"/>
    <cellStyle name="Обычный 32 4 5 3" xfId="20656" xr:uid="{00000000-0005-0000-0000-000043760000}"/>
    <cellStyle name="Обычный 32 4 5 3 2" xfId="38808" xr:uid="{00000000-0005-0000-0000-000044760000}"/>
    <cellStyle name="Обычный 32 4 5 4" xfId="30492" xr:uid="{00000000-0005-0000-0000-000045760000}"/>
    <cellStyle name="Обычный 32 4 6" xfId="11416" xr:uid="{00000000-0005-0000-0000-000046760000}"/>
    <cellStyle name="Обычный 32 4 6 2" xfId="21261" xr:uid="{00000000-0005-0000-0000-000047760000}"/>
    <cellStyle name="Обычный 32 4 6 2 2" xfId="39413" xr:uid="{00000000-0005-0000-0000-000048760000}"/>
    <cellStyle name="Обычный 32 4 6 3" xfId="31097" xr:uid="{00000000-0005-0000-0000-000049760000}"/>
    <cellStyle name="Обычный 32 4 7" xfId="12006" xr:uid="{00000000-0005-0000-0000-00004A760000}"/>
    <cellStyle name="Обычный 32 4 7 2" xfId="21745" xr:uid="{00000000-0005-0000-0000-00004B760000}"/>
    <cellStyle name="Обычный 32 4 7 2 2" xfId="39893" xr:uid="{00000000-0005-0000-0000-00004C760000}"/>
    <cellStyle name="Обычный 32 4 7 3" xfId="31572" xr:uid="{00000000-0005-0000-0000-00004D760000}"/>
    <cellStyle name="Обычный 32 4 8" xfId="7158" xr:uid="{00000000-0005-0000-0000-00004E760000}"/>
    <cellStyle name="Обычный 32 4 8 2" xfId="18759" xr:uid="{00000000-0005-0000-0000-00004F760000}"/>
    <cellStyle name="Обычный 32 4 8 2 2" xfId="36982" xr:uid="{00000000-0005-0000-0000-000050760000}"/>
    <cellStyle name="Обычный 32 4 8 3" xfId="28734" xr:uid="{00000000-0005-0000-0000-000051760000}"/>
    <cellStyle name="Обычный 32 4 9" xfId="12575" xr:uid="{00000000-0005-0000-0000-000052760000}"/>
    <cellStyle name="Обычный 32 4 9 2" xfId="22011" xr:uid="{00000000-0005-0000-0000-000053760000}"/>
    <cellStyle name="Обычный 32 4 9 2 2" xfId="40127" xr:uid="{00000000-0005-0000-0000-000054760000}"/>
    <cellStyle name="Обычный 32 4 9 3" xfId="31790" xr:uid="{00000000-0005-0000-0000-000055760000}"/>
    <cellStyle name="Обычный 32 5" xfId="7573" xr:uid="{00000000-0005-0000-0000-000056760000}"/>
    <cellStyle name="Обычный 32 5 2" xfId="9028" xr:uid="{00000000-0005-0000-0000-000057760000}"/>
    <cellStyle name="Обычный 32 5 2 2" xfId="14106" xr:uid="{00000000-0005-0000-0000-000058760000}"/>
    <cellStyle name="Обычный 32 5 2 2 2" xfId="23294" xr:uid="{00000000-0005-0000-0000-000059760000}"/>
    <cellStyle name="Обычный 32 5 2 2 2 2" xfId="41294" xr:uid="{00000000-0005-0000-0000-00005A760000}"/>
    <cellStyle name="Обычный 32 5 2 2 3" xfId="32950" xr:uid="{00000000-0005-0000-0000-00005B760000}"/>
    <cellStyle name="Обычный 32 5 2 3" xfId="19594" xr:uid="{00000000-0005-0000-0000-00005C760000}"/>
    <cellStyle name="Обычный 32 5 2 3 2" xfId="37764" xr:uid="{00000000-0005-0000-0000-00005D760000}"/>
    <cellStyle name="Обычный 32 5 2 4" xfId="29469" xr:uid="{00000000-0005-0000-0000-00005E760000}"/>
    <cellStyle name="Обычный 32 5 3" xfId="10071" xr:uid="{00000000-0005-0000-0000-00005F760000}"/>
    <cellStyle name="Обычный 32 5 3 2" xfId="15021" xr:uid="{00000000-0005-0000-0000-000060760000}"/>
    <cellStyle name="Обычный 32 5 3 2 2" xfId="24200" xr:uid="{00000000-0005-0000-0000-000061760000}"/>
    <cellStyle name="Обычный 32 5 3 2 2 2" xfId="42200" xr:uid="{00000000-0005-0000-0000-000062760000}"/>
    <cellStyle name="Обычный 32 5 3 2 3" xfId="33855" xr:uid="{00000000-0005-0000-0000-000063760000}"/>
    <cellStyle name="Обычный 32 5 3 3" xfId="20251" xr:uid="{00000000-0005-0000-0000-000064760000}"/>
    <cellStyle name="Обычный 32 5 3 3 2" xfId="38410" xr:uid="{00000000-0005-0000-0000-000065760000}"/>
    <cellStyle name="Обычный 32 5 3 4" xfId="30105" xr:uid="{00000000-0005-0000-0000-000066760000}"/>
    <cellStyle name="Обычный 32 5 4" xfId="11109" xr:uid="{00000000-0005-0000-0000-000067760000}"/>
    <cellStyle name="Обычный 32 5 4 2" xfId="15022" xr:uid="{00000000-0005-0000-0000-000068760000}"/>
    <cellStyle name="Обычный 32 5 4 2 2" xfId="24201" xr:uid="{00000000-0005-0000-0000-000069760000}"/>
    <cellStyle name="Обычный 32 5 4 2 2 2" xfId="42201" xr:uid="{00000000-0005-0000-0000-00006A760000}"/>
    <cellStyle name="Обычный 32 5 4 2 3" xfId="33856" xr:uid="{00000000-0005-0000-0000-00006B760000}"/>
    <cellStyle name="Обычный 32 5 4 3" xfId="20958" xr:uid="{00000000-0005-0000-0000-00006C760000}"/>
    <cellStyle name="Обычный 32 5 4 3 2" xfId="39110" xr:uid="{00000000-0005-0000-0000-00006D760000}"/>
    <cellStyle name="Обычный 32 5 4 4" xfId="30794" xr:uid="{00000000-0005-0000-0000-00006E760000}"/>
    <cellStyle name="Обычный 32 5 5" xfId="11613" xr:uid="{00000000-0005-0000-0000-00006F760000}"/>
    <cellStyle name="Обычный 32 5 5 2" xfId="21458" xr:uid="{00000000-0005-0000-0000-000070760000}"/>
    <cellStyle name="Обычный 32 5 5 2 2" xfId="39610" xr:uid="{00000000-0005-0000-0000-000071760000}"/>
    <cellStyle name="Обычный 32 5 5 3" xfId="31294" xr:uid="{00000000-0005-0000-0000-000072760000}"/>
    <cellStyle name="Обычный 32 5 6" xfId="13142" xr:uid="{00000000-0005-0000-0000-000073760000}"/>
    <cellStyle name="Обычный 32 5 6 2" xfId="22543" xr:uid="{00000000-0005-0000-0000-000074760000}"/>
    <cellStyle name="Обычный 32 5 6 2 2" xfId="40555" xr:uid="{00000000-0005-0000-0000-000075760000}"/>
    <cellStyle name="Обычный 32 5 6 3" xfId="32217" xr:uid="{00000000-0005-0000-0000-000076760000}"/>
    <cellStyle name="Обычный 32 5 7" xfId="18968" xr:uid="{00000000-0005-0000-0000-000077760000}"/>
    <cellStyle name="Обычный 32 5 7 2" xfId="37188" xr:uid="{00000000-0005-0000-0000-000078760000}"/>
    <cellStyle name="Обычный 32 5 8" xfId="28935" xr:uid="{00000000-0005-0000-0000-000079760000}"/>
    <cellStyle name="Обычный 32 6" xfId="8323" xr:uid="{00000000-0005-0000-0000-00007A760000}"/>
    <cellStyle name="Обычный 32 6 2" xfId="10072" xr:uid="{00000000-0005-0000-0000-00007B760000}"/>
    <cellStyle name="Обычный 32 6 2 2" xfId="15023" xr:uid="{00000000-0005-0000-0000-00007C760000}"/>
    <cellStyle name="Обычный 32 6 2 2 2" xfId="24202" xr:uid="{00000000-0005-0000-0000-00007D760000}"/>
    <cellStyle name="Обычный 32 6 2 2 2 2" xfId="42202" xr:uid="{00000000-0005-0000-0000-00007E760000}"/>
    <cellStyle name="Обычный 32 6 2 2 3" xfId="33857" xr:uid="{00000000-0005-0000-0000-00007F760000}"/>
    <cellStyle name="Обычный 32 6 2 3" xfId="20252" xr:uid="{00000000-0005-0000-0000-000080760000}"/>
    <cellStyle name="Обычный 32 6 2 3 2" xfId="38411" xr:uid="{00000000-0005-0000-0000-000081760000}"/>
    <cellStyle name="Обычный 32 6 2 4" xfId="30106" xr:uid="{00000000-0005-0000-0000-000082760000}"/>
    <cellStyle name="Обычный 32 6 3" xfId="13363" xr:uid="{00000000-0005-0000-0000-000083760000}"/>
    <cellStyle name="Обычный 32 6 4" xfId="19197" xr:uid="{00000000-0005-0000-0000-000084760000}"/>
    <cellStyle name="Обычный 32 6 4 2" xfId="37376" xr:uid="{00000000-0005-0000-0000-000085760000}"/>
    <cellStyle name="Обычный 32 6 5" xfId="29089" xr:uid="{00000000-0005-0000-0000-000086760000}"/>
    <cellStyle name="Обычный 32 7" xfId="9388" xr:uid="{00000000-0005-0000-0000-000087760000}"/>
    <cellStyle name="Обычный 32 7 2" xfId="14211" xr:uid="{00000000-0005-0000-0000-000088760000}"/>
    <cellStyle name="Обычный 32 7 3" xfId="13364" xr:uid="{00000000-0005-0000-0000-000089760000}"/>
    <cellStyle name="Обычный 32 7 4" xfId="19862" xr:uid="{00000000-0005-0000-0000-00008A760000}"/>
    <cellStyle name="Обычный 32 7 4 2" xfId="38027" xr:uid="{00000000-0005-0000-0000-00008B760000}"/>
    <cellStyle name="Обычный 32 7 5" xfId="29730" xr:uid="{00000000-0005-0000-0000-00008C760000}"/>
    <cellStyle name="Обычный 32 8" xfId="10799" xr:uid="{00000000-0005-0000-0000-00008D760000}"/>
    <cellStyle name="Обычный 32 8 2" xfId="13637" xr:uid="{00000000-0005-0000-0000-00008E760000}"/>
    <cellStyle name="Обычный 32 8 2 2" xfId="22867" xr:uid="{00000000-0005-0000-0000-00008F760000}"/>
    <cellStyle name="Обычный 32 8 2 2 2" xfId="40868" xr:uid="{00000000-0005-0000-0000-000090760000}"/>
    <cellStyle name="Обычный 32 8 2 3" xfId="32522" xr:uid="{00000000-0005-0000-0000-000091760000}"/>
    <cellStyle name="Обычный 32 8 3" xfId="20654" xr:uid="{00000000-0005-0000-0000-000092760000}"/>
    <cellStyle name="Обычный 32 8 3 2" xfId="38806" xr:uid="{00000000-0005-0000-0000-000093760000}"/>
    <cellStyle name="Обычный 32 8 4" xfId="30490" xr:uid="{00000000-0005-0000-0000-000094760000}"/>
    <cellStyle name="Обычный 32 9" xfId="11255" xr:uid="{00000000-0005-0000-0000-000095760000}"/>
    <cellStyle name="Обычный 32 9 2" xfId="21100" xr:uid="{00000000-0005-0000-0000-000096760000}"/>
    <cellStyle name="Обычный 32 9 2 2" xfId="39252" xr:uid="{00000000-0005-0000-0000-000097760000}"/>
    <cellStyle name="Обычный 32 9 3" xfId="30936" xr:uid="{00000000-0005-0000-0000-000098760000}"/>
    <cellStyle name="Обычный 32_Data_Resourses &amp; Reserves_Audit12_mod2011_f0112" xfId="3736" xr:uid="{00000000-0005-0000-0000-000099760000}"/>
    <cellStyle name="Обычный 33" xfId="3737" xr:uid="{00000000-0005-0000-0000-00009A760000}"/>
    <cellStyle name="Обычный 33 10" xfId="11772" xr:uid="{00000000-0005-0000-0000-00009B760000}"/>
    <cellStyle name="Обычный 33 11" xfId="6662" xr:uid="{00000000-0005-0000-0000-00009C760000}"/>
    <cellStyle name="Обычный 33 11 2" xfId="18516" xr:uid="{00000000-0005-0000-0000-00009D760000}"/>
    <cellStyle name="Обычный 33 11 2 2" xfId="36793" xr:uid="{00000000-0005-0000-0000-00009E760000}"/>
    <cellStyle name="Обычный 33 11 3" xfId="28572" xr:uid="{00000000-0005-0000-0000-00009F760000}"/>
    <cellStyle name="Обычный 33 12" xfId="12576" xr:uid="{00000000-0005-0000-0000-0000A0760000}"/>
    <cellStyle name="Обычный 33 12 2" xfId="22012" xr:uid="{00000000-0005-0000-0000-0000A1760000}"/>
    <cellStyle name="Обычный 33 12 2 2" xfId="40128" xr:uid="{00000000-0005-0000-0000-0000A2760000}"/>
    <cellStyle name="Обычный 33 12 3" xfId="31791" xr:uid="{00000000-0005-0000-0000-0000A3760000}"/>
    <cellStyle name="Обычный 33 2" xfId="3738" xr:uid="{00000000-0005-0000-0000-0000A4760000}"/>
    <cellStyle name="Обычный 33 2 10" xfId="12577" xr:uid="{00000000-0005-0000-0000-0000A5760000}"/>
    <cellStyle name="Обычный 33 2 10 2" xfId="22013" xr:uid="{00000000-0005-0000-0000-0000A6760000}"/>
    <cellStyle name="Обычный 33 2 10 2 2" xfId="40129" xr:uid="{00000000-0005-0000-0000-0000A7760000}"/>
    <cellStyle name="Обычный 33 2 10 3" xfId="31792" xr:uid="{00000000-0005-0000-0000-0000A8760000}"/>
    <cellStyle name="Обычный 33 2 11" xfId="16187" xr:uid="{00000000-0005-0000-0000-0000A9760000}"/>
    <cellStyle name="Обычный 33 2 11 2" xfId="25126" xr:uid="{00000000-0005-0000-0000-0000AA760000}"/>
    <cellStyle name="Обычный 33 2 11 2 2" xfId="43119" xr:uid="{00000000-0005-0000-0000-0000AB760000}"/>
    <cellStyle name="Обычный 33 2 11 3" xfId="34766" xr:uid="{00000000-0005-0000-0000-0000AC760000}"/>
    <cellStyle name="Обычный 33 2 12" xfId="17347" xr:uid="{00000000-0005-0000-0000-0000AD760000}"/>
    <cellStyle name="Обычный 33 2 12 2" xfId="35702" xr:uid="{00000000-0005-0000-0000-0000AE760000}"/>
    <cellStyle name="Обычный 33 2 13" xfId="26486" xr:uid="{00000000-0005-0000-0000-0000AF760000}"/>
    <cellStyle name="Обычный 33 2 13 2" xfId="44408" xr:uid="{00000000-0005-0000-0000-0000B0760000}"/>
    <cellStyle name="Обычный 33 2 14" xfId="27549" xr:uid="{00000000-0005-0000-0000-0000B1760000}"/>
    <cellStyle name="Обычный 33 2 15" xfId="45445" xr:uid="{00000000-0005-0000-0000-0000B2760000}"/>
    <cellStyle name="Обычный 33 2 16" xfId="46558" xr:uid="{00000000-0005-0000-0000-0000B3760000}"/>
    <cellStyle name="Обычный 33 2 2" xfId="3739" xr:uid="{00000000-0005-0000-0000-0000B4760000}"/>
    <cellStyle name="Обычный 33 2 2 2" xfId="10073" xr:uid="{00000000-0005-0000-0000-0000B5760000}"/>
    <cellStyle name="Обычный 33 2 3" xfId="6113" xr:uid="{00000000-0005-0000-0000-0000B6760000}"/>
    <cellStyle name="Обычный 33 2 3 10" xfId="26975" xr:uid="{00000000-0005-0000-0000-0000B7760000}"/>
    <cellStyle name="Обычный 33 2 3 10 2" xfId="44890" xr:uid="{00000000-0005-0000-0000-0000B8760000}"/>
    <cellStyle name="Обычный 33 2 3 11" xfId="28155" xr:uid="{00000000-0005-0000-0000-0000B9760000}"/>
    <cellStyle name="Обычный 33 2 3 12" xfId="45947" xr:uid="{00000000-0005-0000-0000-0000BA760000}"/>
    <cellStyle name="Обычный 33 2 3 13" xfId="47142" xr:uid="{00000000-0005-0000-0000-0000BB760000}"/>
    <cellStyle name="Обычный 33 2 3 2" xfId="9032" xr:uid="{00000000-0005-0000-0000-0000BC760000}"/>
    <cellStyle name="Обычный 33 2 3 2 2" xfId="14107" xr:uid="{00000000-0005-0000-0000-0000BD760000}"/>
    <cellStyle name="Обычный 33 2 3 2 2 2" xfId="23295" xr:uid="{00000000-0005-0000-0000-0000BE760000}"/>
    <cellStyle name="Обычный 33 2 3 2 2 2 2" xfId="41295" xr:uid="{00000000-0005-0000-0000-0000BF760000}"/>
    <cellStyle name="Обычный 33 2 3 2 2 3" xfId="32951" xr:uid="{00000000-0005-0000-0000-0000C0760000}"/>
    <cellStyle name="Обычный 33 2 3 2 3" xfId="19598" xr:uid="{00000000-0005-0000-0000-0000C1760000}"/>
    <cellStyle name="Обычный 33 2 3 2 3 2" xfId="37768" xr:uid="{00000000-0005-0000-0000-0000C2760000}"/>
    <cellStyle name="Обычный 33 2 3 2 4" xfId="29473" xr:uid="{00000000-0005-0000-0000-0000C3760000}"/>
    <cellStyle name="Обычный 33 2 3 3" xfId="10074" xr:uid="{00000000-0005-0000-0000-0000C4760000}"/>
    <cellStyle name="Обычный 33 2 3 3 2" xfId="15024" xr:uid="{00000000-0005-0000-0000-0000C5760000}"/>
    <cellStyle name="Обычный 33 2 3 3 2 2" xfId="24203" xr:uid="{00000000-0005-0000-0000-0000C6760000}"/>
    <cellStyle name="Обычный 33 2 3 3 2 2 2" xfId="42203" xr:uid="{00000000-0005-0000-0000-0000C7760000}"/>
    <cellStyle name="Обычный 33 2 3 3 2 3" xfId="33858" xr:uid="{00000000-0005-0000-0000-0000C8760000}"/>
    <cellStyle name="Обычный 33 2 3 3 3" xfId="20253" xr:uid="{00000000-0005-0000-0000-0000C9760000}"/>
    <cellStyle name="Обычный 33 2 3 3 3 2" xfId="38412" xr:uid="{00000000-0005-0000-0000-0000CA760000}"/>
    <cellStyle name="Обычный 33 2 3 3 4" xfId="30107" xr:uid="{00000000-0005-0000-0000-0000CB760000}"/>
    <cellStyle name="Обычный 33 2 3 4" xfId="11110" xr:uid="{00000000-0005-0000-0000-0000CC760000}"/>
    <cellStyle name="Обычный 33 2 3 4 2" xfId="15025" xr:uid="{00000000-0005-0000-0000-0000CD760000}"/>
    <cellStyle name="Обычный 33 2 3 4 2 2" xfId="24204" xr:uid="{00000000-0005-0000-0000-0000CE760000}"/>
    <cellStyle name="Обычный 33 2 3 4 2 2 2" xfId="42204" xr:uid="{00000000-0005-0000-0000-0000CF760000}"/>
    <cellStyle name="Обычный 33 2 3 4 2 3" xfId="33859" xr:uid="{00000000-0005-0000-0000-0000D0760000}"/>
    <cellStyle name="Обычный 33 2 3 4 3" xfId="20959" xr:uid="{00000000-0005-0000-0000-0000D1760000}"/>
    <cellStyle name="Обычный 33 2 3 4 3 2" xfId="39111" xr:uid="{00000000-0005-0000-0000-0000D2760000}"/>
    <cellStyle name="Обычный 33 2 3 4 4" xfId="30795" xr:uid="{00000000-0005-0000-0000-0000D3760000}"/>
    <cellStyle name="Обычный 33 2 3 5" xfId="11617" xr:uid="{00000000-0005-0000-0000-0000D4760000}"/>
    <cellStyle name="Обычный 33 2 3 5 2" xfId="21462" xr:uid="{00000000-0005-0000-0000-0000D5760000}"/>
    <cellStyle name="Обычный 33 2 3 5 2 2" xfId="39614" xr:uid="{00000000-0005-0000-0000-0000D6760000}"/>
    <cellStyle name="Обычный 33 2 3 5 3" xfId="31298" xr:uid="{00000000-0005-0000-0000-0000D7760000}"/>
    <cellStyle name="Обычный 33 2 3 6" xfId="7577" xr:uid="{00000000-0005-0000-0000-0000D8760000}"/>
    <cellStyle name="Обычный 33 2 3 6 2" xfId="18972" xr:uid="{00000000-0005-0000-0000-0000D9760000}"/>
    <cellStyle name="Обычный 33 2 3 6 2 2" xfId="37192" xr:uid="{00000000-0005-0000-0000-0000DA760000}"/>
    <cellStyle name="Обычный 33 2 3 6 3" xfId="28939" xr:uid="{00000000-0005-0000-0000-0000DB760000}"/>
    <cellStyle name="Обычный 33 2 3 7" xfId="13143" xr:uid="{00000000-0005-0000-0000-0000DC760000}"/>
    <cellStyle name="Обычный 33 2 3 7 2" xfId="22544" xr:uid="{00000000-0005-0000-0000-0000DD760000}"/>
    <cellStyle name="Обычный 33 2 3 7 2 2" xfId="40556" xr:uid="{00000000-0005-0000-0000-0000DE760000}"/>
    <cellStyle name="Обычный 33 2 3 7 3" xfId="32218" xr:uid="{00000000-0005-0000-0000-0000DF760000}"/>
    <cellStyle name="Обычный 33 2 3 8" xfId="16806" xr:uid="{00000000-0005-0000-0000-0000E0760000}"/>
    <cellStyle name="Обычный 33 2 3 8 2" xfId="25555" xr:uid="{00000000-0005-0000-0000-0000E1760000}"/>
    <cellStyle name="Обычный 33 2 3 8 2 2" xfId="43516" xr:uid="{00000000-0005-0000-0000-0000E2760000}"/>
    <cellStyle name="Обычный 33 2 3 8 3" xfId="35208" xr:uid="{00000000-0005-0000-0000-0000E3760000}"/>
    <cellStyle name="Обычный 33 2 3 9" xfId="18062" xr:uid="{00000000-0005-0000-0000-0000E4760000}"/>
    <cellStyle name="Обычный 33 2 3 9 2" xfId="36372" xr:uid="{00000000-0005-0000-0000-0000E5760000}"/>
    <cellStyle name="Обычный 33 2 4" xfId="8516" xr:uid="{00000000-0005-0000-0000-0000E6760000}"/>
    <cellStyle name="Обычный 33 2 4 2" xfId="10075" xr:uid="{00000000-0005-0000-0000-0000E7760000}"/>
    <cellStyle name="Обычный 33 2 4 2 2" xfId="15026" xr:uid="{00000000-0005-0000-0000-0000E8760000}"/>
    <cellStyle name="Обычный 33 2 4 2 2 2" xfId="24205" xr:uid="{00000000-0005-0000-0000-0000E9760000}"/>
    <cellStyle name="Обычный 33 2 4 2 2 2 2" xfId="42205" xr:uid="{00000000-0005-0000-0000-0000EA760000}"/>
    <cellStyle name="Обычный 33 2 4 2 2 3" xfId="33860" xr:uid="{00000000-0005-0000-0000-0000EB760000}"/>
    <cellStyle name="Обычный 33 2 4 2 3" xfId="20254" xr:uid="{00000000-0005-0000-0000-0000EC760000}"/>
    <cellStyle name="Обычный 33 2 4 2 3 2" xfId="38413" xr:uid="{00000000-0005-0000-0000-0000ED760000}"/>
    <cellStyle name="Обычный 33 2 4 2 4" xfId="30108" xr:uid="{00000000-0005-0000-0000-0000EE760000}"/>
    <cellStyle name="Обычный 33 2 4 3" xfId="13641" xr:uid="{00000000-0005-0000-0000-0000EF760000}"/>
    <cellStyle name="Обычный 33 2 4 3 2" xfId="22871" xr:uid="{00000000-0005-0000-0000-0000F0760000}"/>
    <cellStyle name="Обычный 33 2 4 3 2 2" xfId="40872" xr:uid="{00000000-0005-0000-0000-0000F1760000}"/>
    <cellStyle name="Обычный 33 2 4 3 3" xfId="32526" xr:uid="{00000000-0005-0000-0000-0000F2760000}"/>
    <cellStyle name="Обычный 33 2 4 4" xfId="19271" xr:uid="{00000000-0005-0000-0000-0000F3760000}"/>
    <cellStyle name="Обычный 33 2 4 4 2" xfId="37445" xr:uid="{00000000-0005-0000-0000-0000F4760000}"/>
    <cellStyle name="Обычный 33 2 4 5" xfId="29156" xr:uid="{00000000-0005-0000-0000-0000F5760000}"/>
    <cellStyle name="Обычный 33 2 5" xfId="9392" xr:uid="{00000000-0005-0000-0000-0000F6760000}"/>
    <cellStyle name="Обычный 33 2 5 2" xfId="15027" xr:uid="{00000000-0005-0000-0000-0000F7760000}"/>
    <cellStyle name="Обычный 33 2 5 2 2" xfId="24206" xr:uid="{00000000-0005-0000-0000-0000F8760000}"/>
    <cellStyle name="Обычный 33 2 5 2 2 2" xfId="42206" xr:uid="{00000000-0005-0000-0000-0000F9760000}"/>
    <cellStyle name="Обычный 33 2 5 2 3" xfId="33861" xr:uid="{00000000-0005-0000-0000-0000FA760000}"/>
    <cellStyle name="Обычный 33 2 5 3" xfId="19866" xr:uid="{00000000-0005-0000-0000-0000FB760000}"/>
    <cellStyle name="Обычный 33 2 5 3 2" xfId="38031" xr:uid="{00000000-0005-0000-0000-0000FC760000}"/>
    <cellStyle name="Обычный 33 2 5 4" xfId="29734" xr:uid="{00000000-0005-0000-0000-0000FD760000}"/>
    <cellStyle name="Обычный 33 2 6" xfId="10803" xr:uid="{00000000-0005-0000-0000-0000FE760000}"/>
    <cellStyle name="Обычный 33 2 6 2" xfId="15028" xr:uid="{00000000-0005-0000-0000-0000FF760000}"/>
    <cellStyle name="Обычный 33 2 6 2 2" xfId="24207" xr:uid="{00000000-0005-0000-0000-000000770000}"/>
    <cellStyle name="Обычный 33 2 6 2 2 2" xfId="42207" xr:uid="{00000000-0005-0000-0000-000001770000}"/>
    <cellStyle name="Обычный 33 2 6 2 3" xfId="33862" xr:uid="{00000000-0005-0000-0000-000002770000}"/>
    <cellStyle name="Обычный 33 2 6 3" xfId="20658" xr:uid="{00000000-0005-0000-0000-000003770000}"/>
    <cellStyle name="Обычный 33 2 6 3 2" xfId="38810" xr:uid="{00000000-0005-0000-0000-000004770000}"/>
    <cellStyle name="Обычный 33 2 6 4" xfId="30494" xr:uid="{00000000-0005-0000-0000-000005770000}"/>
    <cellStyle name="Обычный 33 2 7" xfId="11318" xr:uid="{00000000-0005-0000-0000-000006770000}"/>
    <cellStyle name="Обычный 33 2 7 2" xfId="21163" xr:uid="{00000000-0005-0000-0000-000007770000}"/>
    <cellStyle name="Обычный 33 2 7 2 2" xfId="39315" xr:uid="{00000000-0005-0000-0000-000008770000}"/>
    <cellStyle name="Обычный 33 2 7 3" xfId="30999" xr:uid="{00000000-0005-0000-0000-000009770000}"/>
    <cellStyle name="Обычный 33 2 8" xfId="11880" xr:uid="{00000000-0005-0000-0000-00000A770000}"/>
    <cellStyle name="Обычный 33 2 8 2" xfId="21631" xr:uid="{00000000-0005-0000-0000-00000B770000}"/>
    <cellStyle name="Обычный 33 2 8 2 2" xfId="39780" xr:uid="{00000000-0005-0000-0000-00000C770000}"/>
    <cellStyle name="Обычный 33 2 8 3" xfId="31459" xr:uid="{00000000-0005-0000-0000-00000D770000}"/>
    <cellStyle name="Обычный 33 2 9" xfId="6817" xr:uid="{00000000-0005-0000-0000-00000E770000}"/>
    <cellStyle name="Обычный 33 2 9 2" xfId="18606" xr:uid="{00000000-0005-0000-0000-00000F770000}"/>
    <cellStyle name="Обычный 33 2 9 2 2" xfId="36867" xr:uid="{00000000-0005-0000-0000-000010770000}"/>
    <cellStyle name="Обычный 33 2 9 3" xfId="28636" xr:uid="{00000000-0005-0000-0000-000011770000}"/>
    <cellStyle name="Обычный 33 3" xfId="3740" xr:uid="{00000000-0005-0000-0000-000012770000}"/>
    <cellStyle name="Обычный 33 3 2" xfId="10076" xr:uid="{00000000-0005-0000-0000-000013770000}"/>
    <cellStyle name="Обычный 33 4" xfId="3741" xr:uid="{00000000-0005-0000-0000-000014770000}"/>
    <cellStyle name="Обычный 33 4 10" xfId="16188" xr:uid="{00000000-0005-0000-0000-000015770000}"/>
    <cellStyle name="Обычный 33 4 10 2" xfId="25127" xr:uid="{00000000-0005-0000-0000-000016770000}"/>
    <cellStyle name="Обычный 33 4 10 2 2" xfId="43120" xr:uid="{00000000-0005-0000-0000-000017770000}"/>
    <cellStyle name="Обычный 33 4 10 3" xfId="34767" xr:uid="{00000000-0005-0000-0000-000018770000}"/>
    <cellStyle name="Обычный 33 4 11" xfId="17348" xr:uid="{00000000-0005-0000-0000-000019770000}"/>
    <cellStyle name="Обычный 33 4 11 2" xfId="35703" xr:uid="{00000000-0005-0000-0000-00001A770000}"/>
    <cellStyle name="Обычный 33 4 12" xfId="26487" xr:uid="{00000000-0005-0000-0000-00001B770000}"/>
    <cellStyle name="Обычный 33 4 12 2" xfId="44409" xr:uid="{00000000-0005-0000-0000-00001C770000}"/>
    <cellStyle name="Обычный 33 4 13" xfId="27550" xr:uid="{00000000-0005-0000-0000-00001D770000}"/>
    <cellStyle name="Обычный 33 4 14" xfId="45446" xr:uid="{00000000-0005-0000-0000-00001E770000}"/>
    <cellStyle name="Обычный 33 4 15" xfId="46559" xr:uid="{00000000-0005-0000-0000-00001F770000}"/>
    <cellStyle name="Обычный 33 4 2" xfId="6114" xr:uid="{00000000-0005-0000-0000-000020770000}"/>
    <cellStyle name="Обычный 33 4 2 10" xfId="26976" xr:uid="{00000000-0005-0000-0000-000021770000}"/>
    <cellStyle name="Обычный 33 4 2 10 2" xfId="44891" xr:uid="{00000000-0005-0000-0000-000022770000}"/>
    <cellStyle name="Обычный 33 4 2 11" xfId="28156" xr:uid="{00000000-0005-0000-0000-000023770000}"/>
    <cellStyle name="Обычный 33 4 2 12" xfId="45948" xr:uid="{00000000-0005-0000-0000-000024770000}"/>
    <cellStyle name="Обычный 33 4 2 13" xfId="47143" xr:uid="{00000000-0005-0000-0000-000025770000}"/>
    <cellStyle name="Обычный 33 4 2 2" xfId="9033" xr:uid="{00000000-0005-0000-0000-000026770000}"/>
    <cellStyle name="Обычный 33 4 2 2 2" xfId="14108" xr:uid="{00000000-0005-0000-0000-000027770000}"/>
    <cellStyle name="Обычный 33 4 2 2 2 2" xfId="23296" xr:uid="{00000000-0005-0000-0000-000028770000}"/>
    <cellStyle name="Обычный 33 4 2 2 2 2 2" xfId="41296" xr:uid="{00000000-0005-0000-0000-000029770000}"/>
    <cellStyle name="Обычный 33 4 2 2 2 3" xfId="32952" xr:uid="{00000000-0005-0000-0000-00002A770000}"/>
    <cellStyle name="Обычный 33 4 2 2 3" xfId="19599" xr:uid="{00000000-0005-0000-0000-00002B770000}"/>
    <cellStyle name="Обычный 33 4 2 2 3 2" xfId="37769" xr:uid="{00000000-0005-0000-0000-00002C770000}"/>
    <cellStyle name="Обычный 33 4 2 2 4" xfId="29474" xr:uid="{00000000-0005-0000-0000-00002D770000}"/>
    <cellStyle name="Обычный 33 4 2 3" xfId="10077" xr:uid="{00000000-0005-0000-0000-00002E770000}"/>
    <cellStyle name="Обычный 33 4 2 3 2" xfId="15029" xr:uid="{00000000-0005-0000-0000-00002F770000}"/>
    <cellStyle name="Обычный 33 4 2 3 2 2" xfId="24208" xr:uid="{00000000-0005-0000-0000-000030770000}"/>
    <cellStyle name="Обычный 33 4 2 3 2 2 2" xfId="42208" xr:uid="{00000000-0005-0000-0000-000031770000}"/>
    <cellStyle name="Обычный 33 4 2 3 2 3" xfId="33863" xr:uid="{00000000-0005-0000-0000-000032770000}"/>
    <cellStyle name="Обычный 33 4 2 3 3" xfId="20255" xr:uid="{00000000-0005-0000-0000-000033770000}"/>
    <cellStyle name="Обычный 33 4 2 3 3 2" xfId="38414" xr:uid="{00000000-0005-0000-0000-000034770000}"/>
    <cellStyle name="Обычный 33 4 2 3 4" xfId="30109" xr:uid="{00000000-0005-0000-0000-000035770000}"/>
    <cellStyle name="Обычный 33 4 2 4" xfId="11111" xr:uid="{00000000-0005-0000-0000-000036770000}"/>
    <cellStyle name="Обычный 33 4 2 4 2" xfId="15030" xr:uid="{00000000-0005-0000-0000-000037770000}"/>
    <cellStyle name="Обычный 33 4 2 4 2 2" xfId="24209" xr:uid="{00000000-0005-0000-0000-000038770000}"/>
    <cellStyle name="Обычный 33 4 2 4 2 2 2" xfId="42209" xr:uid="{00000000-0005-0000-0000-000039770000}"/>
    <cellStyle name="Обычный 33 4 2 4 2 3" xfId="33864" xr:uid="{00000000-0005-0000-0000-00003A770000}"/>
    <cellStyle name="Обычный 33 4 2 4 3" xfId="20960" xr:uid="{00000000-0005-0000-0000-00003B770000}"/>
    <cellStyle name="Обычный 33 4 2 4 3 2" xfId="39112" xr:uid="{00000000-0005-0000-0000-00003C770000}"/>
    <cellStyle name="Обычный 33 4 2 4 4" xfId="30796" xr:uid="{00000000-0005-0000-0000-00003D770000}"/>
    <cellStyle name="Обычный 33 4 2 5" xfId="11618" xr:uid="{00000000-0005-0000-0000-00003E770000}"/>
    <cellStyle name="Обычный 33 4 2 5 2" xfId="21463" xr:uid="{00000000-0005-0000-0000-00003F770000}"/>
    <cellStyle name="Обычный 33 4 2 5 2 2" xfId="39615" xr:uid="{00000000-0005-0000-0000-000040770000}"/>
    <cellStyle name="Обычный 33 4 2 5 3" xfId="31299" xr:uid="{00000000-0005-0000-0000-000041770000}"/>
    <cellStyle name="Обычный 33 4 2 6" xfId="7578" xr:uid="{00000000-0005-0000-0000-000042770000}"/>
    <cellStyle name="Обычный 33 4 2 6 2" xfId="18973" xr:uid="{00000000-0005-0000-0000-000043770000}"/>
    <cellStyle name="Обычный 33 4 2 6 2 2" xfId="37193" xr:uid="{00000000-0005-0000-0000-000044770000}"/>
    <cellStyle name="Обычный 33 4 2 6 3" xfId="28940" xr:uid="{00000000-0005-0000-0000-000045770000}"/>
    <cellStyle name="Обычный 33 4 2 7" xfId="13144" xr:uid="{00000000-0005-0000-0000-000046770000}"/>
    <cellStyle name="Обычный 33 4 2 7 2" xfId="22545" xr:uid="{00000000-0005-0000-0000-000047770000}"/>
    <cellStyle name="Обычный 33 4 2 7 2 2" xfId="40557" xr:uid="{00000000-0005-0000-0000-000048770000}"/>
    <cellStyle name="Обычный 33 4 2 7 3" xfId="32219" xr:uid="{00000000-0005-0000-0000-000049770000}"/>
    <cellStyle name="Обычный 33 4 2 8" xfId="16807" xr:uid="{00000000-0005-0000-0000-00004A770000}"/>
    <cellStyle name="Обычный 33 4 2 8 2" xfId="25556" xr:uid="{00000000-0005-0000-0000-00004B770000}"/>
    <cellStyle name="Обычный 33 4 2 8 2 2" xfId="43517" xr:uid="{00000000-0005-0000-0000-00004C770000}"/>
    <cellStyle name="Обычный 33 4 2 8 3" xfId="35209" xr:uid="{00000000-0005-0000-0000-00004D770000}"/>
    <cellStyle name="Обычный 33 4 2 9" xfId="18063" xr:uid="{00000000-0005-0000-0000-00004E770000}"/>
    <cellStyle name="Обычный 33 4 2 9 2" xfId="36373" xr:uid="{00000000-0005-0000-0000-00004F770000}"/>
    <cellStyle name="Обычный 33 4 3" xfId="8745" xr:uid="{00000000-0005-0000-0000-000050770000}"/>
    <cellStyle name="Обычный 33 4 3 2" xfId="10078" xr:uid="{00000000-0005-0000-0000-000051770000}"/>
    <cellStyle name="Обычный 33 4 3 2 2" xfId="15031" xr:uid="{00000000-0005-0000-0000-000052770000}"/>
    <cellStyle name="Обычный 33 4 3 2 2 2" xfId="24210" xr:uid="{00000000-0005-0000-0000-000053770000}"/>
    <cellStyle name="Обычный 33 4 3 2 2 2 2" xfId="42210" xr:uid="{00000000-0005-0000-0000-000054770000}"/>
    <cellStyle name="Обычный 33 4 3 2 2 3" xfId="33865" xr:uid="{00000000-0005-0000-0000-000055770000}"/>
    <cellStyle name="Обычный 33 4 3 2 3" xfId="20256" xr:uid="{00000000-0005-0000-0000-000056770000}"/>
    <cellStyle name="Обычный 33 4 3 2 3 2" xfId="38415" xr:uid="{00000000-0005-0000-0000-000057770000}"/>
    <cellStyle name="Обычный 33 4 3 2 4" xfId="30110" xr:uid="{00000000-0005-0000-0000-000058770000}"/>
    <cellStyle name="Обычный 33 4 3 3" xfId="13642" xr:uid="{00000000-0005-0000-0000-000059770000}"/>
    <cellStyle name="Обычный 33 4 3 3 2" xfId="22872" xr:uid="{00000000-0005-0000-0000-00005A770000}"/>
    <cellStyle name="Обычный 33 4 3 3 2 2" xfId="40873" xr:uid="{00000000-0005-0000-0000-00005B770000}"/>
    <cellStyle name="Обычный 33 4 3 3 3" xfId="32527" xr:uid="{00000000-0005-0000-0000-00005C770000}"/>
    <cellStyle name="Обычный 33 4 3 4" xfId="19383" xr:uid="{00000000-0005-0000-0000-00005D770000}"/>
    <cellStyle name="Обычный 33 4 3 4 2" xfId="37553" xr:uid="{00000000-0005-0000-0000-00005E770000}"/>
    <cellStyle name="Обычный 33 4 3 5" xfId="29263" xr:uid="{00000000-0005-0000-0000-00005F770000}"/>
    <cellStyle name="Обычный 33 4 4" xfId="9393" xr:uid="{00000000-0005-0000-0000-000060770000}"/>
    <cellStyle name="Обычный 33 4 4 2" xfId="15032" xr:uid="{00000000-0005-0000-0000-000061770000}"/>
    <cellStyle name="Обычный 33 4 4 2 2" xfId="24211" xr:uid="{00000000-0005-0000-0000-000062770000}"/>
    <cellStyle name="Обычный 33 4 4 2 2 2" xfId="42211" xr:uid="{00000000-0005-0000-0000-000063770000}"/>
    <cellStyle name="Обычный 33 4 4 2 3" xfId="33866" xr:uid="{00000000-0005-0000-0000-000064770000}"/>
    <cellStyle name="Обычный 33 4 4 3" xfId="19867" xr:uid="{00000000-0005-0000-0000-000065770000}"/>
    <cellStyle name="Обычный 33 4 4 3 2" xfId="38032" xr:uid="{00000000-0005-0000-0000-000066770000}"/>
    <cellStyle name="Обычный 33 4 4 4" xfId="29735" xr:uid="{00000000-0005-0000-0000-000067770000}"/>
    <cellStyle name="Обычный 33 4 5" xfId="10804" xr:uid="{00000000-0005-0000-0000-000068770000}"/>
    <cellStyle name="Обычный 33 4 5 2" xfId="15033" xr:uid="{00000000-0005-0000-0000-000069770000}"/>
    <cellStyle name="Обычный 33 4 5 2 2" xfId="24212" xr:uid="{00000000-0005-0000-0000-00006A770000}"/>
    <cellStyle name="Обычный 33 4 5 2 2 2" xfId="42212" xr:uid="{00000000-0005-0000-0000-00006B770000}"/>
    <cellStyle name="Обычный 33 4 5 2 3" xfId="33867" xr:uid="{00000000-0005-0000-0000-00006C770000}"/>
    <cellStyle name="Обычный 33 4 5 3" xfId="20659" xr:uid="{00000000-0005-0000-0000-00006D770000}"/>
    <cellStyle name="Обычный 33 4 5 3 2" xfId="38811" xr:uid="{00000000-0005-0000-0000-00006E770000}"/>
    <cellStyle name="Обычный 33 4 5 4" xfId="30495" xr:uid="{00000000-0005-0000-0000-00006F770000}"/>
    <cellStyle name="Обычный 33 4 6" xfId="11415" xr:uid="{00000000-0005-0000-0000-000070770000}"/>
    <cellStyle name="Обычный 33 4 6 2" xfId="21260" xr:uid="{00000000-0005-0000-0000-000071770000}"/>
    <cellStyle name="Обычный 33 4 6 2 2" xfId="39412" xr:uid="{00000000-0005-0000-0000-000072770000}"/>
    <cellStyle name="Обычный 33 4 6 3" xfId="31096" xr:uid="{00000000-0005-0000-0000-000073770000}"/>
    <cellStyle name="Обычный 33 4 7" xfId="12007" xr:uid="{00000000-0005-0000-0000-000074770000}"/>
    <cellStyle name="Обычный 33 4 7 2" xfId="21746" xr:uid="{00000000-0005-0000-0000-000075770000}"/>
    <cellStyle name="Обычный 33 4 7 2 2" xfId="39894" xr:uid="{00000000-0005-0000-0000-000076770000}"/>
    <cellStyle name="Обычный 33 4 7 3" xfId="31573" xr:uid="{00000000-0005-0000-0000-000077770000}"/>
    <cellStyle name="Обычный 33 4 8" xfId="7157" xr:uid="{00000000-0005-0000-0000-000078770000}"/>
    <cellStyle name="Обычный 33 4 8 2" xfId="18758" xr:uid="{00000000-0005-0000-0000-000079770000}"/>
    <cellStyle name="Обычный 33 4 8 2 2" xfId="36981" xr:uid="{00000000-0005-0000-0000-00007A770000}"/>
    <cellStyle name="Обычный 33 4 8 3" xfId="28733" xr:uid="{00000000-0005-0000-0000-00007B770000}"/>
    <cellStyle name="Обычный 33 4 9" xfId="12578" xr:uid="{00000000-0005-0000-0000-00007C770000}"/>
    <cellStyle name="Обычный 33 4 9 2" xfId="22014" xr:uid="{00000000-0005-0000-0000-00007D770000}"/>
    <cellStyle name="Обычный 33 4 9 2 2" xfId="40130" xr:uid="{00000000-0005-0000-0000-00007E770000}"/>
    <cellStyle name="Обычный 33 4 9 3" xfId="31793" xr:uid="{00000000-0005-0000-0000-00007F770000}"/>
    <cellStyle name="Обычный 33 5" xfId="7576" xr:uid="{00000000-0005-0000-0000-000080770000}"/>
    <cellStyle name="Обычный 33 5 2" xfId="9031" xr:uid="{00000000-0005-0000-0000-000081770000}"/>
    <cellStyle name="Обычный 33 5 2 2" xfId="14109" xr:uid="{00000000-0005-0000-0000-000082770000}"/>
    <cellStyle name="Обычный 33 5 2 2 2" xfId="23297" xr:uid="{00000000-0005-0000-0000-000083770000}"/>
    <cellStyle name="Обычный 33 5 2 2 2 2" xfId="41297" xr:uid="{00000000-0005-0000-0000-000084770000}"/>
    <cellStyle name="Обычный 33 5 2 2 3" xfId="32953" xr:uid="{00000000-0005-0000-0000-000085770000}"/>
    <cellStyle name="Обычный 33 5 2 3" xfId="19597" xr:uid="{00000000-0005-0000-0000-000086770000}"/>
    <cellStyle name="Обычный 33 5 2 3 2" xfId="37767" xr:uid="{00000000-0005-0000-0000-000087770000}"/>
    <cellStyle name="Обычный 33 5 2 4" xfId="29472" xr:uid="{00000000-0005-0000-0000-000088770000}"/>
    <cellStyle name="Обычный 33 5 3" xfId="10079" xr:uid="{00000000-0005-0000-0000-000089770000}"/>
    <cellStyle name="Обычный 33 5 3 2" xfId="15034" xr:uid="{00000000-0005-0000-0000-00008A770000}"/>
    <cellStyle name="Обычный 33 5 3 2 2" xfId="24213" xr:uid="{00000000-0005-0000-0000-00008B770000}"/>
    <cellStyle name="Обычный 33 5 3 2 2 2" xfId="42213" xr:uid="{00000000-0005-0000-0000-00008C770000}"/>
    <cellStyle name="Обычный 33 5 3 2 3" xfId="33868" xr:uid="{00000000-0005-0000-0000-00008D770000}"/>
    <cellStyle name="Обычный 33 5 3 3" xfId="20257" xr:uid="{00000000-0005-0000-0000-00008E770000}"/>
    <cellStyle name="Обычный 33 5 3 3 2" xfId="38416" xr:uid="{00000000-0005-0000-0000-00008F770000}"/>
    <cellStyle name="Обычный 33 5 3 4" xfId="30111" xr:uid="{00000000-0005-0000-0000-000090770000}"/>
    <cellStyle name="Обычный 33 5 4" xfId="11112" xr:uid="{00000000-0005-0000-0000-000091770000}"/>
    <cellStyle name="Обычный 33 5 4 2" xfId="15035" xr:uid="{00000000-0005-0000-0000-000092770000}"/>
    <cellStyle name="Обычный 33 5 4 2 2" xfId="24214" xr:uid="{00000000-0005-0000-0000-000093770000}"/>
    <cellStyle name="Обычный 33 5 4 2 2 2" xfId="42214" xr:uid="{00000000-0005-0000-0000-000094770000}"/>
    <cellStyle name="Обычный 33 5 4 2 3" xfId="33869" xr:uid="{00000000-0005-0000-0000-000095770000}"/>
    <cellStyle name="Обычный 33 5 4 3" xfId="20961" xr:uid="{00000000-0005-0000-0000-000096770000}"/>
    <cellStyle name="Обычный 33 5 4 3 2" xfId="39113" xr:uid="{00000000-0005-0000-0000-000097770000}"/>
    <cellStyle name="Обычный 33 5 4 4" xfId="30797" xr:uid="{00000000-0005-0000-0000-000098770000}"/>
    <cellStyle name="Обычный 33 5 5" xfId="11616" xr:uid="{00000000-0005-0000-0000-000099770000}"/>
    <cellStyle name="Обычный 33 5 5 2" xfId="21461" xr:uid="{00000000-0005-0000-0000-00009A770000}"/>
    <cellStyle name="Обычный 33 5 5 2 2" xfId="39613" xr:uid="{00000000-0005-0000-0000-00009B770000}"/>
    <cellStyle name="Обычный 33 5 5 3" xfId="31297" xr:uid="{00000000-0005-0000-0000-00009C770000}"/>
    <cellStyle name="Обычный 33 5 6" xfId="13145" xr:uid="{00000000-0005-0000-0000-00009D770000}"/>
    <cellStyle name="Обычный 33 5 6 2" xfId="22546" xr:uid="{00000000-0005-0000-0000-00009E770000}"/>
    <cellStyle name="Обычный 33 5 6 2 2" xfId="40558" xr:uid="{00000000-0005-0000-0000-00009F770000}"/>
    <cellStyle name="Обычный 33 5 6 3" xfId="32220" xr:uid="{00000000-0005-0000-0000-0000A0770000}"/>
    <cellStyle name="Обычный 33 5 7" xfId="18971" xr:uid="{00000000-0005-0000-0000-0000A1770000}"/>
    <cellStyle name="Обычный 33 5 7 2" xfId="37191" xr:uid="{00000000-0005-0000-0000-0000A2770000}"/>
    <cellStyle name="Обычный 33 5 8" xfId="28938" xr:uid="{00000000-0005-0000-0000-0000A3770000}"/>
    <cellStyle name="Обычный 33 6" xfId="8324" xr:uid="{00000000-0005-0000-0000-0000A4770000}"/>
    <cellStyle name="Обычный 33 6 2" xfId="10080" xr:uid="{00000000-0005-0000-0000-0000A5770000}"/>
    <cellStyle name="Обычный 33 6 2 2" xfId="15036" xr:uid="{00000000-0005-0000-0000-0000A6770000}"/>
    <cellStyle name="Обычный 33 6 2 2 2" xfId="24215" xr:uid="{00000000-0005-0000-0000-0000A7770000}"/>
    <cellStyle name="Обычный 33 6 2 2 2 2" xfId="42215" xr:uid="{00000000-0005-0000-0000-0000A8770000}"/>
    <cellStyle name="Обычный 33 6 2 2 3" xfId="33870" xr:uid="{00000000-0005-0000-0000-0000A9770000}"/>
    <cellStyle name="Обычный 33 6 2 3" xfId="20258" xr:uid="{00000000-0005-0000-0000-0000AA770000}"/>
    <cellStyle name="Обычный 33 6 2 3 2" xfId="38417" xr:uid="{00000000-0005-0000-0000-0000AB770000}"/>
    <cellStyle name="Обычный 33 6 2 4" xfId="30112" xr:uid="{00000000-0005-0000-0000-0000AC770000}"/>
    <cellStyle name="Обычный 33 6 3" xfId="13365" xr:uid="{00000000-0005-0000-0000-0000AD770000}"/>
    <cellStyle name="Обычный 33 6 4" xfId="19198" xr:uid="{00000000-0005-0000-0000-0000AE770000}"/>
    <cellStyle name="Обычный 33 6 4 2" xfId="37377" xr:uid="{00000000-0005-0000-0000-0000AF770000}"/>
    <cellStyle name="Обычный 33 6 5" xfId="29090" xr:uid="{00000000-0005-0000-0000-0000B0770000}"/>
    <cellStyle name="Обычный 33 7" xfId="9391" xr:uid="{00000000-0005-0000-0000-0000B1770000}"/>
    <cellStyle name="Обычный 33 7 2" xfId="13640" xr:uid="{00000000-0005-0000-0000-0000B2770000}"/>
    <cellStyle name="Обычный 33 7 2 2" xfId="22870" xr:uid="{00000000-0005-0000-0000-0000B3770000}"/>
    <cellStyle name="Обычный 33 7 2 2 2" xfId="40871" xr:uid="{00000000-0005-0000-0000-0000B4770000}"/>
    <cellStyle name="Обычный 33 7 2 3" xfId="32525" xr:uid="{00000000-0005-0000-0000-0000B5770000}"/>
    <cellStyle name="Обычный 33 7 3" xfId="19865" xr:uid="{00000000-0005-0000-0000-0000B6770000}"/>
    <cellStyle name="Обычный 33 7 3 2" xfId="38030" xr:uid="{00000000-0005-0000-0000-0000B7770000}"/>
    <cellStyle name="Обычный 33 7 4" xfId="29733" xr:uid="{00000000-0005-0000-0000-0000B8770000}"/>
    <cellStyle name="Обычный 33 8" xfId="10802" xr:uid="{00000000-0005-0000-0000-0000B9770000}"/>
    <cellStyle name="Обычный 33 8 2" xfId="15037" xr:uid="{00000000-0005-0000-0000-0000BA770000}"/>
    <cellStyle name="Обычный 33 8 2 2" xfId="24216" xr:uid="{00000000-0005-0000-0000-0000BB770000}"/>
    <cellStyle name="Обычный 33 8 2 2 2" xfId="42216" xr:uid="{00000000-0005-0000-0000-0000BC770000}"/>
    <cellStyle name="Обычный 33 8 2 3" xfId="33871" xr:uid="{00000000-0005-0000-0000-0000BD770000}"/>
    <cellStyle name="Обычный 33 8 3" xfId="20657" xr:uid="{00000000-0005-0000-0000-0000BE770000}"/>
    <cellStyle name="Обычный 33 8 3 2" xfId="38809" xr:uid="{00000000-0005-0000-0000-0000BF770000}"/>
    <cellStyle name="Обычный 33 8 4" xfId="30493" xr:uid="{00000000-0005-0000-0000-0000C0770000}"/>
    <cellStyle name="Обычный 33 9" xfId="11256" xr:uid="{00000000-0005-0000-0000-0000C1770000}"/>
    <cellStyle name="Обычный 33 9 2" xfId="21101" xr:uid="{00000000-0005-0000-0000-0000C2770000}"/>
    <cellStyle name="Обычный 33 9 2 2" xfId="39253" xr:uid="{00000000-0005-0000-0000-0000C3770000}"/>
    <cellStyle name="Обычный 33 9 3" xfId="30937" xr:uid="{00000000-0005-0000-0000-0000C4770000}"/>
    <cellStyle name="Обычный 33_Data_Resourses &amp; Reserves_Audit12_mod2011_f0112" xfId="3742" xr:uid="{00000000-0005-0000-0000-0000C5770000}"/>
    <cellStyle name="Обычный 34" xfId="3743" xr:uid="{00000000-0005-0000-0000-0000C6770000}"/>
    <cellStyle name="Обычный 34 10" xfId="11773" xr:uid="{00000000-0005-0000-0000-0000C7770000}"/>
    <cellStyle name="Обычный 34 11" xfId="6663" xr:uid="{00000000-0005-0000-0000-0000C8770000}"/>
    <cellStyle name="Обычный 34 11 2" xfId="18517" xr:uid="{00000000-0005-0000-0000-0000C9770000}"/>
    <cellStyle name="Обычный 34 11 2 2" xfId="36794" xr:uid="{00000000-0005-0000-0000-0000CA770000}"/>
    <cellStyle name="Обычный 34 11 3" xfId="28573" xr:uid="{00000000-0005-0000-0000-0000CB770000}"/>
    <cellStyle name="Обычный 34 12" xfId="12579" xr:uid="{00000000-0005-0000-0000-0000CC770000}"/>
    <cellStyle name="Обычный 34 12 2" xfId="22015" xr:uid="{00000000-0005-0000-0000-0000CD770000}"/>
    <cellStyle name="Обычный 34 12 2 2" xfId="40131" xr:uid="{00000000-0005-0000-0000-0000CE770000}"/>
    <cellStyle name="Обычный 34 12 3" xfId="31794" xr:uid="{00000000-0005-0000-0000-0000CF770000}"/>
    <cellStyle name="Обычный 34 2" xfId="3744" xr:uid="{00000000-0005-0000-0000-0000D0770000}"/>
    <cellStyle name="Обычный 34 2 10" xfId="12580" xr:uid="{00000000-0005-0000-0000-0000D1770000}"/>
    <cellStyle name="Обычный 34 2 10 2" xfId="22016" xr:uid="{00000000-0005-0000-0000-0000D2770000}"/>
    <cellStyle name="Обычный 34 2 10 2 2" xfId="40132" xr:uid="{00000000-0005-0000-0000-0000D3770000}"/>
    <cellStyle name="Обычный 34 2 10 3" xfId="31795" xr:uid="{00000000-0005-0000-0000-0000D4770000}"/>
    <cellStyle name="Обычный 34 2 11" xfId="16189" xr:uid="{00000000-0005-0000-0000-0000D5770000}"/>
    <cellStyle name="Обычный 34 2 11 2" xfId="25128" xr:uid="{00000000-0005-0000-0000-0000D6770000}"/>
    <cellStyle name="Обычный 34 2 11 2 2" xfId="43121" xr:uid="{00000000-0005-0000-0000-0000D7770000}"/>
    <cellStyle name="Обычный 34 2 11 3" xfId="34768" xr:uid="{00000000-0005-0000-0000-0000D8770000}"/>
    <cellStyle name="Обычный 34 2 12" xfId="17349" xr:uid="{00000000-0005-0000-0000-0000D9770000}"/>
    <cellStyle name="Обычный 34 2 12 2" xfId="35704" xr:uid="{00000000-0005-0000-0000-0000DA770000}"/>
    <cellStyle name="Обычный 34 2 13" xfId="26488" xr:uid="{00000000-0005-0000-0000-0000DB770000}"/>
    <cellStyle name="Обычный 34 2 13 2" xfId="44410" xr:uid="{00000000-0005-0000-0000-0000DC770000}"/>
    <cellStyle name="Обычный 34 2 14" xfId="27551" xr:uid="{00000000-0005-0000-0000-0000DD770000}"/>
    <cellStyle name="Обычный 34 2 15" xfId="45447" xr:uid="{00000000-0005-0000-0000-0000DE770000}"/>
    <cellStyle name="Обычный 34 2 16" xfId="46560" xr:uid="{00000000-0005-0000-0000-0000DF770000}"/>
    <cellStyle name="Обычный 34 2 2" xfId="3745" xr:uid="{00000000-0005-0000-0000-0000E0770000}"/>
    <cellStyle name="Обычный 34 2 2 2" xfId="10081" xr:uid="{00000000-0005-0000-0000-0000E1770000}"/>
    <cellStyle name="Обычный 34 2 3" xfId="6115" xr:uid="{00000000-0005-0000-0000-0000E2770000}"/>
    <cellStyle name="Обычный 34 2 3 10" xfId="26977" xr:uid="{00000000-0005-0000-0000-0000E3770000}"/>
    <cellStyle name="Обычный 34 2 3 10 2" xfId="44892" xr:uid="{00000000-0005-0000-0000-0000E4770000}"/>
    <cellStyle name="Обычный 34 2 3 11" xfId="28157" xr:uid="{00000000-0005-0000-0000-0000E5770000}"/>
    <cellStyle name="Обычный 34 2 3 12" xfId="45949" xr:uid="{00000000-0005-0000-0000-0000E6770000}"/>
    <cellStyle name="Обычный 34 2 3 13" xfId="47144" xr:uid="{00000000-0005-0000-0000-0000E7770000}"/>
    <cellStyle name="Обычный 34 2 3 2" xfId="9035" xr:uid="{00000000-0005-0000-0000-0000E8770000}"/>
    <cellStyle name="Обычный 34 2 3 2 2" xfId="14110" xr:uid="{00000000-0005-0000-0000-0000E9770000}"/>
    <cellStyle name="Обычный 34 2 3 2 2 2" xfId="23298" xr:uid="{00000000-0005-0000-0000-0000EA770000}"/>
    <cellStyle name="Обычный 34 2 3 2 2 2 2" xfId="41298" xr:uid="{00000000-0005-0000-0000-0000EB770000}"/>
    <cellStyle name="Обычный 34 2 3 2 2 3" xfId="32954" xr:uid="{00000000-0005-0000-0000-0000EC770000}"/>
    <cellStyle name="Обычный 34 2 3 2 3" xfId="19601" xr:uid="{00000000-0005-0000-0000-0000ED770000}"/>
    <cellStyle name="Обычный 34 2 3 2 3 2" xfId="37771" xr:uid="{00000000-0005-0000-0000-0000EE770000}"/>
    <cellStyle name="Обычный 34 2 3 2 4" xfId="29476" xr:uid="{00000000-0005-0000-0000-0000EF770000}"/>
    <cellStyle name="Обычный 34 2 3 3" xfId="10082" xr:uid="{00000000-0005-0000-0000-0000F0770000}"/>
    <cellStyle name="Обычный 34 2 3 3 2" xfId="15038" xr:uid="{00000000-0005-0000-0000-0000F1770000}"/>
    <cellStyle name="Обычный 34 2 3 3 2 2" xfId="24217" xr:uid="{00000000-0005-0000-0000-0000F2770000}"/>
    <cellStyle name="Обычный 34 2 3 3 2 2 2" xfId="42217" xr:uid="{00000000-0005-0000-0000-0000F3770000}"/>
    <cellStyle name="Обычный 34 2 3 3 2 3" xfId="33872" xr:uid="{00000000-0005-0000-0000-0000F4770000}"/>
    <cellStyle name="Обычный 34 2 3 3 3" xfId="20259" xr:uid="{00000000-0005-0000-0000-0000F5770000}"/>
    <cellStyle name="Обычный 34 2 3 3 3 2" xfId="38418" xr:uid="{00000000-0005-0000-0000-0000F6770000}"/>
    <cellStyle name="Обычный 34 2 3 3 4" xfId="30113" xr:uid="{00000000-0005-0000-0000-0000F7770000}"/>
    <cellStyle name="Обычный 34 2 3 4" xfId="11113" xr:uid="{00000000-0005-0000-0000-0000F8770000}"/>
    <cellStyle name="Обычный 34 2 3 4 2" xfId="15039" xr:uid="{00000000-0005-0000-0000-0000F9770000}"/>
    <cellStyle name="Обычный 34 2 3 4 2 2" xfId="24218" xr:uid="{00000000-0005-0000-0000-0000FA770000}"/>
    <cellStyle name="Обычный 34 2 3 4 2 2 2" xfId="42218" xr:uid="{00000000-0005-0000-0000-0000FB770000}"/>
    <cellStyle name="Обычный 34 2 3 4 2 3" xfId="33873" xr:uid="{00000000-0005-0000-0000-0000FC770000}"/>
    <cellStyle name="Обычный 34 2 3 4 3" xfId="20962" xr:uid="{00000000-0005-0000-0000-0000FD770000}"/>
    <cellStyle name="Обычный 34 2 3 4 3 2" xfId="39114" xr:uid="{00000000-0005-0000-0000-0000FE770000}"/>
    <cellStyle name="Обычный 34 2 3 4 4" xfId="30798" xr:uid="{00000000-0005-0000-0000-0000FF770000}"/>
    <cellStyle name="Обычный 34 2 3 5" xfId="11620" xr:uid="{00000000-0005-0000-0000-000000780000}"/>
    <cellStyle name="Обычный 34 2 3 5 2" xfId="21465" xr:uid="{00000000-0005-0000-0000-000001780000}"/>
    <cellStyle name="Обычный 34 2 3 5 2 2" xfId="39617" xr:uid="{00000000-0005-0000-0000-000002780000}"/>
    <cellStyle name="Обычный 34 2 3 5 3" xfId="31301" xr:uid="{00000000-0005-0000-0000-000003780000}"/>
    <cellStyle name="Обычный 34 2 3 6" xfId="7580" xr:uid="{00000000-0005-0000-0000-000004780000}"/>
    <cellStyle name="Обычный 34 2 3 6 2" xfId="18975" xr:uid="{00000000-0005-0000-0000-000005780000}"/>
    <cellStyle name="Обычный 34 2 3 6 2 2" xfId="37195" xr:uid="{00000000-0005-0000-0000-000006780000}"/>
    <cellStyle name="Обычный 34 2 3 6 3" xfId="28942" xr:uid="{00000000-0005-0000-0000-000007780000}"/>
    <cellStyle name="Обычный 34 2 3 7" xfId="13146" xr:uid="{00000000-0005-0000-0000-000008780000}"/>
    <cellStyle name="Обычный 34 2 3 7 2" xfId="22547" xr:uid="{00000000-0005-0000-0000-000009780000}"/>
    <cellStyle name="Обычный 34 2 3 7 2 2" xfId="40559" xr:uid="{00000000-0005-0000-0000-00000A780000}"/>
    <cellStyle name="Обычный 34 2 3 7 3" xfId="32221" xr:uid="{00000000-0005-0000-0000-00000B780000}"/>
    <cellStyle name="Обычный 34 2 3 8" xfId="16808" xr:uid="{00000000-0005-0000-0000-00000C780000}"/>
    <cellStyle name="Обычный 34 2 3 8 2" xfId="25557" xr:uid="{00000000-0005-0000-0000-00000D780000}"/>
    <cellStyle name="Обычный 34 2 3 8 2 2" xfId="43518" xr:uid="{00000000-0005-0000-0000-00000E780000}"/>
    <cellStyle name="Обычный 34 2 3 8 3" xfId="35210" xr:uid="{00000000-0005-0000-0000-00000F780000}"/>
    <cellStyle name="Обычный 34 2 3 9" xfId="18064" xr:uid="{00000000-0005-0000-0000-000010780000}"/>
    <cellStyle name="Обычный 34 2 3 9 2" xfId="36374" xr:uid="{00000000-0005-0000-0000-000011780000}"/>
    <cellStyle name="Обычный 34 2 4" xfId="8517" xr:uid="{00000000-0005-0000-0000-000012780000}"/>
    <cellStyle name="Обычный 34 2 4 2" xfId="10083" xr:uid="{00000000-0005-0000-0000-000013780000}"/>
    <cellStyle name="Обычный 34 2 4 2 2" xfId="15040" xr:uid="{00000000-0005-0000-0000-000014780000}"/>
    <cellStyle name="Обычный 34 2 4 2 2 2" xfId="24219" xr:uid="{00000000-0005-0000-0000-000015780000}"/>
    <cellStyle name="Обычный 34 2 4 2 2 2 2" xfId="42219" xr:uid="{00000000-0005-0000-0000-000016780000}"/>
    <cellStyle name="Обычный 34 2 4 2 2 3" xfId="33874" xr:uid="{00000000-0005-0000-0000-000017780000}"/>
    <cellStyle name="Обычный 34 2 4 2 3" xfId="20260" xr:uid="{00000000-0005-0000-0000-000018780000}"/>
    <cellStyle name="Обычный 34 2 4 2 3 2" xfId="38419" xr:uid="{00000000-0005-0000-0000-000019780000}"/>
    <cellStyle name="Обычный 34 2 4 2 4" xfId="30114" xr:uid="{00000000-0005-0000-0000-00001A780000}"/>
    <cellStyle name="Обычный 34 2 4 3" xfId="13644" xr:uid="{00000000-0005-0000-0000-00001B780000}"/>
    <cellStyle name="Обычный 34 2 4 3 2" xfId="22874" xr:uid="{00000000-0005-0000-0000-00001C780000}"/>
    <cellStyle name="Обычный 34 2 4 3 2 2" xfId="40875" xr:uid="{00000000-0005-0000-0000-00001D780000}"/>
    <cellStyle name="Обычный 34 2 4 3 3" xfId="32529" xr:uid="{00000000-0005-0000-0000-00001E780000}"/>
    <cellStyle name="Обычный 34 2 4 4" xfId="19272" xr:uid="{00000000-0005-0000-0000-00001F780000}"/>
    <cellStyle name="Обычный 34 2 4 4 2" xfId="37446" xr:uid="{00000000-0005-0000-0000-000020780000}"/>
    <cellStyle name="Обычный 34 2 4 5" xfId="29157" xr:uid="{00000000-0005-0000-0000-000021780000}"/>
    <cellStyle name="Обычный 34 2 5" xfId="9395" xr:uid="{00000000-0005-0000-0000-000022780000}"/>
    <cellStyle name="Обычный 34 2 5 2" xfId="15041" xr:uid="{00000000-0005-0000-0000-000023780000}"/>
    <cellStyle name="Обычный 34 2 5 2 2" xfId="24220" xr:uid="{00000000-0005-0000-0000-000024780000}"/>
    <cellStyle name="Обычный 34 2 5 2 2 2" xfId="42220" xr:uid="{00000000-0005-0000-0000-000025780000}"/>
    <cellStyle name="Обычный 34 2 5 2 3" xfId="33875" xr:uid="{00000000-0005-0000-0000-000026780000}"/>
    <cellStyle name="Обычный 34 2 5 3" xfId="19869" xr:uid="{00000000-0005-0000-0000-000027780000}"/>
    <cellStyle name="Обычный 34 2 5 3 2" xfId="38034" xr:uid="{00000000-0005-0000-0000-000028780000}"/>
    <cellStyle name="Обычный 34 2 5 4" xfId="29737" xr:uid="{00000000-0005-0000-0000-000029780000}"/>
    <cellStyle name="Обычный 34 2 6" xfId="10806" xr:uid="{00000000-0005-0000-0000-00002A780000}"/>
    <cellStyle name="Обычный 34 2 6 2" xfId="15042" xr:uid="{00000000-0005-0000-0000-00002B780000}"/>
    <cellStyle name="Обычный 34 2 6 2 2" xfId="24221" xr:uid="{00000000-0005-0000-0000-00002C780000}"/>
    <cellStyle name="Обычный 34 2 6 2 2 2" xfId="42221" xr:uid="{00000000-0005-0000-0000-00002D780000}"/>
    <cellStyle name="Обычный 34 2 6 2 3" xfId="33876" xr:uid="{00000000-0005-0000-0000-00002E780000}"/>
    <cellStyle name="Обычный 34 2 6 3" xfId="20661" xr:uid="{00000000-0005-0000-0000-00002F780000}"/>
    <cellStyle name="Обычный 34 2 6 3 2" xfId="38813" xr:uid="{00000000-0005-0000-0000-000030780000}"/>
    <cellStyle name="Обычный 34 2 6 4" xfId="30497" xr:uid="{00000000-0005-0000-0000-000031780000}"/>
    <cellStyle name="Обычный 34 2 7" xfId="11319" xr:uid="{00000000-0005-0000-0000-000032780000}"/>
    <cellStyle name="Обычный 34 2 7 2" xfId="21164" xr:uid="{00000000-0005-0000-0000-000033780000}"/>
    <cellStyle name="Обычный 34 2 7 2 2" xfId="39316" xr:uid="{00000000-0005-0000-0000-000034780000}"/>
    <cellStyle name="Обычный 34 2 7 3" xfId="31000" xr:uid="{00000000-0005-0000-0000-000035780000}"/>
    <cellStyle name="Обычный 34 2 8" xfId="11881" xr:uid="{00000000-0005-0000-0000-000036780000}"/>
    <cellStyle name="Обычный 34 2 8 2" xfId="21632" xr:uid="{00000000-0005-0000-0000-000037780000}"/>
    <cellStyle name="Обычный 34 2 8 2 2" xfId="39781" xr:uid="{00000000-0005-0000-0000-000038780000}"/>
    <cellStyle name="Обычный 34 2 8 3" xfId="31460" xr:uid="{00000000-0005-0000-0000-000039780000}"/>
    <cellStyle name="Обычный 34 2 9" xfId="6818" xr:uid="{00000000-0005-0000-0000-00003A780000}"/>
    <cellStyle name="Обычный 34 2 9 2" xfId="18607" xr:uid="{00000000-0005-0000-0000-00003B780000}"/>
    <cellStyle name="Обычный 34 2 9 2 2" xfId="36868" xr:uid="{00000000-0005-0000-0000-00003C780000}"/>
    <cellStyle name="Обычный 34 2 9 3" xfId="28637" xr:uid="{00000000-0005-0000-0000-00003D780000}"/>
    <cellStyle name="Обычный 34 3" xfId="3746" xr:uid="{00000000-0005-0000-0000-00003E780000}"/>
    <cellStyle name="Обычный 34 3 2" xfId="10084" xr:uid="{00000000-0005-0000-0000-00003F780000}"/>
    <cellStyle name="Обычный 34 4" xfId="3747" xr:uid="{00000000-0005-0000-0000-000040780000}"/>
    <cellStyle name="Обычный 34 4 10" xfId="16190" xr:uid="{00000000-0005-0000-0000-000041780000}"/>
    <cellStyle name="Обычный 34 4 10 2" xfId="25129" xr:uid="{00000000-0005-0000-0000-000042780000}"/>
    <cellStyle name="Обычный 34 4 10 2 2" xfId="43122" xr:uid="{00000000-0005-0000-0000-000043780000}"/>
    <cellStyle name="Обычный 34 4 10 3" xfId="34769" xr:uid="{00000000-0005-0000-0000-000044780000}"/>
    <cellStyle name="Обычный 34 4 11" xfId="17350" xr:uid="{00000000-0005-0000-0000-000045780000}"/>
    <cellStyle name="Обычный 34 4 11 2" xfId="35705" xr:uid="{00000000-0005-0000-0000-000046780000}"/>
    <cellStyle name="Обычный 34 4 12" xfId="26489" xr:uid="{00000000-0005-0000-0000-000047780000}"/>
    <cellStyle name="Обычный 34 4 12 2" xfId="44411" xr:uid="{00000000-0005-0000-0000-000048780000}"/>
    <cellStyle name="Обычный 34 4 13" xfId="27552" xr:uid="{00000000-0005-0000-0000-000049780000}"/>
    <cellStyle name="Обычный 34 4 14" xfId="45448" xr:uid="{00000000-0005-0000-0000-00004A780000}"/>
    <cellStyle name="Обычный 34 4 15" xfId="46561" xr:uid="{00000000-0005-0000-0000-00004B780000}"/>
    <cellStyle name="Обычный 34 4 2" xfId="6116" xr:uid="{00000000-0005-0000-0000-00004C780000}"/>
    <cellStyle name="Обычный 34 4 2 10" xfId="26978" xr:uid="{00000000-0005-0000-0000-00004D780000}"/>
    <cellStyle name="Обычный 34 4 2 10 2" xfId="44893" xr:uid="{00000000-0005-0000-0000-00004E780000}"/>
    <cellStyle name="Обычный 34 4 2 11" xfId="28158" xr:uid="{00000000-0005-0000-0000-00004F780000}"/>
    <cellStyle name="Обычный 34 4 2 12" xfId="45950" xr:uid="{00000000-0005-0000-0000-000050780000}"/>
    <cellStyle name="Обычный 34 4 2 13" xfId="47145" xr:uid="{00000000-0005-0000-0000-000051780000}"/>
    <cellStyle name="Обычный 34 4 2 2" xfId="9036" xr:uid="{00000000-0005-0000-0000-000052780000}"/>
    <cellStyle name="Обычный 34 4 2 2 2" xfId="14111" xr:uid="{00000000-0005-0000-0000-000053780000}"/>
    <cellStyle name="Обычный 34 4 2 2 2 2" xfId="23299" xr:uid="{00000000-0005-0000-0000-000054780000}"/>
    <cellStyle name="Обычный 34 4 2 2 2 2 2" xfId="41299" xr:uid="{00000000-0005-0000-0000-000055780000}"/>
    <cellStyle name="Обычный 34 4 2 2 2 3" xfId="32955" xr:uid="{00000000-0005-0000-0000-000056780000}"/>
    <cellStyle name="Обычный 34 4 2 2 3" xfId="19602" xr:uid="{00000000-0005-0000-0000-000057780000}"/>
    <cellStyle name="Обычный 34 4 2 2 3 2" xfId="37772" xr:uid="{00000000-0005-0000-0000-000058780000}"/>
    <cellStyle name="Обычный 34 4 2 2 4" xfId="29477" xr:uid="{00000000-0005-0000-0000-000059780000}"/>
    <cellStyle name="Обычный 34 4 2 3" xfId="10085" xr:uid="{00000000-0005-0000-0000-00005A780000}"/>
    <cellStyle name="Обычный 34 4 2 3 2" xfId="15043" xr:uid="{00000000-0005-0000-0000-00005B780000}"/>
    <cellStyle name="Обычный 34 4 2 3 2 2" xfId="24222" xr:uid="{00000000-0005-0000-0000-00005C780000}"/>
    <cellStyle name="Обычный 34 4 2 3 2 2 2" xfId="42222" xr:uid="{00000000-0005-0000-0000-00005D780000}"/>
    <cellStyle name="Обычный 34 4 2 3 2 3" xfId="33877" xr:uid="{00000000-0005-0000-0000-00005E780000}"/>
    <cellStyle name="Обычный 34 4 2 3 3" xfId="20261" xr:uid="{00000000-0005-0000-0000-00005F780000}"/>
    <cellStyle name="Обычный 34 4 2 3 3 2" xfId="38420" xr:uid="{00000000-0005-0000-0000-000060780000}"/>
    <cellStyle name="Обычный 34 4 2 3 4" xfId="30115" xr:uid="{00000000-0005-0000-0000-000061780000}"/>
    <cellStyle name="Обычный 34 4 2 4" xfId="11114" xr:uid="{00000000-0005-0000-0000-000062780000}"/>
    <cellStyle name="Обычный 34 4 2 4 2" xfId="15044" xr:uid="{00000000-0005-0000-0000-000063780000}"/>
    <cellStyle name="Обычный 34 4 2 4 2 2" xfId="24223" xr:uid="{00000000-0005-0000-0000-000064780000}"/>
    <cellStyle name="Обычный 34 4 2 4 2 2 2" xfId="42223" xr:uid="{00000000-0005-0000-0000-000065780000}"/>
    <cellStyle name="Обычный 34 4 2 4 2 3" xfId="33878" xr:uid="{00000000-0005-0000-0000-000066780000}"/>
    <cellStyle name="Обычный 34 4 2 4 3" xfId="20963" xr:uid="{00000000-0005-0000-0000-000067780000}"/>
    <cellStyle name="Обычный 34 4 2 4 3 2" xfId="39115" xr:uid="{00000000-0005-0000-0000-000068780000}"/>
    <cellStyle name="Обычный 34 4 2 4 4" xfId="30799" xr:uid="{00000000-0005-0000-0000-000069780000}"/>
    <cellStyle name="Обычный 34 4 2 5" xfId="11621" xr:uid="{00000000-0005-0000-0000-00006A780000}"/>
    <cellStyle name="Обычный 34 4 2 5 2" xfId="21466" xr:uid="{00000000-0005-0000-0000-00006B780000}"/>
    <cellStyle name="Обычный 34 4 2 5 2 2" xfId="39618" xr:uid="{00000000-0005-0000-0000-00006C780000}"/>
    <cellStyle name="Обычный 34 4 2 5 3" xfId="31302" xr:uid="{00000000-0005-0000-0000-00006D780000}"/>
    <cellStyle name="Обычный 34 4 2 6" xfId="7581" xr:uid="{00000000-0005-0000-0000-00006E780000}"/>
    <cellStyle name="Обычный 34 4 2 6 2" xfId="18976" xr:uid="{00000000-0005-0000-0000-00006F780000}"/>
    <cellStyle name="Обычный 34 4 2 6 2 2" xfId="37196" xr:uid="{00000000-0005-0000-0000-000070780000}"/>
    <cellStyle name="Обычный 34 4 2 6 3" xfId="28943" xr:uid="{00000000-0005-0000-0000-000071780000}"/>
    <cellStyle name="Обычный 34 4 2 7" xfId="13147" xr:uid="{00000000-0005-0000-0000-000072780000}"/>
    <cellStyle name="Обычный 34 4 2 7 2" xfId="22548" xr:uid="{00000000-0005-0000-0000-000073780000}"/>
    <cellStyle name="Обычный 34 4 2 7 2 2" xfId="40560" xr:uid="{00000000-0005-0000-0000-000074780000}"/>
    <cellStyle name="Обычный 34 4 2 7 3" xfId="32222" xr:uid="{00000000-0005-0000-0000-000075780000}"/>
    <cellStyle name="Обычный 34 4 2 8" xfId="16809" xr:uid="{00000000-0005-0000-0000-000076780000}"/>
    <cellStyle name="Обычный 34 4 2 8 2" xfId="25558" xr:uid="{00000000-0005-0000-0000-000077780000}"/>
    <cellStyle name="Обычный 34 4 2 8 2 2" xfId="43519" xr:uid="{00000000-0005-0000-0000-000078780000}"/>
    <cellStyle name="Обычный 34 4 2 8 3" xfId="35211" xr:uid="{00000000-0005-0000-0000-000079780000}"/>
    <cellStyle name="Обычный 34 4 2 9" xfId="18065" xr:uid="{00000000-0005-0000-0000-00007A780000}"/>
    <cellStyle name="Обычный 34 4 2 9 2" xfId="36375" xr:uid="{00000000-0005-0000-0000-00007B780000}"/>
    <cellStyle name="Обычный 34 4 3" xfId="8744" xr:uid="{00000000-0005-0000-0000-00007C780000}"/>
    <cellStyle name="Обычный 34 4 3 2" xfId="10086" xr:uid="{00000000-0005-0000-0000-00007D780000}"/>
    <cellStyle name="Обычный 34 4 3 2 2" xfId="15045" xr:uid="{00000000-0005-0000-0000-00007E780000}"/>
    <cellStyle name="Обычный 34 4 3 2 2 2" xfId="24224" xr:uid="{00000000-0005-0000-0000-00007F780000}"/>
    <cellStyle name="Обычный 34 4 3 2 2 2 2" xfId="42224" xr:uid="{00000000-0005-0000-0000-000080780000}"/>
    <cellStyle name="Обычный 34 4 3 2 2 3" xfId="33879" xr:uid="{00000000-0005-0000-0000-000081780000}"/>
    <cellStyle name="Обычный 34 4 3 2 3" xfId="20262" xr:uid="{00000000-0005-0000-0000-000082780000}"/>
    <cellStyle name="Обычный 34 4 3 2 3 2" xfId="38421" xr:uid="{00000000-0005-0000-0000-000083780000}"/>
    <cellStyle name="Обычный 34 4 3 2 4" xfId="30116" xr:uid="{00000000-0005-0000-0000-000084780000}"/>
    <cellStyle name="Обычный 34 4 3 3" xfId="13645" xr:uid="{00000000-0005-0000-0000-000085780000}"/>
    <cellStyle name="Обычный 34 4 3 3 2" xfId="22875" xr:uid="{00000000-0005-0000-0000-000086780000}"/>
    <cellStyle name="Обычный 34 4 3 3 2 2" xfId="40876" xr:uid="{00000000-0005-0000-0000-000087780000}"/>
    <cellStyle name="Обычный 34 4 3 3 3" xfId="32530" xr:uid="{00000000-0005-0000-0000-000088780000}"/>
    <cellStyle name="Обычный 34 4 3 4" xfId="19382" xr:uid="{00000000-0005-0000-0000-000089780000}"/>
    <cellStyle name="Обычный 34 4 3 4 2" xfId="37552" xr:uid="{00000000-0005-0000-0000-00008A780000}"/>
    <cellStyle name="Обычный 34 4 3 5" xfId="29262" xr:uid="{00000000-0005-0000-0000-00008B780000}"/>
    <cellStyle name="Обычный 34 4 4" xfId="9396" xr:uid="{00000000-0005-0000-0000-00008C780000}"/>
    <cellStyle name="Обычный 34 4 4 2" xfId="15046" xr:uid="{00000000-0005-0000-0000-00008D780000}"/>
    <cellStyle name="Обычный 34 4 4 2 2" xfId="24225" xr:uid="{00000000-0005-0000-0000-00008E780000}"/>
    <cellStyle name="Обычный 34 4 4 2 2 2" xfId="42225" xr:uid="{00000000-0005-0000-0000-00008F780000}"/>
    <cellStyle name="Обычный 34 4 4 2 3" xfId="33880" xr:uid="{00000000-0005-0000-0000-000090780000}"/>
    <cellStyle name="Обычный 34 4 4 3" xfId="19870" xr:uid="{00000000-0005-0000-0000-000091780000}"/>
    <cellStyle name="Обычный 34 4 4 3 2" xfId="38035" xr:uid="{00000000-0005-0000-0000-000092780000}"/>
    <cellStyle name="Обычный 34 4 4 4" xfId="29738" xr:uid="{00000000-0005-0000-0000-000093780000}"/>
    <cellStyle name="Обычный 34 4 5" xfId="10807" xr:uid="{00000000-0005-0000-0000-000094780000}"/>
    <cellStyle name="Обычный 34 4 5 2" xfId="15047" xr:uid="{00000000-0005-0000-0000-000095780000}"/>
    <cellStyle name="Обычный 34 4 5 2 2" xfId="24226" xr:uid="{00000000-0005-0000-0000-000096780000}"/>
    <cellStyle name="Обычный 34 4 5 2 2 2" xfId="42226" xr:uid="{00000000-0005-0000-0000-000097780000}"/>
    <cellStyle name="Обычный 34 4 5 2 3" xfId="33881" xr:uid="{00000000-0005-0000-0000-000098780000}"/>
    <cellStyle name="Обычный 34 4 5 3" xfId="20662" xr:uid="{00000000-0005-0000-0000-000099780000}"/>
    <cellStyle name="Обычный 34 4 5 3 2" xfId="38814" xr:uid="{00000000-0005-0000-0000-00009A780000}"/>
    <cellStyle name="Обычный 34 4 5 4" xfId="30498" xr:uid="{00000000-0005-0000-0000-00009B780000}"/>
    <cellStyle name="Обычный 34 4 6" xfId="11414" xr:uid="{00000000-0005-0000-0000-00009C780000}"/>
    <cellStyle name="Обычный 34 4 6 2" xfId="21259" xr:uid="{00000000-0005-0000-0000-00009D780000}"/>
    <cellStyle name="Обычный 34 4 6 2 2" xfId="39411" xr:uid="{00000000-0005-0000-0000-00009E780000}"/>
    <cellStyle name="Обычный 34 4 6 3" xfId="31095" xr:uid="{00000000-0005-0000-0000-00009F780000}"/>
    <cellStyle name="Обычный 34 4 7" xfId="12008" xr:uid="{00000000-0005-0000-0000-0000A0780000}"/>
    <cellStyle name="Обычный 34 4 7 2" xfId="21747" xr:uid="{00000000-0005-0000-0000-0000A1780000}"/>
    <cellStyle name="Обычный 34 4 7 2 2" xfId="39895" xr:uid="{00000000-0005-0000-0000-0000A2780000}"/>
    <cellStyle name="Обычный 34 4 7 3" xfId="31574" xr:uid="{00000000-0005-0000-0000-0000A3780000}"/>
    <cellStyle name="Обычный 34 4 8" xfId="7156" xr:uid="{00000000-0005-0000-0000-0000A4780000}"/>
    <cellStyle name="Обычный 34 4 8 2" xfId="18757" xr:uid="{00000000-0005-0000-0000-0000A5780000}"/>
    <cellStyle name="Обычный 34 4 8 2 2" xfId="36980" xr:uid="{00000000-0005-0000-0000-0000A6780000}"/>
    <cellStyle name="Обычный 34 4 8 3" xfId="28732" xr:uid="{00000000-0005-0000-0000-0000A7780000}"/>
    <cellStyle name="Обычный 34 4 9" xfId="12581" xr:uid="{00000000-0005-0000-0000-0000A8780000}"/>
    <cellStyle name="Обычный 34 4 9 2" xfId="22017" xr:uid="{00000000-0005-0000-0000-0000A9780000}"/>
    <cellStyle name="Обычный 34 4 9 2 2" xfId="40133" xr:uid="{00000000-0005-0000-0000-0000AA780000}"/>
    <cellStyle name="Обычный 34 4 9 3" xfId="31796" xr:uid="{00000000-0005-0000-0000-0000AB780000}"/>
    <cellStyle name="Обычный 34 5" xfId="7579" xr:uid="{00000000-0005-0000-0000-0000AC780000}"/>
    <cellStyle name="Обычный 34 5 2" xfId="9034" xr:uid="{00000000-0005-0000-0000-0000AD780000}"/>
    <cellStyle name="Обычный 34 5 2 2" xfId="14112" xr:uid="{00000000-0005-0000-0000-0000AE780000}"/>
    <cellStyle name="Обычный 34 5 2 2 2" xfId="23300" xr:uid="{00000000-0005-0000-0000-0000AF780000}"/>
    <cellStyle name="Обычный 34 5 2 2 2 2" xfId="41300" xr:uid="{00000000-0005-0000-0000-0000B0780000}"/>
    <cellStyle name="Обычный 34 5 2 2 3" xfId="32956" xr:uid="{00000000-0005-0000-0000-0000B1780000}"/>
    <cellStyle name="Обычный 34 5 2 3" xfId="19600" xr:uid="{00000000-0005-0000-0000-0000B2780000}"/>
    <cellStyle name="Обычный 34 5 2 3 2" xfId="37770" xr:uid="{00000000-0005-0000-0000-0000B3780000}"/>
    <cellStyle name="Обычный 34 5 2 4" xfId="29475" xr:uid="{00000000-0005-0000-0000-0000B4780000}"/>
    <cellStyle name="Обычный 34 5 3" xfId="10087" xr:uid="{00000000-0005-0000-0000-0000B5780000}"/>
    <cellStyle name="Обычный 34 5 3 2" xfId="15048" xr:uid="{00000000-0005-0000-0000-0000B6780000}"/>
    <cellStyle name="Обычный 34 5 3 2 2" xfId="24227" xr:uid="{00000000-0005-0000-0000-0000B7780000}"/>
    <cellStyle name="Обычный 34 5 3 2 2 2" xfId="42227" xr:uid="{00000000-0005-0000-0000-0000B8780000}"/>
    <cellStyle name="Обычный 34 5 3 2 3" xfId="33882" xr:uid="{00000000-0005-0000-0000-0000B9780000}"/>
    <cellStyle name="Обычный 34 5 3 3" xfId="20263" xr:uid="{00000000-0005-0000-0000-0000BA780000}"/>
    <cellStyle name="Обычный 34 5 3 3 2" xfId="38422" xr:uid="{00000000-0005-0000-0000-0000BB780000}"/>
    <cellStyle name="Обычный 34 5 3 4" xfId="30117" xr:uid="{00000000-0005-0000-0000-0000BC780000}"/>
    <cellStyle name="Обычный 34 5 4" xfId="11115" xr:uid="{00000000-0005-0000-0000-0000BD780000}"/>
    <cellStyle name="Обычный 34 5 4 2" xfId="15049" xr:uid="{00000000-0005-0000-0000-0000BE780000}"/>
    <cellStyle name="Обычный 34 5 4 2 2" xfId="24228" xr:uid="{00000000-0005-0000-0000-0000BF780000}"/>
    <cellStyle name="Обычный 34 5 4 2 2 2" xfId="42228" xr:uid="{00000000-0005-0000-0000-0000C0780000}"/>
    <cellStyle name="Обычный 34 5 4 2 3" xfId="33883" xr:uid="{00000000-0005-0000-0000-0000C1780000}"/>
    <cellStyle name="Обычный 34 5 4 3" xfId="20964" xr:uid="{00000000-0005-0000-0000-0000C2780000}"/>
    <cellStyle name="Обычный 34 5 4 3 2" xfId="39116" xr:uid="{00000000-0005-0000-0000-0000C3780000}"/>
    <cellStyle name="Обычный 34 5 4 4" xfId="30800" xr:uid="{00000000-0005-0000-0000-0000C4780000}"/>
    <cellStyle name="Обычный 34 5 5" xfId="11619" xr:uid="{00000000-0005-0000-0000-0000C5780000}"/>
    <cellStyle name="Обычный 34 5 5 2" xfId="21464" xr:uid="{00000000-0005-0000-0000-0000C6780000}"/>
    <cellStyle name="Обычный 34 5 5 2 2" xfId="39616" xr:uid="{00000000-0005-0000-0000-0000C7780000}"/>
    <cellStyle name="Обычный 34 5 5 3" xfId="31300" xr:uid="{00000000-0005-0000-0000-0000C8780000}"/>
    <cellStyle name="Обычный 34 5 6" xfId="13148" xr:uid="{00000000-0005-0000-0000-0000C9780000}"/>
    <cellStyle name="Обычный 34 5 6 2" xfId="22549" xr:uid="{00000000-0005-0000-0000-0000CA780000}"/>
    <cellStyle name="Обычный 34 5 6 2 2" xfId="40561" xr:uid="{00000000-0005-0000-0000-0000CB780000}"/>
    <cellStyle name="Обычный 34 5 6 3" xfId="32223" xr:uid="{00000000-0005-0000-0000-0000CC780000}"/>
    <cellStyle name="Обычный 34 5 7" xfId="18974" xr:uid="{00000000-0005-0000-0000-0000CD780000}"/>
    <cellStyle name="Обычный 34 5 7 2" xfId="37194" xr:uid="{00000000-0005-0000-0000-0000CE780000}"/>
    <cellStyle name="Обычный 34 5 8" xfId="28941" xr:uid="{00000000-0005-0000-0000-0000CF780000}"/>
    <cellStyle name="Обычный 34 6" xfId="8325" xr:uid="{00000000-0005-0000-0000-0000D0780000}"/>
    <cellStyle name="Обычный 34 6 2" xfId="10088" xr:uid="{00000000-0005-0000-0000-0000D1780000}"/>
    <cellStyle name="Обычный 34 6 2 2" xfId="15050" xr:uid="{00000000-0005-0000-0000-0000D2780000}"/>
    <cellStyle name="Обычный 34 6 2 2 2" xfId="24229" xr:uid="{00000000-0005-0000-0000-0000D3780000}"/>
    <cellStyle name="Обычный 34 6 2 2 2 2" xfId="42229" xr:uid="{00000000-0005-0000-0000-0000D4780000}"/>
    <cellStyle name="Обычный 34 6 2 2 3" xfId="33884" xr:uid="{00000000-0005-0000-0000-0000D5780000}"/>
    <cellStyle name="Обычный 34 6 2 3" xfId="20264" xr:uid="{00000000-0005-0000-0000-0000D6780000}"/>
    <cellStyle name="Обычный 34 6 2 3 2" xfId="38423" xr:uid="{00000000-0005-0000-0000-0000D7780000}"/>
    <cellStyle name="Обычный 34 6 2 4" xfId="30118" xr:uid="{00000000-0005-0000-0000-0000D8780000}"/>
    <cellStyle name="Обычный 34 6 3" xfId="13366" xr:uid="{00000000-0005-0000-0000-0000D9780000}"/>
    <cellStyle name="Обычный 34 6 4" xfId="19199" xr:uid="{00000000-0005-0000-0000-0000DA780000}"/>
    <cellStyle name="Обычный 34 6 4 2" xfId="37378" xr:uid="{00000000-0005-0000-0000-0000DB780000}"/>
    <cellStyle name="Обычный 34 6 5" xfId="29091" xr:uid="{00000000-0005-0000-0000-0000DC780000}"/>
    <cellStyle name="Обычный 34 7" xfId="9394" xr:uid="{00000000-0005-0000-0000-0000DD780000}"/>
    <cellStyle name="Обычный 34 7 2" xfId="13643" xr:uid="{00000000-0005-0000-0000-0000DE780000}"/>
    <cellStyle name="Обычный 34 7 2 2" xfId="22873" xr:uid="{00000000-0005-0000-0000-0000DF780000}"/>
    <cellStyle name="Обычный 34 7 2 2 2" xfId="40874" xr:uid="{00000000-0005-0000-0000-0000E0780000}"/>
    <cellStyle name="Обычный 34 7 2 3" xfId="32528" xr:uid="{00000000-0005-0000-0000-0000E1780000}"/>
    <cellStyle name="Обычный 34 7 3" xfId="19868" xr:uid="{00000000-0005-0000-0000-0000E2780000}"/>
    <cellStyle name="Обычный 34 7 3 2" xfId="38033" xr:uid="{00000000-0005-0000-0000-0000E3780000}"/>
    <cellStyle name="Обычный 34 7 4" xfId="29736" xr:uid="{00000000-0005-0000-0000-0000E4780000}"/>
    <cellStyle name="Обычный 34 8" xfId="10805" xr:uid="{00000000-0005-0000-0000-0000E5780000}"/>
    <cellStyle name="Обычный 34 8 2" xfId="15051" xr:uid="{00000000-0005-0000-0000-0000E6780000}"/>
    <cellStyle name="Обычный 34 8 2 2" xfId="24230" xr:uid="{00000000-0005-0000-0000-0000E7780000}"/>
    <cellStyle name="Обычный 34 8 2 2 2" xfId="42230" xr:uid="{00000000-0005-0000-0000-0000E8780000}"/>
    <cellStyle name="Обычный 34 8 2 3" xfId="33885" xr:uid="{00000000-0005-0000-0000-0000E9780000}"/>
    <cellStyle name="Обычный 34 8 3" xfId="20660" xr:uid="{00000000-0005-0000-0000-0000EA780000}"/>
    <cellStyle name="Обычный 34 8 3 2" xfId="38812" xr:uid="{00000000-0005-0000-0000-0000EB780000}"/>
    <cellStyle name="Обычный 34 8 4" xfId="30496" xr:uid="{00000000-0005-0000-0000-0000EC780000}"/>
    <cellStyle name="Обычный 34 9" xfId="11257" xr:uid="{00000000-0005-0000-0000-0000ED780000}"/>
    <cellStyle name="Обычный 34 9 2" xfId="21102" xr:uid="{00000000-0005-0000-0000-0000EE780000}"/>
    <cellStyle name="Обычный 34 9 2 2" xfId="39254" xr:uid="{00000000-0005-0000-0000-0000EF780000}"/>
    <cellStyle name="Обычный 34 9 3" xfId="30938" xr:uid="{00000000-0005-0000-0000-0000F0780000}"/>
    <cellStyle name="Обычный 34_Data_Resourses &amp; Reserves_Audit12_mod2011_f0112" xfId="3748" xr:uid="{00000000-0005-0000-0000-0000F1780000}"/>
    <cellStyle name="Обычный 35" xfId="3749" xr:uid="{00000000-0005-0000-0000-0000F2780000}"/>
    <cellStyle name="Обычный 35 10" xfId="11774" xr:uid="{00000000-0005-0000-0000-0000F3780000}"/>
    <cellStyle name="Обычный 35 11" xfId="6664" xr:uid="{00000000-0005-0000-0000-0000F4780000}"/>
    <cellStyle name="Обычный 35 11 2" xfId="18518" xr:uid="{00000000-0005-0000-0000-0000F5780000}"/>
    <cellStyle name="Обычный 35 11 2 2" xfId="36795" xr:uid="{00000000-0005-0000-0000-0000F6780000}"/>
    <cellStyle name="Обычный 35 11 3" xfId="28574" xr:uid="{00000000-0005-0000-0000-0000F7780000}"/>
    <cellStyle name="Обычный 35 12" xfId="12582" xr:uid="{00000000-0005-0000-0000-0000F8780000}"/>
    <cellStyle name="Обычный 35 12 2" xfId="22018" xr:uid="{00000000-0005-0000-0000-0000F9780000}"/>
    <cellStyle name="Обычный 35 12 2 2" xfId="40134" xr:uid="{00000000-0005-0000-0000-0000FA780000}"/>
    <cellStyle name="Обычный 35 12 3" xfId="31797" xr:uid="{00000000-0005-0000-0000-0000FB780000}"/>
    <cellStyle name="Обычный 35 2" xfId="3750" xr:uid="{00000000-0005-0000-0000-0000FC780000}"/>
    <cellStyle name="Обычный 35 2 10" xfId="12583" xr:uid="{00000000-0005-0000-0000-0000FD780000}"/>
    <cellStyle name="Обычный 35 2 10 2" xfId="22019" xr:uid="{00000000-0005-0000-0000-0000FE780000}"/>
    <cellStyle name="Обычный 35 2 10 2 2" xfId="40135" xr:uid="{00000000-0005-0000-0000-0000FF780000}"/>
    <cellStyle name="Обычный 35 2 10 3" xfId="31798" xr:uid="{00000000-0005-0000-0000-000000790000}"/>
    <cellStyle name="Обычный 35 2 11" xfId="16191" xr:uid="{00000000-0005-0000-0000-000001790000}"/>
    <cellStyle name="Обычный 35 2 11 2" xfId="25130" xr:uid="{00000000-0005-0000-0000-000002790000}"/>
    <cellStyle name="Обычный 35 2 11 2 2" xfId="43123" xr:uid="{00000000-0005-0000-0000-000003790000}"/>
    <cellStyle name="Обычный 35 2 11 3" xfId="34770" xr:uid="{00000000-0005-0000-0000-000004790000}"/>
    <cellStyle name="Обычный 35 2 12" xfId="17351" xr:uid="{00000000-0005-0000-0000-000005790000}"/>
    <cellStyle name="Обычный 35 2 12 2" xfId="35706" xr:uid="{00000000-0005-0000-0000-000006790000}"/>
    <cellStyle name="Обычный 35 2 13" xfId="26490" xr:uid="{00000000-0005-0000-0000-000007790000}"/>
    <cellStyle name="Обычный 35 2 13 2" xfId="44412" xr:uid="{00000000-0005-0000-0000-000008790000}"/>
    <cellStyle name="Обычный 35 2 14" xfId="27553" xr:uid="{00000000-0005-0000-0000-000009790000}"/>
    <cellStyle name="Обычный 35 2 15" xfId="45449" xr:uid="{00000000-0005-0000-0000-00000A790000}"/>
    <cellStyle name="Обычный 35 2 16" xfId="46562" xr:uid="{00000000-0005-0000-0000-00000B790000}"/>
    <cellStyle name="Обычный 35 2 2" xfId="3751" xr:uid="{00000000-0005-0000-0000-00000C790000}"/>
    <cellStyle name="Обычный 35 2 2 2" xfId="10089" xr:uid="{00000000-0005-0000-0000-00000D790000}"/>
    <cellStyle name="Обычный 35 2 3" xfId="6117" xr:uid="{00000000-0005-0000-0000-00000E790000}"/>
    <cellStyle name="Обычный 35 2 3 10" xfId="26979" xr:uid="{00000000-0005-0000-0000-00000F790000}"/>
    <cellStyle name="Обычный 35 2 3 10 2" xfId="44894" xr:uid="{00000000-0005-0000-0000-000010790000}"/>
    <cellStyle name="Обычный 35 2 3 11" xfId="28159" xr:uid="{00000000-0005-0000-0000-000011790000}"/>
    <cellStyle name="Обычный 35 2 3 12" xfId="45951" xr:uid="{00000000-0005-0000-0000-000012790000}"/>
    <cellStyle name="Обычный 35 2 3 13" xfId="47146" xr:uid="{00000000-0005-0000-0000-000013790000}"/>
    <cellStyle name="Обычный 35 2 3 2" xfId="9038" xr:uid="{00000000-0005-0000-0000-000014790000}"/>
    <cellStyle name="Обычный 35 2 3 2 2" xfId="14113" xr:uid="{00000000-0005-0000-0000-000015790000}"/>
    <cellStyle name="Обычный 35 2 3 2 2 2" xfId="23301" xr:uid="{00000000-0005-0000-0000-000016790000}"/>
    <cellStyle name="Обычный 35 2 3 2 2 2 2" xfId="41301" xr:uid="{00000000-0005-0000-0000-000017790000}"/>
    <cellStyle name="Обычный 35 2 3 2 2 3" xfId="32957" xr:uid="{00000000-0005-0000-0000-000018790000}"/>
    <cellStyle name="Обычный 35 2 3 2 3" xfId="19604" xr:uid="{00000000-0005-0000-0000-000019790000}"/>
    <cellStyle name="Обычный 35 2 3 2 3 2" xfId="37774" xr:uid="{00000000-0005-0000-0000-00001A790000}"/>
    <cellStyle name="Обычный 35 2 3 2 4" xfId="29479" xr:uid="{00000000-0005-0000-0000-00001B790000}"/>
    <cellStyle name="Обычный 35 2 3 3" xfId="10090" xr:uid="{00000000-0005-0000-0000-00001C790000}"/>
    <cellStyle name="Обычный 35 2 3 3 2" xfId="15052" xr:uid="{00000000-0005-0000-0000-00001D790000}"/>
    <cellStyle name="Обычный 35 2 3 3 2 2" xfId="24231" xr:uid="{00000000-0005-0000-0000-00001E790000}"/>
    <cellStyle name="Обычный 35 2 3 3 2 2 2" xfId="42231" xr:uid="{00000000-0005-0000-0000-00001F790000}"/>
    <cellStyle name="Обычный 35 2 3 3 2 3" xfId="33886" xr:uid="{00000000-0005-0000-0000-000020790000}"/>
    <cellStyle name="Обычный 35 2 3 3 3" xfId="20265" xr:uid="{00000000-0005-0000-0000-000021790000}"/>
    <cellStyle name="Обычный 35 2 3 3 3 2" xfId="38424" xr:uid="{00000000-0005-0000-0000-000022790000}"/>
    <cellStyle name="Обычный 35 2 3 3 4" xfId="30119" xr:uid="{00000000-0005-0000-0000-000023790000}"/>
    <cellStyle name="Обычный 35 2 3 4" xfId="11116" xr:uid="{00000000-0005-0000-0000-000024790000}"/>
    <cellStyle name="Обычный 35 2 3 4 2" xfId="15053" xr:uid="{00000000-0005-0000-0000-000025790000}"/>
    <cellStyle name="Обычный 35 2 3 4 2 2" xfId="24232" xr:uid="{00000000-0005-0000-0000-000026790000}"/>
    <cellStyle name="Обычный 35 2 3 4 2 2 2" xfId="42232" xr:uid="{00000000-0005-0000-0000-000027790000}"/>
    <cellStyle name="Обычный 35 2 3 4 2 3" xfId="33887" xr:uid="{00000000-0005-0000-0000-000028790000}"/>
    <cellStyle name="Обычный 35 2 3 4 3" xfId="20965" xr:uid="{00000000-0005-0000-0000-000029790000}"/>
    <cellStyle name="Обычный 35 2 3 4 3 2" xfId="39117" xr:uid="{00000000-0005-0000-0000-00002A790000}"/>
    <cellStyle name="Обычный 35 2 3 4 4" xfId="30801" xr:uid="{00000000-0005-0000-0000-00002B790000}"/>
    <cellStyle name="Обычный 35 2 3 5" xfId="11623" xr:uid="{00000000-0005-0000-0000-00002C790000}"/>
    <cellStyle name="Обычный 35 2 3 5 2" xfId="21468" xr:uid="{00000000-0005-0000-0000-00002D790000}"/>
    <cellStyle name="Обычный 35 2 3 5 2 2" xfId="39620" xr:uid="{00000000-0005-0000-0000-00002E790000}"/>
    <cellStyle name="Обычный 35 2 3 5 3" xfId="31304" xr:uid="{00000000-0005-0000-0000-00002F790000}"/>
    <cellStyle name="Обычный 35 2 3 6" xfId="7583" xr:uid="{00000000-0005-0000-0000-000030790000}"/>
    <cellStyle name="Обычный 35 2 3 6 2" xfId="18978" xr:uid="{00000000-0005-0000-0000-000031790000}"/>
    <cellStyle name="Обычный 35 2 3 6 2 2" xfId="37198" xr:uid="{00000000-0005-0000-0000-000032790000}"/>
    <cellStyle name="Обычный 35 2 3 6 3" xfId="28945" xr:uid="{00000000-0005-0000-0000-000033790000}"/>
    <cellStyle name="Обычный 35 2 3 7" xfId="13149" xr:uid="{00000000-0005-0000-0000-000034790000}"/>
    <cellStyle name="Обычный 35 2 3 7 2" xfId="22550" xr:uid="{00000000-0005-0000-0000-000035790000}"/>
    <cellStyle name="Обычный 35 2 3 7 2 2" xfId="40562" xr:uid="{00000000-0005-0000-0000-000036790000}"/>
    <cellStyle name="Обычный 35 2 3 7 3" xfId="32224" xr:uid="{00000000-0005-0000-0000-000037790000}"/>
    <cellStyle name="Обычный 35 2 3 8" xfId="16810" xr:uid="{00000000-0005-0000-0000-000038790000}"/>
    <cellStyle name="Обычный 35 2 3 8 2" xfId="25559" xr:uid="{00000000-0005-0000-0000-000039790000}"/>
    <cellStyle name="Обычный 35 2 3 8 2 2" xfId="43520" xr:uid="{00000000-0005-0000-0000-00003A790000}"/>
    <cellStyle name="Обычный 35 2 3 8 3" xfId="35212" xr:uid="{00000000-0005-0000-0000-00003B790000}"/>
    <cellStyle name="Обычный 35 2 3 9" xfId="18066" xr:uid="{00000000-0005-0000-0000-00003C790000}"/>
    <cellStyle name="Обычный 35 2 3 9 2" xfId="36376" xr:uid="{00000000-0005-0000-0000-00003D790000}"/>
    <cellStyle name="Обычный 35 2 4" xfId="8518" xr:uid="{00000000-0005-0000-0000-00003E790000}"/>
    <cellStyle name="Обычный 35 2 4 2" xfId="10091" xr:uid="{00000000-0005-0000-0000-00003F790000}"/>
    <cellStyle name="Обычный 35 2 4 2 2" xfId="15054" xr:uid="{00000000-0005-0000-0000-000040790000}"/>
    <cellStyle name="Обычный 35 2 4 2 2 2" xfId="24233" xr:uid="{00000000-0005-0000-0000-000041790000}"/>
    <cellStyle name="Обычный 35 2 4 2 2 2 2" xfId="42233" xr:uid="{00000000-0005-0000-0000-000042790000}"/>
    <cellStyle name="Обычный 35 2 4 2 2 3" xfId="33888" xr:uid="{00000000-0005-0000-0000-000043790000}"/>
    <cellStyle name="Обычный 35 2 4 2 3" xfId="20266" xr:uid="{00000000-0005-0000-0000-000044790000}"/>
    <cellStyle name="Обычный 35 2 4 2 3 2" xfId="38425" xr:uid="{00000000-0005-0000-0000-000045790000}"/>
    <cellStyle name="Обычный 35 2 4 2 4" xfId="30120" xr:uid="{00000000-0005-0000-0000-000046790000}"/>
    <cellStyle name="Обычный 35 2 4 3" xfId="13647" xr:uid="{00000000-0005-0000-0000-000047790000}"/>
    <cellStyle name="Обычный 35 2 4 3 2" xfId="22877" xr:uid="{00000000-0005-0000-0000-000048790000}"/>
    <cellStyle name="Обычный 35 2 4 3 2 2" xfId="40878" xr:uid="{00000000-0005-0000-0000-000049790000}"/>
    <cellStyle name="Обычный 35 2 4 3 3" xfId="32532" xr:uid="{00000000-0005-0000-0000-00004A790000}"/>
    <cellStyle name="Обычный 35 2 4 4" xfId="19273" xr:uid="{00000000-0005-0000-0000-00004B790000}"/>
    <cellStyle name="Обычный 35 2 4 4 2" xfId="37447" xr:uid="{00000000-0005-0000-0000-00004C790000}"/>
    <cellStyle name="Обычный 35 2 4 5" xfId="29158" xr:uid="{00000000-0005-0000-0000-00004D790000}"/>
    <cellStyle name="Обычный 35 2 5" xfId="9398" xr:uid="{00000000-0005-0000-0000-00004E790000}"/>
    <cellStyle name="Обычный 35 2 5 2" xfId="15055" xr:uid="{00000000-0005-0000-0000-00004F790000}"/>
    <cellStyle name="Обычный 35 2 5 2 2" xfId="24234" xr:uid="{00000000-0005-0000-0000-000050790000}"/>
    <cellStyle name="Обычный 35 2 5 2 2 2" xfId="42234" xr:uid="{00000000-0005-0000-0000-000051790000}"/>
    <cellStyle name="Обычный 35 2 5 2 3" xfId="33889" xr:uid="{00000000-0005-0000-0000-000052790000}"/>
    <cellStyle name="Обычный 35 2 5 3" xfId="19872" xr:uid="{00000000-0005-0000-0000-000053790000}"/>
    <cellStyle name="Обычный 35 2 5 3 2" xfId="38037" xr:uid="{00000000-0005-0000-0000-000054790000}"/>
    <cellStyle name="Обычный 35 2 5 4" xfId="29740" xr:uid="{00000000-0005-0000-0000-000055790000}"/>
    <cellStyle name="Обычный 35 2 6" xfId="10809" xr:uid="{00000000-0005-0000-0000-000056790000}"/>
    <cellStyle name="Обычный 35 2 6 2" xfId="15056" xr:uid="{00000000-0005-0000-0000-000057790000}"/>
    <cellStyle name="Обычный 35 2 6 2 2" xfId="24235" xr:uid="{00000000-0005-0000-0000-000058790000}"/>
    <cellStyle name="Обычный 35 2 6 2 2 2" xfId="42235" xr:uid="{00000000-0005-0000-0000-000059790000}"/>
    <cellStyle name="Обычный 35 2 6 2 3" xfId="33890" xr:uid="{00000000-0005-0000-0000-00005A790000}"/>
    <cellStyle name="Обычный 35 2 6 3" xfId="20664" xr:uid="{00000000-0005-0000-0000-00005B790000}"/>
    <cellStyle name="Обычный 35 2 6 3 2" xfId="38816" xr:uid="{00000000-0005-0000-0000-00005C790000}"/>
    <cellStyle name="Обычный 35 2 6 4" xfId="30500" xr:uid="{00000000-0005-0000-0000-00005D790000}"/>
    <cellStyle name="Обычный 35 2 7" xfId="11320" xr:uid="{00000000-0005-0000-0000-00005E790000}"/>
    <cellStyle name="Обычный 35 2 7 2" xfId="21165" xr:uid="{00000000-0005-0000-0000-00005F790000}"/>
    <cellStyle name="Обычный 35 2 7 2 2" xfId="39317" xr:uid="{00000000-0005-0000-0000-000060790000}"/>
    <cellStyle name="Обычный 35 2 7 3" xfId="31001" xr:uid="{00000000-0005-0000-0000-000061790000}"/>
    <cellStyle name="Обычный 35 2 8" xfId="11882" xr:uid="{00000000-0005-0000-0000-000062790000}"/>
    <cellStyle name="Обычный 35 2 8 2" xfId="21633" xr:uid="{00000000-0005-0000-0000-000063790000}"/>
    <cellStyle name="Обычный 35 2 8 2 2" xfId="39782" xr:uid="{00000000-0005-0000-0000-000064790000}"/>
    <cellStyle name="Обычный 35 2 8 3" xfId="31461" xr:uid="{00000000-0005-0000-0000-000065790000}"/>
    <cellStyle name="Обычный 35 2 9" xfId="6819" xr:uid="{00000000-0005-0000-0000-000066790000}"/>
    <cellStyle name="Обычный 35 2 9 2" xfId="18608" xr:uid="{00000000-0005-0000-0000-000067790000}"/>
    <cellStyle name="Обычный 35 2 9 2 2" xfId="36869" xr:uid="{00000000-0005-0000-0000-000068790000}"/>
    <cellStyle name="Обычный 35 2 9 3" xfId="28638" xr:uid="{00000000-0005-0000-0000-000069790000}"/>
    <cellStyle name="Обычный 35 3" xfId="3752" xr:uid="{00000000-0005-0000-0000-00006A790000}"/>
    <cellStyle name="Обычный 35 3 2" xfId="10092" xr:uid="{00000000-0005-0000-0000-00006B790000}"/>
    <cellStyle name="Обычный 35 4" xfId="3753" xr:uid="{00000000-0005-0000-0000-00006C790000}"/>
    <cellStyle name="Обычный 35 4 10" xfId="16192" xr:uid="{00000000-0005-0000-0000-00006D790000}"/>
    <cellStyle name="Обычный 35 4 10 2" xfId="25131" xr:uid="{00000000-0005-0000-0000-00006E790000}"/>
    <cellStyle name="Обычный 35 4 10 2 2" xfId="43124" xr:uid="{00000000-0005-0000-0000-00006F790000}"/>
    <cellStyle name="Обычный 35 4 10 3" xfId="34771" xr:uid="{00000000-0005-0000-0000-000070790000}"/>
    <cellStyle name="Обычный 35 4 11" xfId="17352" xr:uid="{00000000-0005-0000-0000-000071790000}"/>
    <cellStyle name="Обычный 35 4 11 2" xfId="35707" xr:uid="{00000000-0005-0000-0000-000072790000}"/>
    <cellStyle name="Обычный 35 4 12" xfId="26491" xr:uid="{00000000-0005-0000-0000-000073790000}"/>
    <cellStyle name="Обычный 35 4 12 2" xfId="44413" xr:uid="{00000000-0005-0000-0000-000074790000}"/>
    <cellStyle name="Обычный 35 4 13" xfId="27554" xr:uid="{00000000-0005-0000-0000-000075790000}"/>
    <cellStyle name="Обычный 35 4 14" xfId="45450" xr:uid="{00000000-0005-0000-0000-000076790000}"/>
    <cellStyle name="Обычный 35 4 15" xfId="46563" xr:uid="{00000000-0005-0000-0000-000077790000}"/>
    <cellStyle name="Обычный 35 4 2" xfId="6118" xr:uid="{00000000-0005-0000-0000-000078790000}"/>
    <cellStyle name="Обычный 35 4 2 10" xfId="26980" xr:uid="{00000000-0005-0000-0000-000079790000}"/>
    <cellStyle name="Обычный 35 4 2 10 2" xfId="44895" xr:uid="{00000000-0005-0000-0000-00007A790000}"/>
    <cellStyle name="Обычный 35 4 2 11" xfId="28160" xr:uid="{00000000-0005-0000-0000-00007B790000}"/>
    <cellStyle name="Обычный 35 4 2 12" xfId="45952" xr:uid="{00000000-0005-0000-0000-00007C790000}"/>
    <cellStyle name="Обычный 35 4 2 13" xfId="47147" xr:uid="{00000000-0005-0000-0000-00007D790000}"/>
    <cellStyle name="Обычный 35 4 2 2" xfId="9039" xr:uid="{00000000-0005-0000-0000-00007E790000}"/>
    <cellStyle name="Обычный 35 4 2 2 2" xfId="14114" xr:uid="{00000000-0005-0000-0000-00007F790000}"/>
    <cellStyle name="Обычный 35 4 2 2 2 2" xfId="23302" xr:uid="{00000000-0005-0000-0000-000080790000}"/>
    <cellStyle name="Обычный 35 4 2 2 2 2 2" xfId="41302" xr:uid="{00000000-0005-0000-0000-000081790000}"/>
    <cellStyle name="Обычный 35 4 2 2 2 3" xfId="32958" xr:uid="{00000000-0005-0000-0000-000082790000}"/>
    <cellStyle name="Обычный 35 4 2 2 3" xfId="19605" xr:uid="{00000000-0005-0000-0000-000083790000}"/>
    <cellStyle name="Обычный 35 4 2 2 3 2" xfId="37775" xr:uid="{00000000-0005-0000-0000-000084790000}"/>
    <cellStyle name="Обычный 35 4 2 2 4" xfId="29480" xr:uid="{00000000-0005-0000-0000-000085790000}"/>
    <cellStyle name="Обычный 35 4 2 3" xfId="10093" xr:uid="{00000000-0005-0000-0000-000086790000}"/>
    <cellStyle name="Обычный 35 4 2 3 2" xfId="15057" xr:uid="{00000000-0005-0000-0000-000087790000}"/>
    <cellStyle name="Обычный 35 4 2 3 2 2" xfId="24236" xr:uid="{00000000-0005-0000-0000-000088790000}"/>
    <cellStyle name="Обычный 35 4 2 3 2 2 2" xfId="42236" xr:uid="{00000000-0005-0000-0000-000089790000}"/>
    <cellStyle name="Обычный 35 4 2 3 2 3" xfId="33891" xr:uid="{00000000-0005-0000-0000-00008A790000}"/>
    <cellStyle name="Обычный 35 4 2 3 3" xfId="20267" xr:uid="{00000000-0005-0000-0000-00008B790000}"/>
    <cellStyle name="Обычный 35 4 2 3 3 2" xfId="38426" xr:uid="{00000000-0005-0000-0000-00008C790000}"/>
    <cellStyle name="Обычный 35 4 2 3 4" xfId="30121" xr:uid="{00000000-0005-0000-0000-00008D790000}"/>
    <cellStyle name="Обычный 35 4 2 4" xfId="11117" xr:uid="{00000000-0005-0000-0000-00008E790000}"/>
    <cellStyle name="Обычный 35 4 2 4 2" xfId="15058" xr:uid="{00000000-0005-0000-0000-00008F790000}"/>
    <cellStyle name="Обычный 35 4 2 4 2 2" xfId="24237" xr:uid="{00000000-0005-0000-0000-000090790000}"/>
    <cellStyle name="Обычный 35 4 2 4 2 2 2" xfId="42237" xr:uid="{00000000-0005-0000-0000-000091790000}"/>
    <cellStyle name="Обычный 35 4 2 4 2 3" xfId="33892" xr:uid="{00000000-0005-0000-0000-000092790000}"/>
    <cellStyle name="Обычный 35 4 2 4 3" xfId="20966" xr:uid="{00000000-0005-0000-0000-000093790000}"/>
    <cellStyle name="Обычный 35 4 2 4 3 2" xfId="39118" xr:uid="{00000000-0005-0000-0000-000094790000}"/>
    <cellStyle name="Обычный 35 4 2 4 4" xfId="30802" xr:uid="{00000000-0005-0000-0000-000095790000}"/>
    <cellStyle name="Обычный 35 4 2 5" xfId="11624" xr:uid="{00000000-0005-0000-0000-000096790000}"/>
    <cellStyle name="Обычный 35 4 2 5 2" xfId="21469" xr:uid="{00000000-0005-0000-0000-000097790000}"/>
    <cellStyle name="Обычный 35 4 2 5 2 2" xfId="39621" xr:uid="{00000000-0005-0000-0000-000098790000}"/>
    <cellStyle name="Обычный 35 4 2 5 3" xfId="31305" xr:uid="{00000000-0005-0000-0000-000099790000}"/>
    <cellStyle name="Обычный 35 4 2 6" xfId="7584" xr:uid="{00000000-0005-0000-0000-00009A790000}"/>
    <cellStyle name="Обычный 35 4 2 6 2" xfId="18979" xr:uid="{00000000-0005-0000-0000-00009B790000}"/>
    <cellStyle name="Обычный 35 4 2 6 2 2" xfId="37199" xr:uid="{00000000-0005-0000-0000-00009C790000}"/>
    <cellStyle name="Обычный 35 4 2 6 3" xfId="28946" xr:uid="{00000000-0005-0000-0000-00009D790000}"/>
    <cellStyle name="Обычный 35 4 2 7" xfId="13150" xr:uid="{00000000-0005-0000-0000-00009E790000}"/>
    <cellStyle name="Обычный 35 4 2 7 2" xfId="22551" xr:uid="{00000000-0005-0000-0000-00009F790000}"/>
    <cellStyle name="Обычный 35 4 2 7 2 2" xfId="40563" xr:uid="{00000000-0005-0000-0000-0000A0790000}"/>
    <cellStyle name="Обычный 35 4 2 7 3" xfId="32225" xr:uid="{00000000-0005-0000-0000-0000A1790000}"/>
    <cellStyle name="Обычный 35 4 2 8" xfId="16811" xr:uid="{00000000-0005-0000-0000-0000A2790000}"/>
    <cellStyle name="Обычный 35 4 2 8 2" xfId="25560" xr:uid="{00000000-0005-0000-0000-0000A3790000}"/>
    <cellStyle name="Обычный 35 4 2 8 2 2" xfId="43521" xr:uid="{00000000-0005-0000-0000-0000A4790000}"/>
    <cellStyle name="Обычный 35 4 2 8 3" xfId="35213" xr:uid="{00000000-0005-0000-0000-0000A5790000}"/>
    <cellStyle name="Обычный 35 4 2 9" xfId="18067" xr:uid="{00000000-0005-0000-0000-0000A6790000}"/>
    <cellStyle name="Обычный 35 4 2 9 2" xfId="36377" xr:uid="{00000000-0005-0000-0000-0000A7790000}"/>
    <cellStyle name="Обычный 35 4 3" xfId="8743" xr:uid="{00000000-0005-0000-0000-0000A8790000}"/>
    <cellStyle name="Обычный 35 4 3 2" xfId="10094" xr:uid="{00000000-0005-0000-0000-0000A9790000}"/>
    <cellStyle name="Обычный 35 4 3 2 2" xfId="15059" xr:uid="{00000000-0005-0000-0000-0000AA790000}"/>
    <cellStyle name="Обычный 35 4 3 2 2 2" xfId="24238" xr:uid="{00000000-0005-0000-0000-0000AB790000}"/>
    <cellStyle name="Обычный 35 4 3 2 2 2 2" xfId="42238" xr:uid="{00000000-0005-0000-0000-0000AC790000}"/>
    <cellStyle name="Обычный 35 4 3 2 2 3" xfId="33893" xr:uid="{00000000-0005-0000-0000-0000AD790000}"/>
    <cellStyle name="Обычный 35 4 3 2 3" xfId="20268" xr:uid="{00000000-0005-0000-0000-0000AE790000}"/>
    <cellStyle name="Обычный 35 4 3 2 3 2" xfId="38427" xr:uid="{00000000-0005-0000-0000-0000AF790000}"/>
    <cellStyle name="Обычный 35 4 3 2 4" xfId="30122" xr:uid="{00000000-0005-0000-0000-0000B0790000}"/>
    <cellStyle name="Обычный 35 4 3 3" xfId="13648" xr:uid="{00000000-0005-0000-0000-0000B1790000}"/>
    <cellStyle name="Обычный 35 4 3 3 2" xfId="22878" xr:uid="{00000000-0005-0000-0000-0000B2790000}"/>
    <cellStyle name="Обычный 35 4 3 3 2 2" xfId="40879" xr:uid="{00000000-0005-0000-0000-0000B3790000}"/>
    <cellStyle name="Обычный 35 4 3 3 3" xfId="32533" xr:uid="{00000000-0005-0000-0000-0000B4790000}"/>
    <cellStyle name="Обычный 35 4 3 4" xfId="19381" xr:uid="{00000000-0005-0000-0000-0000B5790000}"/>
    <cellStyle name="Обычный 35 4 3 4 2" xfId="37551" xr:uid="{00000000-0005-0000-0000-0000B6790000}"/>
    <cellStyle name="Обычный 35 4 3 5" xfId="29261" xr:uid="{00000000-0005-0000-0000-0000B7790000}"/>
    <cellStyle name="Обычный 35 4 4" xfId="9399" xr:uid="{00000000-0005-0000-0000-0000B8790000}"/>
    <cellStyle name="Обычный 35 4 4 2" xfId="15060" xr:uid="{00000000-0005-0000-0000-0000B9790000}"/>
    <cellStyle name="Обычный 35 4 4 2 2" xfId="24239" xr:uid="{00000000-0005-0000-0000-0000BA790000}"/>
    <cellStyle name="Обычный 35 4 4 2 2 2" xfId="42239" xr:uid="{00000000-0005-0000-0000-0000BB790000}"/>
    <cellStyle name="Обычный 35 4 4 2 3" xfId="33894" xr:uid="{00000000-0005-0000-0000-0000BC790000}"/>
    <cellStyle name="Обычный 35 4 4 3" xfId="19873" xr:uid="{00000000-0005-0000-0000-0000BD790000}"/>
    <cellStyle name="Обычный 35 4 4 3 2" xfId="38038" xr:uid="{00000000-0005-0000-0000-0000BE790000}"/>
    <cellStyle name="Обычный 35 4 4 4" xfId="29741" xr:uid="{00000000-0005-0000-0000-0000BF790000}"/>
    <cellStyle name="Обычный 35 4 5" xfId="10810" xr:uid="{00000000-0005-0000-0000-0000C0790000}"/>
    <cellStyle name="Обычный 35 4 5 2" xfId="15061" xr:uid="{00000000-0005-0000-0000-0000C1790000}"/>
    <cellStyle name="Обычный 35 4 5 2 2" xfId="24240" xr:uid="{00000000-0005-0000-0000-0000C2790000}"/>
    <cellStyle name="Обычный 35 4 5 2 2 2" xfId="42240" xr:uid="{00000000-0005-0000-0000-0000C3790000}"/>
    <cellStyle name="Обычный 35 4 5 2 3" xfId="33895" xr:uid="{00000000-0005-0000-0000-0000C4790000}"/>
    <cellStyle name="Обычный 35 4 5 3" xfId="20665" xr:uid="{00000000-0005-0000-0000-0000C5790000}"/>
    <cellStyle name="Обычный 35 4 5 3 2" xfId="38817" xr:uid="{00000000-0005-0000-0000-0000C6790000}"/>
    <cellStyle name="Обычный 35 4 5 4" xfId="30501" xr:uid="{00000000-0005-0000-0000-0000C7790000}"/>
    <cellStyle name="Обычный 35 4 6" xfId="11413" xr:uid="{00000000-0005-0000-0000-0000C8790000}"/>
    <cellStyle name="Обычный 35 4 6 2" xfId="21258" xr:uid="{00000000-0005-0000-0000-0000C9790000}"/>
    <cellStyle name="Обычный 35 4 6 2 2" xfId="39410" xr:uid="{00000000-0005-0000-0000-0000CA790000}"/>
    <cellStyle name="Обычный 35 4 6 3" xfId="31094" xr:uid="{00000000-0005-0000-0000-0000CB790000}"/>
    <cellStyle name="Обычный 35 4 7" xfId="12009" xr:uid="{00000000-0005-0000-0000-0000CC790000}"/>
    <cellStyle name="Обычный 35 4 7 2" xfId="21748" xr:uid="{00000000-0005-0000-0000-0000CD790000}"/>
    <cellStyle name="Обычный 35 4 7 2 2" xfId="39896" xr:uid="{00000000-0005-0000-0000-0000CE790000}"/>
    <cellStyle name="Обычный 35 4 7 3" xfId="31575" xr:uid="{00000000-0005-0000-0000-0000CF790000}"/>
    <cellStyle name="Обычный 35 4 8" xfId="7155" xr:uid="{00000000-0005-0000-0000-0000D0790000}"/>
    <cellStyle name="Обычный 35 4 8 2" xfId="18756" xr:uid="{00000000-0005-0000-0000-0000D1790000}"/>
    <cellStyle name="Обычный 35 4 8 2 2" xfId="36979" xr:uid="{00000000-0005-0000-0000-0000D2790000}"/>
    <cellStyle name="Обычный 35 4 8 3" xfId="28731" xr:uid="{00000000-0005-0000-0000-0000D3790000}"/>
    <cellStyle name="Обычный 35 4 9" xfId="12584" xr:uid="{00000000-0005-0000-0000-0000D4790000}"/>
    <cellStyle name="Обычный 35 4 9 2" xfId="22020" xr:uid="{00000000-0005-0000-0000-0000D5790000}"/>
    <cellStyle name="Обычный 35 4 9 2 2" xfId="40136" xr:uid="{00000000-0005-0000-0000-0000D6790000}"/>
    <cellStyle name="Обычный 35 4 9 3" xfId="31799" xr:uid="{00000000-0005-0000-0000-0000D7790000}"/>
    <cellStyle name="Обычный 35 5" xfId="7582" xr:uid="{00000000-0005-0000-0000-0000D8790000}"/>
    <cellStyle name="Обычный 35 5 2" xfId="9037" xr:uid="{00000000-0005-0000-0000-0000D9790000}"/>
    <cellStyle name="Обычный 35 5 2 2" xfId="14115" xr:uid="{00000000-0005-0000-0000-0000DA790000}"/>
    <cellStyle name="Обычный 35 5 2 2 2" xfId="23303" xr:uid="{00000000-0005-0000-0000-0000DB790000}"/>
    <cellStyle name="Обычный 35 5 2 2 2 2" xfId="41303" xr:uid="{00000000-0005-0000-0000-0000DC790000}"/>
    <cellStyle name="Обычный 35 5 2 2 3" xfId="32959" xr:uid="{00000000-0005-0000-0000-0000DD790000}"/>
    <cellStyle name="Обычный 35 5 2 3" xfId="19603" xr:uid="{00000000-0005-0000-0000-0000DE790000}"/>
    <cellStyle name="Обычный 35 5 2 3 2" xfId="37773" xr:uid="{00000000-0005-0000-0000-0000DF790000}"/>
    <cellStyle name="Обычный 35 5 2 4" xfId="29478" xr:uid="{00000000-0005-0000-0000-0000E0790000}"/>
    <cellStyle name="Обычный 35 5 3" xfId="10095" xr:uid="{00000000-0005-0000-0000-0000E1790000}"/>
    <cellStyle name="Обычный 35 5 3 2" xfId="15062" xr:uid="{00000000-0005-0000-0000-0000E2790000}"/>
    <cellStyle name="Обычный 35 5 3 2 2" xfId="24241" xr:uid="{00000000-0005-0000-0000-0000E3790000}"/>
    <cellStyle name="Обычный 35 5 3 2 2 2" xfId="42241" xr:uid="{00000000-0005-0000-0000-0000E4790000}"/>
    <cellStyle name="Обычный 35 5 3 2 3" xfId="33896" xr:uid="{00000000-0005-0000-0000-0000E5790000}"/>
    <cellStyle name="Обычный 35 5 3 3" xfId="20269" xr:uid="{00000000-0005-0000-0000-0000E6790000}"/>
    <cellStyle name="Обычный 35 5 3 3 2" xfId="38428" xr:uid="{00000000-0005-0000-0000-0000E7790000}"/>
    <cellStyle name="Обычный 35 5 3 4" xfId="30123" xr:uid="{00000000-0005-0000-0000-0000E8790000}"/>
    <cellStyle name="Обычный 35 5 4" xfId="11118" xr:uid="{00000000-0005-0000-0000-0000E9790000}"/>
    <cellStyle name="Обычный 35 5 4 2" xfId="15063" xr:uid="{00000000-0005-0000-0000-0000EA790000}"/>
    <cellStyle name="Обычный 35 5 4 2 2" xfId="24242" xr:uid="{00000000-0005-0000-0000-0000EB790000}"/>
    <cellStyle name="Обычный 35 5 4 2 2 2" xfId="42242" xr:uid="{00000000-0005-0000-0000-0000EC790000}"/>
    <cellStyle name="Обычный 35 5 4 2 3" xfId="33897" xr:uid="{00000000-0005-0000-0000-0000ED790000}"/>
    <cellStyle name="Обычный 35 5 4 3" xfId="20967" xr:uid="{00000000-0005-0000-0000-0000EE790000}"/>
    <cellStyle name="Обычный 35 5 4 3 2" xfId="39119" xr:uid="{00000000-0005-0000-0000-0000EF790000}"/>
    <cellStyle name="Обычный 35 5 4 4" xfId="30803" xr:uid="{00000000-0005-0000-0000-0000F0790000}"/>
    <cellStyle name="Обычный 35 5 5" xfId="11622" xr:uid="{00000000-0005-0000-0000-0000F1790000}"/>
    <cellStyle name="Обычный 35 5 5 2" xfId="21467" xr:uid="{00000000-0005-0000-0000-0000F2790000}"/>
    <cellStyle name="Обычный 35 5 5 2 2" xfId="39619" xr:uid="{00000000-0005-0000-0000-0000F3790000}"/>
    <cellStyle name="Обычный 35 5 5 3" xfId="31303" xr:uid="{00000000-0005-0000-0000-0000F4790000}"/>
    <cellStyle name="Обычный 35 5 6" xfId="13151" xr:uid="{00000000-0005-0000-0000-0000F5790000}"/>
    <cellStyle name="Обычный 35 5 6 2" xfId="22552" xr:uid="{00000000-0005-0000-0000-0000F6790000}"/>
    <cellStyle name="Обычный 35 5 6 2 2" xfId="40564" xr:uid="{00000000-0005-0000-0000-0000F7790000}"/>
    <cellStyle name="Обычный 35 5 6 3" xfId="32226" xr:uid="{00000000-0005-0000-0000-0000F8790000}"/>
    <cellStyle name="Обычный 35 5 7" xfId="18977" xr:uid="{00000000-0005-0000-0000-0000F9790000}"/>
    <cellStyle name="Обычный 35 5 7 2" xfId="37197" xr:uid="{00000000-0005-0000-0000-0000FA790000}"/>
    <cellStyle name="Обычный 35 5 8" xfId="28944" xr:uid="{00000000-0005-0000-0000-0000FB790000}"/>
    <cellStyle name="Обычный 35 6" xfId="8326" xr:uid="{00000000-0005-0000-0000-0000FC790000}"/>
    <cellStyle name="Обычный 35 6 2" xfId="10096" xr:uid="{00000000-0005-0000-0000-0000FD790000}"/>
    <cellStyle name="Обычный 35 6 2 2" xfId="15064" xr:uid="{00000000-0005-0000-0000-0000FE790000}"/>
    <cellStyle name="Обычный 35 6 2 2 2" xfId="24243" xr:uid="{00000000-0005-0000-0000-0000FF790000}"/>
    <cellStyle name="Обычный 35 6 2 2 2 2" xfId="42243" xr:uid="{00000000-0005-0000-0000-0000007A0000}"/>
    <cellStyle name="Обычный 35 6 2 2 3" xfId="33898" xr:uid="{00000000-0005-0000-0000-0000017A0000}"/>
    <cellStyle name="Обычный 35 6 2 3" xfId="20270" xr:uid="{00000000-0005-0000-0000-0000027A0000}"/>
    <cellStyle name="Обычный 35 6 2 3 2" xfId="38429" xr:uid="{00000000-0005-0000-0000-0000037A0000}"/>
    <cellStyle name="Обычный 35 6 2 4" xfId="30124" xr:uid="{00000000-0005-0000-0000-0000047A0000}"/>
    <cellStyle name="Обычный 35 6 3" xfId="13367" xr:uid="{00000000-0005-0000-0000-0000057A0000}"/>
    <cellStyle name="Обычный 35 6 4" xfId="19200" xr:uid="{00000000-0005-0000-0000-0000067A0000}"/>
    <cellStyle name="Обычный 35 6 4 2" xfId="37379" xr:uid="{00000000-0005-0000-0000-0000077A0000}"/>
    <cellStyle name="Обычный 35 6 5" xfId="29092" xr:uid="{00000000-0005-0000-0000-0000087A0000}"/>
    <cellStyle name="Обычный 35 7" xfId="9397" xr:uid="{00000000-0005-0000-0000-0000097A0000}"/>
    <cellStyle name="Обычный 35 7 2" xfId="13646" xr:uid="{00000000-0005-0000-0000-00000A7A0000}"/>
    <cellStyle name="Обычный 35 7 2 2" xfId="22876" xr:uid="{00000000-0005-0000-0000-00000B7A0000}"/>
    <cellStyle name="Обычный 35 7 2 2 2" xfId="40877" xr:uid="{00000000-0005-0000-0000-00000C7A0000}"/>
    <cellStyle name="Обычный 35 7 2 3" xfId="32531" xr:uid="{00000000-0005-0000-0000-00000D7A0000}"/>
    <cellStyle name="Обычный 35 7 3" xfId="19871" xr:uid="{00000000-0005-0000-0000-00000E7A0000}"/>
    <cellStyle name="Обычный 35 7 3 2" xfId="38036" xr:uid="{00000000-0005-0000-0000-00000F7A0000}"/>
    <cellStyle name="Обычный 35 7 4" xfId="29739" xr:uid="{00000000-0005-0000-0000-0000107A0000}"/>
    <cellStyle name="Обычный 35 8" xfId="10808" xr:uid="{00000000-0005-0000-0000-0000117A0000}"/>
    <cellStyle name="Обычный 35 8 2" xfId="15065" xr:uid="{00000000-0005-0000-0000-0000127A0000}"/>
    <cellStyle name="Обычный 35 8 2 2" xfId="24244" xr:uid="{00000000-0005-0000-0000-0000137A0000}"/>
    <cellStyle name="Обычный 35 8 2 2 2" xfId="42244" xr:uid="{00000000-0005-0000-0000-0000147A0000}"/>
    <cellStyle name="Обычный 35 8 2 3" xfId="33899" xr:uid="{00000000-0005-0000-0000-0000157A0000}"/>
    <cellStyle name="Обычный 35 8 3" xfId="20663" xr:uid="{00000000-0005-0000-0000-0000167A0000}"/>
    <cellStyle name="Обычный 35 8 3 2" xfId="38815" xr:uid="{00000000-0005-0000-0000-0000177A0000}"/>
    <cellStyle name="Обычный 35 8 4" xfId="30499" xr:uid="{00000000-0005-0000-0000-0000187A0000}"/>
    <cellStyle name="Обычный 35 9" xfId="11258" xr:uid="{00000000-0005-0000-0000-0000197A0000}"/>
    <cellStyle name="Обычный 35 9 2" xfId="21103" xr:uid="{00000000-0005-0000-0000-00001A7A0000}"/>
    <cellStyle name="Обычный 35 9 2 2" xfId="39255" xr:uid="{00000000-0005-0000-0000-00001B7A0000}"/>
    <cellStyle name="Обычный 35 9 3" xfId="30939" xr:uid="{00000000-0005-0000-0000-00001C7A0000}"/>
    <cellStyle name="Обычный 35_Data_Resourses &amp; Reserves_Audit12_mod2011_f0112" xfId="3754" xr:uid="{00000000-0005-0000-0000-00001D7A0000}"/>
    <cellStyle name="Обычный 36" xfId="3755" xr:uid="{00000000-0005-0000-0000-00001E7A0000}"/>
    <cellStyle name="Обычный 36 10" xfId="3756" xr:uid="{00000000-0005-0000-0000-00001F7A0000}"/>
    <cellStyle name="Обычный 36 11" xfId="3757" xr:uid="{00000000-0005-0000-0000-0000207A0000}"/>
    <cellStyle name="Обычный 36 11 2" xfId="11775" xr:uid="{00000000-0005-0000-0000-0000217A0000}"/>
    <cellStyle name="Обычный 36 12" xfId="3758" xr:uid="{00000000-0005-0000-0000-0000227A0000}"/>
    <cellStyle name="Обычный 36 13" xfId="3759" xr:uid="{00000000-0005-0000-0000-0000237A0000}"/>
    <cellStyle name="Обычный 36 14" xfId="3760" xr:uid="{00000000-0005-0000-0000-0000247A0000}"/>
    <cellStyle name="Обычный 36 15" xfId="3761" xr:uid="{00000000-0005-0000-0000-0000257A0000}"/>
    <cellStyle name="Обычный 36 16" xfId="3762" xr:uid="{00000000-0005-0000-0000-0000267A0000}"/>
    <cellStyle name="Обычный 36 17" xfId="3763" xr:uid="{00000000-0005-0000-0000-0000277A0000}"/>
    <cellStyle name="Обычный 36 18" xfId="3764" xr:uid="{00000000-0005-0000-0000-0000287A0000}"/>
    <cellStyle name="Обычный 36 19" xfId="3765" xr:uid="{00000000-0005-0000-0000-0000297A0000}"/>
    <cellStyle name="Обычный 36 19 2" xfId="6120" xr:uid="{00000000-0005-0000-0000-00002A7A0000}"/>
    <cellStyle name="Обычный 36 19 2 2" xfId="13922" xr:uid="{00000000-0005-0000-0000-00002B7A0000}"/>
    <cellStyle name="Обычный 36 19 2 2 2" xfId="23141" xr:uid="{00000000-0005-0000-0000-00002C7A0000}"/>
    <cellStyle name="Обычный 36 19 2 2 2 2" xfId="41141" xr:uid="{00000000-0005-0000-0000-00002D7A0000}"/>
    <cellStyle name="Обычный 36 19 2 2 3" xfId="32798" xr:uid="{00000000-0005-0000-0000-00002E7A0000}"/>
    <cellStyle name="Обычный 36 19 2 3" xfId="16621" xr:uid="{00000000-0005-0000-0000-00002F7A0000}"/>
    <cellStyle name="Обычный 36 19 2 3 2" xfId="25409" xr:uid="{00000000-0005-0000-0000-0000307A0000}"/>
    <cellStyle name="Обычный 36 19 2 3 2 2" xfId="43373" xr:uid="{00000000-0005-0000-0000-0000317A0000}"/>
    <cellStyle name="Обычный 36 19 2 3 3" xfId="35065" xr:uid="{00000000-0005-0000-0000-0000327A0000}"/>
    <cellStyle name="Обычный 36 19 2 4" xfId="18069" xr:uid="{00000000-0005-0000-0000-0000337A0000}"/>
    <cellStyle name="Обычный 36 19 2 4 2" xfId="36379" xr:uid="{00000000-0005-0000-0000-0000347A0000}"/>
    <cellStyle name="Обычный 36 19 2 5" xfId="26832" xr:uid="{00000000-0005-0000-0000-0000357A0000}"/>
    <cellStyle name="Обычный 36 19 2 5 2" xfId="44747" xr:uid="{00000000-0005-0000-0000-0000367A0000}"/>
    <cellStyle name="Обычный 36 19 2 6" xfId="28162" xr:uid="{00000000-0005-0000-0000-0000377A0000}"/>
    <cellStyle name="Обычный 36 19 2 7" xfId="45794" xr:uid="{00000000-0005-0000-0000-0000387A0000}"/>
    <cellStyle name="Обычный 36 19 2 8" xfId="46960" xr:uid="{00000000-0005-0000-0000-0000397A0000}"/>
    <cellStyle name="Обычный 36 19 3" xfId="12945" xr:uid="{00000000-0005-0000-0000-00003A7A0000}"/>
    <cellStyle name="Обычный 36 19 3 2" xfId="22366" xr:uid="{00000000-0005-0000-0000-00003B7A0000}"/>
    <cellStyle name="Обычный 36 19 3 2 2" xfId="40401" xr:uid="{00000000-0005-0000-0000-00003C7A0000}"/>
    <cellStyle name="Обычный 36 19 3 3" xfId="32063" xr:uid="{00000000-0005-0000-0000-00003D7A0000}"/>
    <cellStyle name="Обычный 36 19 4" xfId="15999" xr:uid="{00000000-0005-0000-0000-00003E7A0000}"/>
    <cellStyle name="Обычный 36 19 4 2" xfId="24975" xr:uid="{00000000-0005-0000-0000-00003F7A0000}"/>
    <cellStyle name="Обычный 36 19 4 2 2" xfId="42972" xr:uid="{00000000-0005-0000-0000-0000407A0000}"/>
    <cellStyle name="Обычный 36 19 4 3" xfId="34620" xr:uid="{00000000-0005-0000-0000-0000417A0000}"/>
    <cellStyle name="Обычный 36 19 5" xfId="17355" xr:uid="{00000000-0005-0000-0000-0000427A0000}"/>
    <cellStyle name="Обычный 36 19 5 2" xfId="35710" xr:uid="{00000000-0005-0000-0000-0000437A0000}"/>
    <cellStyle name="Обычный 36 19 6" xfId="26281" xr:uid="{00000000-0005-0000-0000-0000447A0000}"/>
    <cellStyle name="Обычный 36 19 6 2" xfId="44212" xr:uid="{00000000-0005-0000-0000-0000457A0000}"/>
    <cellStyle name="Обычный 36 19 7" xfId="27556" xr:uid="{00000000-0005-0000-0000-0000467A0000}"/>
    <cellStyle name="Обычный 36 19 8" xfId="45299" xr:uid="{00000000-0005-0000-0000-0000477A0000}"/>
    <cellStyle name="Обычный 36 19 9" xfId="46370" xr:uid="{00000000-0005-0000-0000-0000487A0000}"/>
    <cellStyle name="Обычный 36 2" xfId="3766" xr:uid="{00000000-0005-0000-0000-0000497A0000}"/>
    <cellStyle name="Обычный 36 2 10" xfId="12586" xr:uid="{00000000-0005-0000-0000-00004A7A0000}"/>
    <cellStyle name="Обычный 36 2 10 2" xfId="22022" xr:uid="{00000000-0005-0000-0000-00004B7A0000}"/>
    <cellStyle name="Обычный 36 2 10 2 2" xfId="40138" xr:uid="{00000000-0005-0000-0000-00004C7A0000}"/>
    <cellStyle name="Обычный 36 2 10 3" xfId="31801" xr:uid="{00000000-0005-0000-0000-00004D7A0000}"/>
    <cellStyle name="Обычный 36 2 2" xfId="3767" xr:uid="{00000000-0005-0000-0000-00004E7A0000}"/>
    <cellStyle name="Обычный 36 2 2 2" xfId="10097" xr:uid="{00000000-0005-0000-0000-00004F7A0000}"/>
    <cellStyle name="Обычный 36 2 3" xfId="7586" xr:uid="{00000000-0005-0000-0000-0000507A0000}"/>
    <cellStyle name="Обычный 36 2 3 2" xfId="9041" xr:uid="{00000000-0005-0000-0000-0000517A0000}"/>
    <cellStyle name="Обычный 36 2 3 2 2" xfId="14116" xr:uid="{00000000-0005-0000-0000-0000527A0000}"/>
    <cellStyle name="Обычный 36 2 3 2 2 2" xfId="23304" xr:uid="{00000000-0005-0000-0000-0000537A0000}"/>
    <cellStyle name="Обычный 36 2 3 2 2 2 2" xfId="41304" xr:uid="{00000000-0005-0000-0000-0000547A0000}"/>
    <cellStyle name="Обычный 36 2 3 2 2 3" xfId="32960" xr:uid="{00000000-0005-0000-0000-0000557A0000}"/>
    <cellStyle name="Обычный 36 2 3 2 3" xfId="19607" xr:uid="{00000000-0005-0000-0000-0000567A0000}"/>
    <cellStyle name="Обычный 36 2 3 2 3 2" xfId="37777" xr:uid="{00000000-0005-0000-0000-0000577A0000}"/>
    <cellStyle name="Обычный 36 2 3 2 4" xfId="29482" xr:uid="{00000000-0005-0000-0000-0000587A0000}"/>
    <cellStyle name="Обычный 36 2 3 3" xfId="10098" xr:uid="{00000000-0005-0000-0000-0000597A0000}"/>
    <cellStyle name="Обычный 36 2 3 3 2" xfId="15066" xr:uid="{00000000-0005-0000-0000-00005A7A0000}"/>
    <cellStyle name="Обычный 36 2 3 3 2 2" xfId="24245" xr:uid="{00000000-0005-0000-0000-00005B7A0000}"/>
    <cellStyle name="Обычный 36 2 3 3 2 2 2" xfId="42245" xr:uid="{00000000-0005-0000-0000-00005C7A0000}"/>
    <cellStyle name="Обычный 36 2 3 3 2 3" xfId="33900" xr:uid="{00000000-0005-0000-0000-00005D7A0000}"/>
    <cellStyle name="Обычный 36 2 3 3 3" xfId="20271" xr:uid="{00000000-0005-0000-0000-00005E7A0000}"/>
    <cellStyle name="Обычный 36 2 3 3 3 2" xfId="38430" xr:uid="{00000000-0005-0000-0000-00005F7A0000}"/>
    <cellStyle name="Обычный 36 2 3 3 4" xfId="30125" xr:uid="{00000000-0005-0000-0000-0000607A0000}"/>
    <cellStyle name="Обычный 36 2 3 4" xfId="11119" xr:uid="{00000000-0005-0000-0000-0000617A0000}"/>
    <cellStyle name="Обычный 36 2 3 4 2" xfId="15067" xr:uid="{00000000-0005-0000-0000-0000627A0000}"/>
    <cellStyle name="Обычный 36 2 3 4 2 2" xfId="24246" xr:uid="{00000000-0005-0000-0000-0000637A0000}"/>
    <cellStyle name="Обычный 36 2 3 4 2 2 2" xfId="42246" xr:uid="{00000000-0005-0000-0000-0000647A0000}"/>
    <cellStyle name="Обычный 36 2 3 4 2 3" xfId="33901" xr:uid="{00000000-0005-0000-0000-0000657A0000}"/>
    <cellStyle name="Обычный 36 2 3 4 3" xfId="20968" xr:uid="{00000000-0005-0000-0000-0000667A0000}"/>
    <cellStyle name="Обычный 36 2 3 4 3 2" xfId="39120" xr:uid="{00000000-0005-0000-0000-0000677A0000}"/>
    <cellStyle name="Обычный 36 2 3 4 4" xfId="30804" xr:uid="{00000000-0005-0000-0000-0000687A0000}"/>
    <cellStyle name="Обычный 36 2 3 5" xfId="11626" xr:uid="{00000000-0005-0000-0000-0000697A0000}"/>
    <cellStyle name="Обычный 36 2 3 5 2" xfId="21471" xr:uid="{00000000-0005-0000-0000-00006A7A0000}"/>
    <cellStyle name="Обычный 36 2 3 5 2 2" xfId="39623" xr:uid="{00000000-0005-0000-0000-00006B7A0000}"/>
    <cellStyle name="Обычный 36 2 3 5 3" xfId="31307" xr:uid="{00000000-0005-0000-0000-00006C7A0000}"/>
    <cellStyle name="Обычный 36 2 3 6" xfId="13152" xr:uid="{00000000-0005-0000-0000-00006D7A0000}"/>
    <cellStyle name="Обычный 36 2 3 6 2" xfId="22553" xr:uid="{00000000-0005-0000-0000-00006E7A0000}"/>
    <cellStyle name="Обычный 36 2 3 6 2 2" xfId="40565" xr:uid="{00000000-0005-0000-0000-00006F7A0000}"/>
    <cellStyle name="Обычный 36 2 3 6 3" xfId="32227" xr:uid="{00000000-0005-0000-0000-0000707A0000}"/>
    <cellStyle name="Обычный 36 2 3 7" xfId="18981" xr:uid="{00000000-0005-0000-0000-0000717A0000}"/>
    <cellStyle name="Обычный 36 2 3 7 2" xfId="37201" xr:uid="{00000000-0005-0000-0000-0000727A0000}"/>
    <cellStyle name="Обычный 36 2 3 8" xfId="28948" xr:uid="{00000000-0005-0000-0000-0000737A0000}"/>
    <cellStyle name="Обычный 36 2 4" xfId="8519" xr:uid="{00000000-0005-0000-0000-0000747A0000}"/>
    <cellStyle name="Обычный 36 2 4 2" xfId="10099" xr:uid="{00000000-0005-0000-0000-0000757A0000}"/>
    <cellStyle name="Обычный 36 2 4 2 2" xfId="15068" xr:uid="{00000000-0005-0000-0000-0000767A0000}"/>
    <cellStyle name="Обычный 36 2 4 2 2 2" xfId="24247" xr:uid="{00000000-0005-0000-0000-0000777A0000}"/>
    <cellStyle name="Обычный 36 2 4 2 2 2 2" xfId="42247" xr:uid="{00000000-0005-0000-0000-0000787A0000}"/>
    <cellStyle name="Обычный 36 2 4 2 2 3" xfId="33902" xr:uid="{00000000-0005-0000-0000-0000797A0000}"/>
    <cellStyle name="Обычный 36 2 4 2 3" xfId="20272" xr:uid="{00000000-0005-0000-0000-00007A7A0000}"/>
    <cellStyle name="Обычный 36 2 4 2 3 2" xfId="38431" xr:uid="{00000000-0005-0000-0000-00007B7A0000}"/>
    <cellStyle name="Обычный 36 2 4 2 4" xfId="30126" xr:uid="{00000000-0005-0000-0000-00007C7A0000}"/>
    <cellStyle name="Обычный 36 2 4 3" xfId="13650" xr:uid="{00000000-0005-0000-0000-00007D7A0000}"/>
    <cellStyle name="Обычный 36 2 4 3 2" xfId="22880" xr:uid="{00000000-0005-0000-0000-00007E7A0000}"/>
    <cellStyle name="Обычный 36 2 4 3 2 2" xfId="40881" xr:uid="{00000000-0005-0000-0000-00007F7A0000}"/>
    <cellStyle name="Обычный 36 2 4 3 3" xfId="32535" xr:uid="{00000000-0005-0000-0000-0000807A0000}"/>
    <cellStyle name="Обычный 36 2 4 4" xfId="19274" xr:uid="{00000000-0005-0000-0000-0000817A0000}"/>
    <cellStyle name="Обычный 36 2 4 4 2" xfId="37448" xr:uid="{00000000-0005-0000-0000-0000827A0000}"/>
    <cellStyle name="Обычный 36 2 4 5" xfId="29159" xr:uid="{00000000-0005-0000-0000-0000837A0000}"/>
    <cellStyle name="Обычный 36 2 5" xfId="9401" xr:uid="{00000000-0005-0000-0000-0000847A0000}"/>
    <cellStyle name="Обычный 36 2 5 2" xfId="15069" xr:uid="{00000000-0005-0000-0000-0000857A0000}"/>
    <cellStyle name="Обычный 36 2 5 2 2" xfId="24248" xr:uid="{00000000-0005-0000-0000-0000867A0000}"/>
    <cellStyle name="Обычный 36 2 5 2 2 2" xfId="42248" xr:uid="{00000000-0005-0000-0000-0000877A0000}"/>
    <cellStyle name="Обычный 36 2 5 2 3" xfId="33903" xr:uid="{00000000-0005-0000-0000-0000887A0000}"/>
    <cellStyle name="Обычный 36 2 5 3" xfId="19875" xr:uid="{00000000-0005-0000-0000-0000897A0000}"/>
    <cellStyle name="Обычный 36 2 5 3 2" xfId="38040" xr:uid="{00000000-0005-0000-0000-00008A7A0000}"/>
    <cellStyle name="Обычный 36 2 5 4" xfId="29743" xr:uid="{00000000-0005-0000-0000-00008B7A0000}"/>
    <cellStyle name="Обычный 36 2 6" xfId="10812" xr:uid="{00000000-0005-0000-0000-00008C7A0000}"/>
    <cellStyle name="Обычный 36 2 6 2" xfId="15070" xr:uid="{00000000-0005-0000-0000-00008D7A0000}"/>
    <cellStyle name="Обычный 36 2 6 2 2" xfId="24249" xr:uid="{00000000-0005-0000-0000-00008E7A0000}"/>
    <cellStyle name="Обычный 36 2 6 2 2 2" xfId="42249" xr:uid="{00000000-0005-0000-0000-00008F7A0000}"/>
    <cellStyle name="Обычный 36 2 6 2 3" xfId="33904" xr:uid="{00000000-0005-0000-0000-0000907A0000}"/>
    <cellStyle name="Обычный 36 2 6 3" xfId="20667" xr:uid="{00000000-0005-0000-0000-0000917A0000}"/>
    <cellStyle name="Обычный 36 2 6 3 2" xfId="38819" xr:uid="{00000000-0005-0000-0000-0000927A0000}"/>
    <cellStyle name="Обычный 36 2 6 4" xfId="30503" xr:uid="{00000000-0005-0000-0000-0000937A0000}"/>
    <cellStyle name="Обычный 36 2 7" xfId="11321" xr:uid="{00000000-0005-0000-0000-0000947A0000}"/>
    <cellStyle name="Обычный 36 2 7 2" xfId="21166" xr:uid="{00000000-0005-0000-0000-0000957A0000}"/>
    <cellStyle name="Обычный 36 2 7 2 2" xfId="39318" xr:uid="{00000000-0005-0000-0000-0000967A0000}"/>
    <cellStyle name="Обычный 36 2 7 3" xfId="31002" xr:uid="{00000000-0005-0000-0000-0000977A0000}"/>
    <cellStyle name="Обычный 36 2 8" xfId="11883" xr:uid="{00000000-0005-0000-0000-0000987A0000}"/>
    <cellStyle name="Обычный 36 2 8 2" xfId="21634" xr:uid="{00000000-0005-0000-0000-0000997A0000}"/>
    <cellStyle name="Обычный 36 2 8 2 2" xfId="39783" xr:uid="{00000000-0005-0000-0000-00009A7A0000}"/>
    <cellStyle name="Обычный 36 2 8 3" xfId="31462" xr:uid="{00000000-0005-0000-0000-00009B7A0000}"/>
    <cellStyle name="Обычный 36 2 9" xfId="6820" xr:uid="{00000000-0005-0000-0000-00009C7A0000}"/>
    <cellStyle name="Обычный 36 2 9 2" xfId="18609" xr:uid="{00000000-0005-0000-0000-00009D7A0000}"/>
    <cellStyle name="Обычный 36 2 9 2 2" xfId="36870" xr:uid="{00000000-0005-0000-0000-00009E7A0000}"/>
    <cellStyle name="Обычный 36 2 9 3" xfId="28639" xr:uid="{00000000-0005-0000-0000-00009F7A0000}"/>
    <cellStyle name="Обычный 36 20" xfId="3768" xr:uid="{00000000-0005-0000-0000-0000A07A0000}"/>
    <cellStyle name="Обычный 36 20 2" xfId="6121" xr:uid="{00000000-0005-0000-0000-0000A17A0000}"/>
    <cellStyle name="Обычный 36 20 2 2" xfId="13923" xr:uid="{00000000-0005-0000-0000-0000A27A0000}"/>
    <cellStyle name="Обычный 36 20 2 2 2" xfId="23142" xr:uid="{00000000-0005-0000-0000-0000A37A0000}"/>
    <cellStyle name="Обычный 36 20 2 2 2 2" xfId="41142" xr:uid="{00000000-0005-0000-0000-0000A47A0000}"/>
    <cellStyle name="Обычный 36 20 2 2 3" xfId="32799" xr:uid="{00000000-0005-0000-0000-0000A57A0000}"/>
    <cellStyle name="Обычный 36 20 2 3" xfId="16622" xr:uid="{00000000-0005-0000-0000-0000A67A0000}"/>
    <cellStyle name="Обычный 36 20 2 3 2" xfId="25410" xr:uid="{00000000-0005-0000-0000-0000A77A0000}"/>
    <cellStyle name="Обычный 36 20 2 3 2 2" xfId="43374" xr:uid="{00000000-0005-0000-0000-0000A87A0000}"/>
    <cellStyle name="Обычный 36 20 2 3 3" xfId="35066" xr:uid="{00000000-0005-0000-0000-0000A97A0000}"/>
    <cellStyle name="Обычный 36 20 2 4" xfId="18070" xr:uid="{00000000-0005-0000-0000-0000AA7A0000}"/>
    <cellStyle name="Обычный 36 20 2 4 2" xfId="36380" xr:uid="{00000000-0005-0000-0000-0000AB7A0000}"/>
    <cellStyle name="Обычный 36 20 2 5" xfId="26833" xr:uid="{00000000-0005-0000-0000-0000AC7A0000}"/>
    <cellStyle name="Обычный 36 20 2 5 2" xfId="44748" xr:uid="{00000000-0005-0000-0000-0000AD7A0000}"/>
    <cellStyle name="Обычный 36 20 2 6" xfId="28163" xr:uid="{00000000-0005-0000-0000-0000AE7A0000}"/>
    <cellStyle name="Обычный 36 20 2 7" xfId="45795" xr:uid="{00000000-0005-0000-0000-0000AF7A0000}"/>
    <cellStyle name="Обычный 36 20 2 8" xfId="46961" xr:uid="{00000000-0005-0000-0000-0000B07A0000}"/>
    <cellStyle name="Обычный 36 20 3" xfId="12946" xr:uid="{00000000-0005-0000-0000-0000B17A0000}"/>
    <cellStyle name="Обычный 36 20 3 2" xfId="22367" xr:uid="{00000000-0005-0000-0000-0000B27A0000}"/>
    <cellStyle name="Обычный 36 20 3 2 2" xfId="40402" xr:uid="{00000000-0005-0000-0000-0000B37A0000}"/>
    <cellStyle name="Обычный 36 20 3 3" xfId="32064" xr:uid="{00000000-0005-0000-0000-0000B47A0000}"/>
    <cellStyle name="Обычный 36 20 4" xfId="16000" xr:uid="{00000000-0005-0000-0000-0000B57A0000}"/>
    <cellStyle name="Обычный 36 20 4 2" xfId="24976" xr:uid="{00000000-0005-0000-0000-0000B67A0000}"/>
    <cellStyle name="Обычный 36 20 4 2 2" xfId="42973" xr:uid="{00000000-0005-0000-0000-0000B77A0000}"/>
    <cellStyle name="Обычный 36 20 4 3" xfId="34621" xr:uid="{00000000-0005-0000-0000-0000B87A0000}"/>
    <cellStyle name="Обычный 36 20 5" xfId="17356" xr:uid="{00000000-0005-0000-0000-0000B97A0000}"/>
    <cellStyle name="Обычный 36 20 5 2" xfId="35711" xr:uid="{00000000-0005-0000-0000-0000BA7A0000}"/>
    <cellStyle name="Обычный 36 20 6" xfId="26282" xr:uid="{00000000-0005-0000-0000-0000BB7A0000}"/>
    <cellStyle name="Обычный 36 20 6 2" xfId="44213" xr:uid="{00000000-0005-0000-0000-0000BC7A0000}"/>
    <cellStyle name="Обычный 36 20 7" xfId="27557" xr:uid="{00000000-0005-0000-0000-0000BD7A0000}"/>
    <cellStyle name="Обычный 36 20 8" xfId="45300" xr:uid="{00000000-0005-0000-0000-0000BE7A0000}"/>
    <cellStyle name="Обычный 36 20 9" xfId="46371" xr:uid="{00000000-0005-0000-0000-0000BF7A0000}"/>
    <cellStyle name="Обычный 36 21" xfId="6119" xr:uid="{00000000-0005-0000-0000-0000C07A0000}"/>
    <cellStyle name="Обычный 36 21 2" xfId="13649" xr:uid="{00000000-0005-0000-0000-0000C17A0000}"/>
    <cellStyle name="Обычный 36 21 2 2" xfId="22879" xr:uid="{00000000-0005-0000-0000-0000C27A0000}"/>
    <cellStyle name="Обычный 36 21 2 2 2" xfId="40880" xr:uid="{00000000-0005-0000-0000-0000C37A0000}"/>
    <cellStyle name="Обычный 36 21 2 3" xfId="32534" xr:uid="{00000000-0005-0000-0000-0000C47A0000}"/>
    <cellStyle name="Обычный 36 21 3" xfId="16620" xr:uid="{00000000-0005-0000-0000-0000C57A0000}"/>
    <cellStyle name="Обычный 36 21 3 2" xfId="25408" xr:uid="{00000000-0005-0000-0000-0000C67A0000}"/>
    <cellStyle name="Обычный 36 21 3 2 2" xfId="43372" xr:uid="{00000000-0005-0000-0000-0000C77A0000}"/>
    <cellStyle name="Обычный 36 21 3 3" xfId="35064" xr:uid="{00000000-0005-0000-0000-0000C87A0000}"/>
    <cellStyle name="Обычный 36 21 4" xfId="18068" xr:uid="{00000000-0005-0000-0000-0000C97A0000}"/>
    <cellStyle name="Обычный 36 21 4 2" xfId="36378" xr:uid="{00000000-0005-0000-0000-0000CA7A0000}"/>
    <cellStyle name="Обычный 36 21 5" xfId="26831" xr:uid="{00000000-0005-0000-0000-0000CB7A0000}"/>
    <cellStyle name="Обычный 36 21 5 2" xfId="44746" xr:uid="{00000000-0005-0000-0000-0000CC7A0000}"/>
    <cellStyle name="Обычный 36 21 6" xfId="28161" xr:uid="{00000000-0005-0000-0000-0000CD7A0000}"/>
    <cellStyle name="Обычный 36 21 7" xfId="45793" xr:uid="{00000000-0005-0000-0000-0000CE7A0000}"/>
    <cellStyle name="Обычный 36 21 8" xfId="46959" xr:uid="{00000000-0005-0000-0000-0000CF7A0000}"/>
    <cellStyle name="Обычный 36 22" xfId="6665" xr:uid="{00000000-0005-0000-0000-0000D07A0000}"/>
    <cellStyle name="Обычный 36 22 2" xfId="18519" xr:uid="{00000000-0005-0000-0000-0000D17A0000}"/>
    <cellStyle name="Обычный 36 22 2 2" xfId="36796" xr:uid="{00000000-0005-0000-0000-0000D27A0000}"/>
    <cellStyle name="Обычный 36 22 3" xfId="28575" xr:uid="{00000000-0005-0000-0000-0000D37A0000}"/>
    <cellStyle name="Обычный 36 23" xfId="12585" xr:uid="{00000000-0005-0000-0000-0000D47A0000}"/>
    <cellStyle name="Обычный 36 23 2" xfId="22021" xr:uid="{00000000-0005-0000-0000-0000D57A0000}"/>
    <cellStyle name="Обычный 36 23 2 2" xfId="40137" xr:uid="{00000000-0005-0000-0000-0000D67A0000}"/>
    <cellStyle name="Обычный 36 23 3" xfId="31800" xr:uid="{00000000-0005-0000-0000-0000D77A0000}"/>
    <cellStyle name="Обычный 36 24" xfId="15998" xr:uid="{00000000-0005-0000-0000-0000D87A0000}"/>
    <cellStyle name="Обычный 36 24 2" xfId="24974" xr:uid="{00000000-0005-0000-0000-0000D97A0000}"/>
    <cellStyle name="Обычный 36 24 2 2" xfId="42971" xr:uid="{00000000-0005-0000-0000-0000DA7A0000}"/>
    <cellStyle name="Обычный 36 24 3" xfId="34619" xr:uid="{00000000-0005-0000-0000-0000DB7A0000}"/>
    <cellStyle name="Обычный 36 25" xfId="17354" xr:uid="{00000000-0005-0000-0000-0000DC7A0000}"/>
    <cellStyle name="Обычный 36 25 2" xfId="35709" xr:uid="{00000000-0005-0000-0000-0000DD7A0000}"/>
    <cellStyle name="Обычный 36 26" xfId="26280" xr:uid="{00000000-0005-0000-0000-0000DE7A0000}"/>
    <cellStyle name="Обычный 36 26 2" xfId="44211" xr:uid="{00000000-0005-0000-0000-0000DF7A0000}"/>
    <cellStyle name="Обычный 36 27" xfId="27555" xr:uid="{00000000-0005-0000-0000-0000E07A0000}"/>
    <cellStyle name="Обычный 36 28" xfId="45298" xr:uid="{00000000-0005-0000-0000-0000E17A0000}"/>
    <cellStyle name="Обычный 36 29" xfId="46369" xr:uid="{00000000-0005-0000-0000-0000E27A0000}"/>
    <cellStyle name="Обычный 36 3" xfId="3769" xr:uid="{00000000-0005-0000-0000-0000E37A0000}"/>
    <cellStyle name="Обычный 36 3 2" xfId="10100" xr:uid="{00000000-0005-0000-0000-0000E47A0000}"/>
    <cellStyle name="Обычный 36 3 3" xfId="7030" xr:uid="{00000000-0005-0000-0000-0000E57A0000}"/>
    <cellStyle name="Обычный 36 4" xfId="3770" xr:uid="{00000000-0005-0000-0000-0000E67A0000}"/>
    <cellStyle name="Обычный 36 4 2" xfId="7587" xr:uid="{00000000-0005-0000-0000-0000E77A0000}"/>
    <cellStyle name="Обычный 36 4 2 2" xfId="9042" xr:uid="{00000000-0005-0000-0000-0000E87A0000}"/>
    <cellStyle name="Обычный 36 4 2 2 2" xfId="14117" xr:uid="{00000000-0005-0000-0000-0000E97A0000}"/>
    <cellStyle name="Обычный 36 4 2 2 2 2" xfId="23305" xr:uid="{00000000-0005-0000-0000-0000EA7A0000}"/>
    <cellStyle name="Обычный 36 4 2 2 2 2 2" xfId="41305" xr:uid="{00000000-0005-0000-0000-0000EB7A0000}"/>
    <cellStyle name="Обычный 36 4 2 2 2 3" xfId="32961" xr:uid="{00000000-0005-0000-0000-0000EC7A0000}"/>
    <cellStyle name="Обычный 36 4 2 2 3" xfId="19608" xr:uid="{00000000-0005-0000-0000-0000ED7A0000}"/>
    <cellStyle name="Обычный 36 4 2 2 3 2" xfId="37778" xr:uid="{00000000-0005-0000-0000-0000EE7A0000}"/>
    <cellStyle name="Обычный 36 4 2 2 4" xfId="29483" xr:uid="{00000000-0005-0000-0000-0000EF7A0000}"/>
    <cellStyle name="Обычный 36 4 2 3" xfId="10101" xr:uid="{00000000-0005-0000-0000-0000F07A0000}"/>
    <cellStyle name="Обычный 36 4 2 3 2" xfId="15071" xr:uid="{00000000-0005-0000-0000-0000F17A0000}"/>
    <cellStyle name="Обычный 36 4 2 3 2 2" xfId="24250" xr:uid="{00000000-0005-0000-0000-0000F27A0000}"/>
    <cellStyle name="Обычный 36 4 2 3 2 2 2" xfId="42250" xr:uid="{00000000-0005-0000-0000-0000F37A0000}"/>
    <cellStyle name="Обычный 36 4 2 3 2 3" xfId="33905" xr:uid="{00000000-0005-0000-0000-0000F47A0000}"/>
    <cellStyle name="Обычный 36 4 2 3 3" xfId="20273" xr:uid="{00000000-0005-0000-0000-0000F57A0000}"/>
    <cellStyle name="Обычный 36 4 2 3 3 2" xfId="38432" xr:uid="{00000000-0005-0000-0000-0000F67A0000}"/>
    <cellStyle name="Обычный 36 4 2 3 4" xfId="30127" xr:uid="{00000000-0005-0000-0000-0000F77A0000}"/>
    <cellStyle name="Обычный 36 4 2 4" xfId="11120" xr:uid="{00000000-0005-0000-0000-0000F87A0000}"/>
    <cellStyle name="Обычный 36 4 2 4 2" xfId="15072" xr:uid="{00000000-0005-0000-0000-0000F97A0000}"/>
    <cellStyle name="Обычный 36 4 2 4 2 2" xfId="24251" xr:uid="{00000000-0005-0000-0000-0000FA7A0000}"/>
    <cellStyle name="Обычный 36 4 2 4 2 2 2" xfId="42251" xr:uid="{00000000-0005-0000-0000-0000FB7A0000}"/>
    <cellStyle name="Обычный 36 4 2 4 2 3" xfId="33906" xr:uid="{00000000-0005-0000-0000-0000FC7A0000}"/>
    <cellStyle name="Обычный 36 4 2 4 3" xfId="20969" xr:uid="{00000000-0005-0000-0000-0000FD7A0000}"/>
    <cellStyle name="Обычный 36 4 2 4 3 2" xfId="39121" xr:uid="{00000000-0005-0000-0000-0000FE7A0000}"/>
    <cellStyle name="Обычный 36 4 2 4 4" xfId="30805" xr:uid="{00000000-0005-0000-0000-0000FF7A0000}"/>
    <cellStyle name="Обычный 36 4 2 5" xfId="11627" xr:uid="{00000000-0005-0000-0000-0000007B0000}"/>
    <cellStyle name="Обычный 36 4 2 5 2" xfId="21472" xr:uid="{00000000-0005-0000-0000-0000017B0000}"/>
    <cellStyle name="Обычный 36 4 2 5 2 2" xfId="39624" xr:uid="{00000000-0005-0000-0000-0000027B0000}"/>
    <cellStyle name="Обычный 36 4 2 5 3" xfId="31308" xr:uid="{00000000-0005-0000-0000-0000037B0000}"/>
    <cellStyle name="Обычный 36 4 2 6" xfId="13153" xr:uid="{00000000-0005-0000-0000-0000047B0000}"/>
    <cellStyle name="Обычный 36 4 2 6 2" xfId="22554" xr:uid="{00000000-0005-0000-0000-0000057B0000}"/>
    <cellStyle name="Обычный 36 4 2 6 2 2" xfId="40566" xr:uid="{00000000-0005-0000-0000-0000067B0000}"/>
    <cellStyle name="Обычный 36 4 2 6 3" xfId="32228" xr:uid="{00000000-0005-0000-0000-0000077B0000}"/>
    <cellStyle name="Обычный 36 4 2 7" xfId="18982" xr:uid="{00000000-0005-0000-0000-0000087B0000}"/>
    <cellStyle name="Обычный 36 4 2 7 2" xfId="37202" xr:uid="{00000000-0005-0000-0000-0000097B0000}"/>
    <cellStyle name="Обычный 36 4 2 8" xfId="28949" xr:uid="{00000000-0005-0000-0000-00000A7B0000}"/>
    <cellStyle name="Обычный 36 4 3" xfId="8742" xr:uid="{00000000-0005-0000-0000-00000B7B0000}"/>
    <cellStyle name="Обычный 36 4 3 2" xfId="10102" xr:uid="{00000000-0005-0000-0000-00000C7B0000}"/>
    <cellStyle name="Обычный 36 4 3 2 2" xfId="15073" xr:uid="{00000000-0005-0000-0000-00000D7B0000}"/>
    <cellStyle name="Обычный 36 4 3 2 2 2" xfId="24252" xr:uid="{00000000-0005-0000-0000-00000E7B0000}"/>
    <cellStyle name="Обычный 36 4 3 2 2 2 2" xfId="42252" xr:uid="{00000000-0005-0000-0000-00000F7B0000}"/>
    <cellStyle name="Обычный 36 4 3 2 2 3" xfId="33907" xr:uid="{00000000-0005-0000-0000-0000107B0000}"/>
    <cellStyle name="Обычный 36 4 3 2 3" xfId="20274" xr:uid="{00000000-0005-0000-0000-0000117B0000}"/>
    <cellStyle name="Обычный 36 4 3 2 3 2" xfId="38433" xr:uid="{00000000-0005-0000-0000-0000127B0000}"/>
    <cellStyle name="Обычный 36 4 3 2 4" xfId="30128" xr:uid="{00000000-0005-0000-0000-0000137B0000}"/>
    <cellStyle name="Обычный 36 4 3 3" xfId="13651" xr:uid="{00000000-0005-0000-0000-0000147B0000}"/>
    <cellStyle name="Обычный 36 4 3 3 2" xfId="22881" xr:uid="{00000000-0005-0000-0000-0000157B0000}"/>
    <cellStyle name="Обычный 36 4 3 3 2 2" xfId="40882" xr:uid="{00000000-0005-0000-0000-0000167B0000}"/>
    <cellStyle name="Обычный 36 4 3 3 3" xfId="32536" xr:uid="{00000000-0005-0000-0000-0000177B0000}"/>
    <cellStyle name="Обычный 36 4 3 4" xfId="19380" xr:uid="{00000000-0005-0000-0000-0000187B0000}"/>
    <cellStyle name="Обычный 36 4 3 4 2" xfId="37550" xr:uid="{00000000-0005-0000-0000-0000197B0000}"/>
    <cellStyle name="Обычный 36 4 3 5" xfId="29260" xr:uid="{00000000-0005-0000-0000-00001A7B0000}"/>
    <cellStyle name="Обычный 36 4 4" xfId="9402" xr:uid="{00000000-0005-0000-0000-00001B7B0000}"/>
    <cellStyle name="Обычный 36 4 4 2" xfId="15074" xr:uid="{00000000-0005-0000-0000-00001C7B0000}"/>
    <cellStyle name="Обычный 36 4 4 2 2" xfId="24253" xr:uid="{00000000-0005-0000-0000-00001D7B0000}"/>
    <cellStyle name="Обычный 36 4 4 2 2 2" xfId="42253" xr:uid="{00000000-0005-0000-0000-00001E7B0000}"/>
    <cellStyle name="Обычный 36 4 4 2 3" xfId="33908" xr:uid="{00000000-0005-0000-0000-00001F7B0000}"/>
    <cellStyle name="Обычный 36 4 4 3" xfId="19876" xr:uid="{00000000-0005-0000-0000-0000207B0000}"/>
    <cellStyle name="Обычный 36 4 4 3 2" xfId="38041" xr:uid="{00000000-0005-0000-0000-0000217B0000}"/>
    <cellStyle name="Обычный 36 4 4 4" xfId="29744" xr:uid="{00000000-0005-0000-0000-0000227B0000}"/>
    <cellStyle name="Обычный 36 4 5" xfId="10813" xr:uid="{00000000-0005-0000-0000-0000237B0000}"/>
    <cellStyle name="Обычный 36 4 5 2" xfId="15075" xr:uid="{00000000-0005-0000-0000-0000247B0000}"/>
    <cellStyle name="Обычный 36 4 5 2 2" xfId="24254" xr:uid="{00000000-0005-0000-0000-0000257B0000}"/>
    <cellStyle name="Обычный 36 4 5 2 2 2" xfId="42254" xr:uid="{00000000-0005-0000-0000-0000267B0000}"/>
    <cellStyle name="Обычный 36 4 5 2 3" xfId="33909" xr:uid="{00000000-0005-0000-0000-0000277B0000}"/>
    <cellStyle name="Обычный 36 4 5 3" xfId="20668" xr:uid="{00000000-0005-0000-0000-0000287B0000}"/>
    <cellStyle name="Обычный 36 4 5 3 2" xfId="38820" xr:uid="{00000000-0005-0000-0000-0000297B0000}"/>
    <cellStyle name="Обычный 36 4 5 4" xfId="30504" xr:uid="{00000000-0005-0000-0000-00002A7B0000}"/>
    <cellStyle name="Обычный 36 4 6" xfId="11412" xr:uid="{00000000-0005-0000-0000-00002B7B0000}"/>
    <cellStyle name="Обычный 36 4 6 2" xfId="21257" xr:uid="{00000000-0005-0000-0000-00002C7B0000}"/>
    <cellStyle name="Обычный 36 4 6 2 2" xfId="39409" xr:uid="{00000000-0005-0000-0000-00002D7B0000}"/>
    <cellStyle name="Обычный 36 4 6 3" xfId="31093" xr:uid="{00000000-0005-0000-0000-00002E7B0000}"/>
    <cellStyle name="Обычный 36 4 7" xfId="12010" xr:uid="{00000000-0005-0000-0000-00002F7B0000}"/>
    <cellStyle name="Обычный 36 4 7 2" xfId="21749" xr:uid="{00000000-0005-0000-0000-0000307B0000}"/>
    <cellStyle name="Обычный 36 4 7 2 2" xfId="39897" xr:uid="{00000000-0005-0000-0000-0000317B0000}"/>
    <cellStyle name="Обычный 36 4 7 3" xfId="31576" xr:uid="{00000000-0005-0000-0000-0000327B0000}"/>
    <cellStyle name="Обычный 36 4 8" xfId="7154" xr:uid="{00000000-0005-0000-0000-0000337B0000}"/>
    <cellStyle name="Обычный 36 4 8 2" xfId="18755" xr:uid="{00000000-0005-0000-0000-0000347B0000}"/>
    <cellStyle name="Обычный 36 4 8 2 2" xfId="36978" xr:uid="{00000000-0005-0000-0000-0000357B0000}"/>
    <cellStyle name="Обычный 36 4 8 3" xfId="28730" xr:uid="{00000000-0005-0000-0000-0000367B0000}"/>
    <cellStyle name="Обычный 36 4 9" xfId="12587" xr:uid="{00000000-0005-0000-0000-0000377B0000}"/>
    <cellStyle name="Обычный 36 4 9 2" xfId="22023" xr:uid="{00000000-0005-0000-0000-0000387B0000}"/>
    <cellStyle name="Обычный 36 4 9 2 2" xfId="40139" xr:uid="{00000000-0005-0000-0000-0000397B0000}"/>
    <cellStyle name="Обычный 36 4 9 3" xfId="31802" xr:uid="{00000000-0005-0000-0000-00003A7B0000}"/>
    <cellStyle name="Обычный 36 5" xfId="3771" xr:uid="{00000000-0005-0000-0000-00003B7B0000}"/>
    <cellStyle name="Обычный 36 5 2" xfId="9040" xr:uid="{00000000-0005-0000-0000-00003C7B0000}"/>
    <cellStyle name="Обычный 36 5 2 2" xfId="15076" xr:uid="{00000000-0005-0000-0000-00003D7B0000}"/>
    <cellStyle name="Обычный 36 5 2 2 2" xfId="24255" xr:uid="{00000000-0005-0000-0000-00003E7B0000}"/>
    <cellStyle name="Обычный 36 5 2 2 2 2" xfId="42255" xr:uid="{00000000-0005-0000-0000-00003F7B0000}"/>
    <cellStyle name="Обычный 36 5 2 2 3" xfId="33910" xr:uid="{00000000-0005-0000-0000-0000407B0000}"/>
    <cellStyle name="Обычный 36 5 2 3" xfId="19606" xr:uid="{00000000-0005-0000-0000-0000417B0000}"/>
    <cellStyle name="Обычный 36 5 2 3 2" xfId="37776" xr:uid="{00000000-0005-0000-0000-0000427B0000}"/>
    <cellStyle name="Обычный 36 5 2 4" xfId="29481" xr:uid="{00000000-0005-0000-0000-0000437B0000}"/>
    <cellStyle name="Обычный 36 5 3" xfId="10103" xr:uid="{00000000-0005-0000-0000-0000447B0000}"/>
    <cellStyle name="Обычный 36 5 3 2" xfId="15077" xr:uid="{00000000-0005-0000-0000-0000457B0000}"/>
    <cellStyle name="Обычный 36 5 3 2 2" xfId="24256" xr:uid="{00000000-0005-0000-0000-0000467B0000}"/>
    <cellStyle name="Обычный 36 5 3 2 2 2" xfId="42256" xr:uid="{00000000-0005-0000-0000-0000477B0000}"/>
    <cellStyle name="Обычный 36 5 3 2 3" xfId="33911" xr:uid="{00000000-0005-0000-0000-0000487B0000}"/>
    <cellStyle name="Обычный 36 5 3 3" xfId="20275" xr:uid="{00000000-0005-0000-0000-0000497B0000}"/>
    <cellStyle name="Обычный 36 5 3 3 2" xfId="38434" xr:uid="{00000000-0005-0000-0000-00004A7B0000}"/>
    <cellStyle name="Обычный 36 5 3 4" xfId="30129" xr:uid="{00000000-0005-0000-0000-00004B7B0000}"/>
    <cellStyle name="Обычный 36 5 4" xfId="11121" xr:uid="{00000000-0005-0000-0000-00004C7B0000}"/>
    <cellStyle name="Обычный 36 5 4 2" xfId="15078" xr:uid="{00000000-0005-0000-0000-00004D7B0000}"/>
    <cellStyle name="Обычный 36 5 4 2 2" xfId="24257" xr:uid="{00000000-0005-0000-0000-00004E7B0000}"/>
    <cellStyle name="Обычный 36 5 4 2 2 2" xfId="42257" xr:uid="{00000000-0005-0000-0000-00004F7B0000}"/>
    <cellStyle name="Обычный 36 5 4 2 3" xfId="33912" xr:uid="{00000000-0005-0000-0000-0000507B0000}"/>
    <cellStyle name="Обычный 36 5 4 3" xfId="20970" xr:uid="{00000000-0005-0000-0000-0000517B0000}"/>
    <cellStyle name="Обычный 36 5 4 3 2" xfId="39122" xr:uid="{00000000-0005-0000-0000-0000527B0000}"/>
    <cellStyle name="Обычный 36 5 4 4" xfId="30806" xr:uid="{00000000-0005-0000-0000-0000537B0000}"/>
    <cellStyle name="Обычный 36 5 5" xfId="11625" xr:uid="{00000000-0005-0000-0000-0000547B0000}"/>
    <cellStyle name="Обычный 36 5 5 2" xfId="21470" xr:uid="{00000000-0005-0000-0000-0000557B0000}"/>
    <cellStyle name="Обычный 36 5 5 2 2" xfId="39622" xr:uid="{00000000-0005-0000-0000-0000567B0000}"/>
    <cellStyle name="Обычный 36 5 5 3" xfId="31306" xr:uid="{00000000-0005-0000-0000-0000577B0000}"/>
    <cellStyle name="Обычный 36 5 6" xfId="7585" xr:uid="{00000000-0005-0000-0000-0000587B0000}"/>
    <cellStyle name="Обычный 36 5 6 2" xfId="18980" xr:uid="{00000000-0005-0000-0000-0000597B0000}"/>
    <cellStyle name="Обычный 36 5 6 2 2" xfId="37200" xr:uid="{00000000-0005-0000-0000-00005A7B0000}"/>
    <cellStyle name="Обычный 36 5 6 3" xfId="28947" xr:uid="{00000000-0005-0000-0000-00005B7B0000}"/>
    <cellStyle name="Обычный 36 6" xfId="3772" xr:uid="{00000000-0005-0000-0000-00005C7B0000}"/>
    <cellStyle name="Обычный 36 6 2" xfId="10104" xr:uid="{00000000-0005-0000-0000-00005D7B0000}"/>
    <cellStyle name="Обычный 36 6 2 2" xfId="15079" xr:uid="{00000000-0005-0000-0000-00005E7B0000}"/>
    <cellStyle name="Обычный 36 6 2 2 2" xfId="24258" xr:uid="{00000000-0005-0000-0000-00005F7B0000}"/>
    <cellStyle name="Обычный 36 6 2 2 2 2" xfId="42258" xr:uid="{00000000-0005-0000-0000-0000607B0000}"/>
    <cellStyle name="Обычный 36 6 2 2 3" xfId="33913" xr:uid="{00000000-0005-0000-0000-0000617B0000}"/>
    <cellStyle name="Обычный 36 6 2 3" xfId="20276" xr:uid="{00000000-0005-0000-0000-0000627B0000}"/>
    <cellStyle name="Обычный 36 6 2 3 2" xfId="38435" xr:uid="{00000000-0005-0000-0000-0000637B0000}"/>
    <cellStyle name="Обычный 36 6 2 4" xfId="30130" xr:uid="{00000000-0005-0000-0000-0000647B0000}"/>
    <cellStyle name="Обычный 36 6 3" xfId="8327" xr:uid="{00000000-0005-0000-0000-0000657B0000}"/>
    <cellStyle name="Обычный 36 6 3 2" xfId="19201" xr:uid="{00000000-0005-0000-0000-0000667B0000}"/>
    <cellStyle name="Обычный 36 6 3 2 2" xfId="37380" xr:uid="{00000000-0005-0000-0000-0000677B0000}"/>
    <cellStyle name="Обычный 36 6 3 3" xfId="29093" xr:uid="{00000000-0005-0000-0000-0000687B0000}"/>
    <cellStyle name="Обычный 36 7" xfId="3773" xr:uid="{00000000-0005-0000-0000-0000697B0000}"/>
    <cellStyle name="Обычный 36 7 2" xfId="9400" xr:uid="{00000000-0005-0000-0000-00006A7B0000}"/>
    <cellStyle name="Обычный 36 7 2 2" xfId="19874" xr:uid="{00000000-0005-0000-0000-00006B7B0000}"/>
    <cellStyle name="Обычный 36 7 2 2 2" xfId="38039" xr:uid="{00000000-0005-0000-0000-00006C7B0000}"/>
    <cellStyle name="Обычный 36 7 2 3" xfId="29742" xr:uid="{00000000-0005-0000-0000-00006D7B0000}"/>
    <cellStyle name="Обычный 36 8" xfId="3774" xr:uid="{00000000-0005-0000-0000-00006E7B0000}"/>
    <cellStyle name="Обычный 36 8 2" xfId="10811" xr:uid="{00000000-0005-0000-0000-00006F7B0000}"/>
    <cellStyle name="Обычный 36 8 2 2" xfId="20666" xr:uid="{00000000-0005-0000-0000-0000707B0000}"/>
    <cellStyle name="Обычный 36 8 2 2 2" xfId="38818" xr:uid="{00000000-0005-0000-0000-0000717B0000}"/>
    <cellStyle name="Обычный 36 8 2 3" xfId="30502" xr:uid="{00000000-0005-0000-0000-0000727B0000}"/>
    <cellStyle name="Обычный 36 9" xfId="3775" xr:uid="{00000000-0005-0000-0000-0000737B0000}"/>
    <cellStyle name="Обычный 36 9 2" xfId="11259" xr:uid="{00000000-0005-0000-0000-0000747B0000}"/>
    <cellStyle name="Обычный 36 9 2 2" xfId="21104" xr:uid="{00000000-0005-0000-0000-0000757B0000}"/>
    <cellStyle name="Обычный 36 9 2 2 2" xfId="39256" xr:uid="{00000000-0005-0000-0000-0000767B0000}"/>
    <cellStyle name="Обычный 36 9 2 3" xfId="30940" xr:uid="{00000000-0005-0000-0000-0000777B0000}"/>
    <cellStyle name="Обычный 36_Data_Resourses &amp; Reserves_Audit12_mod2011_f0112" xfId="3776" xr:uid="{00000000-0005-0000-0000-0000787B0000}"/>
    <cellStyle name="Обычный 37" xfId="3777" xr:uid="{00000000-0005-0000-0000-0000797B0000}"/>
    <cellStyle name="Обычный 37 10" xfId="11776" xr:uid="{00000000-0005-0000-0000-00007A7B0000}"/>
    <cellStyle name="Обычный 37 11" xfId="6666" xr:uid="{00000000-0005-0000-0000-00007B7B0000}"/>
    <cellStyle name="Обычный 37 11 2" xfId="18520" xr:uid="{00000000-0005-0000-0000-00007C7B0000}"/>
    <cellStyle name="Обычный 37 11 2 2" xfId="36797" xr:uid="{00000000-0005-0000-0000-00007D7B0000}"/>
    <cellStyle name="Обычный 37 11 3" xfId="28576" xr:uid="{00000000-0005-0000-0000-00007E7B0000}"/>
    <cellStyle name="Обычный 37 12" xfId="12588" xr:uid="{00000000-0005-0000-0000-00007F7B0000}"/>
    <cellStyle name="Обычный 37 12 2" xfId="22024" xr:uid="{00000000-0005-0000-0000-0000807B0000}"/>
    <cellStyle name="Обычный 37 12 2 2" xfId="40140" xr:uid="{00000000-0005-0000-0000-0000817B0000}"/>
    <cellStyle name="Обычный 37 12 3" xfId="31803" xr:uid="{00000000-0005-0000-0000-0000827B0000}"/>
    <cellStyle name="Обычный 37 2" xfId="3778" xr:uid="{00000000-0005-0000-0000-0000837B0000}"/>
    <cellStyle name="Обычный 37 2 10" xfId="12589" xr:uid="{00000000-0005-0000-0000-0000847B0000}"/>
    <cellStyle name="Обычный 37 2 10 2" xfId="22025" xr:uid="{00000000-0005-0000-0000-0000857B0000}"/>
    <cellStyle name="Обычный 37 2 10 2 2" xfId="40141" xr:uid="{00000000-0005-0000-0000-0000867B0000}"/>
    <cellStyle name="Обычный 37 2 10 3" xfId="31804" xr:uid="{00000000-0005-0000-0000-0000877B0000}"/>
    <cellStyle name="Обычный 37 2 11" xfId="16193" xr:uid="{00000000-0005-0000-0000-0000887B0000}"/>
    <cellStyle name="Обычный 37 2 11 2" xfId="25132" xr:uid="{00000000-0005-0000-0000-0000897B0000}"/>
    <cellStyle name="Обычный 37 2 11 2 2" xfId="43125" xr:uid="{00000000-0005-0000-0000-00008A7B0000}"/>
    <cellStyle name="Обычный 37 2 11 3" xfId="34772" xr:uid="{00000000-0005-0000-0000-00008B7B0000}"/>
    <cellStyle name="Обычный 37 2 12" xfId="17357" xr:uid="{00000000-0005-0000-0000-00008C7B0000}"/>
    <cellStyle name="Обычный 37 2 12 2" xfId="35712" xr:uid="{00000000-0005-0000-0000-00008D7B0000}"/>
    <cellStyle name="Обычный 37 2 13" xfId="26492" xr:uid="{00000000-0005-0000-0000-00008E7B0000}"/>
    <cellStyle name="Обычный 37 2 13 2" xfId="44414" xr:uid="{00000000-0005-0000-0000-00008F7B0000}"/>
    <cellStyle name="Обычный 37 2 14" xfId="27558" xr:uid="{00000000-0005-0000-0000-0000907B0000}"/>
    <cellStyle name="Обычный 37 2 15" xfId="45451" xr:uid="{00000000-0005-0000-0000-0000917B0000}"/>
    <cellStyle name="Обычный 37 2 16" xfId="46564" xr:uid="{00000000-0005-0000-0000-0000927B0000}"/>
    <cellStyle name="Обычный 37 2 2" xfId="3779" xr:uid="{00000000-0005-0000-0000-0000937B0000}"/>
    <cellStyle name="Обычный 37 2 2 2" xfId="10105" xr:uid="{00000000-0005-0000-0000-0000947B0000}"/>
    <cellStyle name="Обычный 37 2 3" xfId="6122" xr:uid="{00000000-0005-0000-0000-0000957B0000}"/>
    <cellStyle name="Обычный 37 2 3 10" xfId="26981" xr:uid="{00000000-0005-0000-0000-0000967B0000}"/>
    <cellStyle name="Обычный 37 2 3 10 2" xfId="44896" xr:uid="{00000000-0005-0000-0000-0000977B0000}"/>
    <cellStyle name="Обычный 37 2 3 11" xfId="28164" xr:uid="{00000000-0005-0000-0000-0000987B0000}"/>
    <cellStyle name="Обычный 37 2 3 12" xfId="45953" xr:uid="{00000000-0005-0000-0000-0000997B0000}"/>
    <cellStyle name="Обычный 37 2 3 13" xfId="47148" xr:uid="{00000000-0005-0000-0000-00009A7B0000}"/>
    <cellStyle name="Обычный 37 2 3 2" xfId="9044" xr:uid="{00000000-0005-0000-0000-00009B7B0000}"/>
    <cellStyle name="Обычный 37 2 3 2 2" xfId="14118" xr:uid="{00000000-0005-0000-0000-00009C7B0000}"/>
    <cellStyle name="Обычный 37 2 3 2 2 2" xfId="23306" xr:uid="{00000000-0005-0000-0000-00009D7B0000}"/>
    <cellStyle name="Обычный 37 2 3 2 2 2 2" xfId="41306" xr:uid="{00000000-0005-0000-0000-00009E7B0000}"/>
    <cellStyle name="Обычный 37 2 3 2 2 3" xfId="32962" xr:uid="{00000000-0005-0000-0000-00009F7B0000}"/>
    <cellStyle name="Обычный 37 2 3 2 3" xfId="19610" xr:uid="{00000000-0005-0000-0000-0000A07B0000}"/>
    <cellStyle name="Обычный 37 2 3 2 3 2" xfId="37780" xr:uid="{00000000-0005-0000-0000-0000A17B0000}"/>
    <cellStyle name="Обычный 37 2 3 2 4" xfId="29485" xr:uid="{00000000-0005-0000-0000-0000A27B0000}"/>
    <cellStyle name="Обычный 37 2 3 3" xfId="10106" xr:uid="{00000000-0005-0000-0000-0000A37B0000}"/>
    <cellStyle name="Обычный 37 2 3 3 2" xfId="15080" xr:uid="{00000000-0005-0000-0000-0000A47B0000}"/>
    <cellStyle name="Обычный 37 2 3 3 2 2" xfId="24259" xr:uid="{00000000-0005-0000-0000-0000A57B0000}"/>
    <cellStyle name="Обычный 37 2 3 3 2 2 2" xfId="42259" xr:uid="{00000000-0005-0000-0000-0000A67B0000}"/>
    <cellStyle name="Обычный 37 2 3 3 2 3" xfId="33914" xr:uid="{00000000-0005-0000-0000-0000A77B0000}"/>
    <cellStyle name="Обычный 37 2 3 3 3" xfId="20277" xr:uid="{00000000-0005-0000-0000-0000A87B0000}"/>
    <cellStyle name="Обычный 37 2 3 3 3 2" xfId="38436" xr:uid="{00000000-0005-0000-0000-0000A97B0000}"/>
    <cellStyle name="Обычный 37 2 3 3 4" xfId="30131" xr:uid="{00000000-0005-0000-0000-0000AA7B0000}"/>
    <cellStyle name="Обычный 37 2 3 4" xfId="11122" xr:uid="{00000000-0005-0000-0000-0000AB7B0000}"/>
    <cellStyle name="Обычный 37 2 3 4 2" xfId="15081" xr:uid="{00000000-0005-0000-0000-0000AC7B0000}"/>
    <cellStyle name="Обычный 37 2 3 4 2 2" xfId="24260" xr:uid="{00000000-0005-0000-0000-0000AD7B0000}"/>
    <cellStyle name="Обычный 37 2 3 4 2 2 2" xfId="42260" xr:uid="{00000000-0005-0000-0000-0000AE7B0000}"/>
    <cellStyle name="Обычный 37 2 3 4 2 3" xfId="33915" xr:uid="{00000000-0005-0000-0000-0000AF7B0000}"/>
    <cellStyle name="Обычный 37 2 3 4 3" xfId="20971" xr:uid="{00000000-0005-0000-0000-0000B07B0000}"/>
    <cellStyle name="Обычный 37 2 3 4 3 2" xfId="39123" xr:uid="{00000000-0005-0000-0000-0000B17B0000}"/>
    <cellStyle name="Обычный 37 2 3 4 4" xfId="30807" xr:uid="{00000000-0005-0000-0000-0000B27B0000}"/>
    <cellStyle name="Обычный 37 2 3 5" xfId="11629" xr:uid="{00000000-0005-0000-0000-0000B37B0000}"/>
    <cellStyle name="Обычный 37 2 3 5 2" xfId="21474" xr:uid="{00000000-0005-0000-0000-0000B47B0000}"/>
    <cellStyle name="Обычный 37 2 3 5 2 2" xfId="39626" xr:uid="{00000000-0005-0000-0000-0000B57B0000}"/>
    <cellStyle name="Обычный 37 2 3 5 3" xfId="31310" xr:uid="{00000000-0005-0000-0000-0000B67B0000}"/>
    <cellStyle name="Обычный 37 2 3 6" xfId="7589" xr:uid="{00000000-0005-0000-0000-0000B77B0000}"/>
    <cellStyle name="Обычный 37 2 3 6 2" xfId="18984" xr:uid="{00000000-0005-0000-0000-0000B87B0000}"/>
    <cellStyle name="Обычный 37 2 3 6 2 2" xfId="37204" xr:uid="{00000000-0005-0000-0000-0000B97B0000}"/>
    <cellStyle name="Обычный 37 2 3 6 3" xfId="28951" xr:uid="{00000000-0005-0000-0000-0000BA7B0000}"/>
    <cellStyle name="Обычный 37 2 3 7" xfId="13154" xr:uid="{00000000-0005-0000-0000-0000BB7B0000}"/>
    <cellStyle name="Обычный 37 2 3 7 2" xfId="22555" xr:uid="{00000000-0005-0000-0000-0000BC7B0000}"/>
    <cellStyle name="Обычный 37 2 3 7 2 2" xfId="40567" xr:uid="{00000000-0005-0000-0000-0000BD7B0000}"/>
    <cellStyle name="Обычный 37 2 3 7 3" xfId="32229" xr:uid="{00000000-0005-0000-0000-0000BE7B0000}"/>
    <cellStyle name="Обычный 37 2 3 8" xfId="16812" xr:uid="{00000000-0005-0000-0000-0000BF7B0000}"/>
    <cellStyle name="Обычный 37 2 3 8 2" xfId="25561" xr:uid="{00000000-0005-0000-0000-0000C07B0000}"/>
    <cellStyle name="Обычный 37 2 3 8 2 2" xfId="43522" xr:uid="{00000000-0005-0000-0000-0000C17B0000}"/>
    <cellStyle name="Обычный 37 2 3 8 3" xfId="35214" xr:uid="{00000000-0005-0000-0000-0000C27B0000}"/>
    <cellStyle name="Обычный 37 2 3 9" xfId="18071" xr:uid="{00000000-0005-0000-0000-0000C37B0000}"/>
    <cellStyle name="Обычный 37 2 3 9 2" xfId="36381" xr:uid="{00000000-0005-0000-0000-0000C47B0000}"/>
    <cellStyle name="Обычный 37 2 4" xfId="8520" xr:uid="{00000000-0005-0000-0000-0000C57B0000}"/>
    <cellStyle name="Обычный 37 2 4 2" xfId="10107" xr:uid="{00000000-0005-0000-0000-0000C67B0000}"/>
    <cellStyle name="Обычный 37 2 4 2 2" xfId="15082" xr:uid="{00000000-0005-0000-0000-0000C77B0000}"/>
    <cellStyle name="Обычный 37 2 4 2 2 2" xfId="24261" xr:uid="{00000000-0005-0000-0000-0000C87B0000}"/>
    <cellStyle name="Обычный 37 2 4 2 2 2 2" xfId="42261" xr:uid="{00000000-0005-0000-0000-0000C97B0000}"/>
    <cellStyle name="Обычный 37 2 4 2 2 3" xfId="33916" xr:uid="{00000000-0005-0000-0000-0000CA7B0000}"/>
    <cellStyle name="Обычный 37 2 4 2 3" xfId="20278" xr:uid="{00000000-0005-0000-0000-0000CB7B0000}"/>
    <cellStyle name="Обычный 37 2 4 2 3 2" xfId="38437" xr:uid="{00000000-0005-0000-0000-0000CC7B0000}"/>
    <cellStyle name="Обычный 37 2 4 2 4" xfId="30132" xr:uid="{00000000-0005-0000-0000-0000CD7B0000}"/>
    <cellStyle name="Обычный 37 2 4 3" xfId="13653" xr:uid="{00000000-0005-0000-0000-0000CE7B0000}"/>
    <cellStyle name="Обычный 37 2 4 3 2" xfId="22883" xr:uid="{00000000-0005-0000-0000-0000CF7B0000}"/>
    <cellStyle name="Обычный 37 2 4 3 2 2" xfId="40884" xr:uid="{00000000-0005-0000-0000-0000D07B0000}"/>
    <cellStyle name="Обычный 37 2 4 3 3" xfId="32538" xr:uid="{00000000-0005-0000-0000-0000D17B0000}"/>
    <cellStyle name="Обычный 37 2 4 4" xfId="19275" xr:uid="{00000000-0005-0000-0000-0000D27B0000}"/>
    <cellStyle name="Обычный 37 2 4 4 2" xfId="37449" xr:uid="{00000000-0005-0000-0000-0000D37B0000}"/>
    <cellStyle name="Обычный 37 2 4 5" xfId="29160" xr:uid="{00000000-0005-0000-0000-0000D47B0000}"/>
    <cellStyle name="Обычный 37 2 5" xfId="9404" xr:uid="{00000000-0005-0000-0000-0000D57B0000}"/>
    <cellStyle name="Обычный 37 2 5 2" xfId="15083" xr:uid="{00000000-0005-0000-0000-0000D67B0000}"/>
    <cellStyle name="Обычный 37 2 5 2 2" xfId="24262" xr:uid="{00000000-0005-0000-0000-0000D77B0000}"/>
    <cellStyle name="Обычный 37 2 5 2 2 2" xfId="42262" xr:uid="{00000000-0005-0000-0000-0000D87B0000}"/>
    <cellStyle name="Обычный 37 2 5 2 3" xfId="33917" xr:uid="{00000000-0005-0000-0000-0000D97B0000}"/>
    <cellStyle name="Обычный 37 2 5 3" xfId="19878" xr:uid="{00000000-0005-0000-0000-0000DA7B0000}"/>
    <cellStyle name="Обычный 37 2 5 3 2" xfId="38043" xr:uid="{00000000-0005-0000-0000-0000DB7B0000}"/>
    <cellStyle name="Обычный 37 2 5 4" xfId="29746" xr:uid="{00000000-0005-0000-0000-0000DC7B0000}"/>
    <cellStyle name="Обычный 37 2 6" xfId="10815" xr:uid="{00000000-0005-0000-0000-0000DD7B0000}"/>
    <cellStyle name="Обычный 37 2 6 2" xfId="15084" xr:uid="{00000000-0005-0000-0000-0000DE7B0000}"/>
    <cellStyle name="Обычный 37 2 6 2 2" xfId="24263" xr:uid="{00000000-0005-0000-0000-0000DF7B0000}"/>
    <cellStyle name="Обычный 37 2 6 2 2 2" xfId="42263" xr:uid="{00000000-0005-0000-0000-0000E07B0000}"/>
    <cellStyle name="Обычный 37 2 6 2 3" xfId="33918" xr:uid="{00000000-0005-0000-0000-0000E17B0000}"/>
    <cellStyle name="Обычный 37 2 6 3" xfId="20670" xr:uid="{00000000-0005-0000-0000-0000E27B0000}"/>
    <cellStyle name="Обычный 37 2 6 3 2" xfId="38822" xr:uid="{00000000-0005-0000-0000-0000E37B0000}"/>
    <cellStyle name="Обычный 37 2 6 4" xfId="30506" xr:uid="{00000000-0005-0000-0000-0000E47B0000}"/>
    <cellStyle name="Обычный 37 2 7" xfId="11322" xr:uid="{00000000-0005-0000-0000-0000E57B0000}"/>
    <cellStyle name="Обычный 37 2 7 2" xfId="21167" xr:uid="{00000000-0005-0000-0000-0000E67B0000}"/>
    <cellStyle name="Обычный 37 2 7 2 2" xfId="39319" xr:uid="{00000000-0005-0000-0000-0000E77B0000}"/>
    <cellStyle name="Обычный 37 2 7 3" xfId="31003" xr:uid="{00000000-0005-0000-0000-0000E87B0000}"/>
    <cellStyle name="Обычный 37 2 8" xfId="11884" xr:uid="{00000000-0005-0000-0000-0000E97B0000}"/>
    <cellStyle name="Обычный 37 2 8 2" xfId="21635" xr:uid="{00000000-0005-0000-0000-0000EA7B0000}"/>
    <cellStyle name="Обычный 37 2 8 2 2" xfId="39784" xr:uid="{00000000-0005-0000-0000-0000EB7B0000}"/>
    <cellStyle name="Обычный 37 2 8 3" xfId="31463" xr:uid="{00000000-0005-0000-0000-0000EC7B0000}"/>
    <cellStyle name="Обычный 37 2 9" xfId="6821" xr:uid="{00000000-0005-0000-0000-0000ED7B0000}"/>
    <cellStyle name="Обычный 37 2 9 2" xfId="18610" xr:uid="{00000000-0005-0000-0000-0000EE7B0000}"/>
    <cellStyle name="Обычный 37 2 9 2 2" xfId="36871" xr:uid="{00000000-0005-0000-0000-0000EF7B0000}"/>
    <cellStyle name="Обычный 37 2 9 3" xfId="28640" xr:uid="{00000000-0005-0000-0000-0000F07B0000}"/>
    <cellStyle name="Обычный 37 3" xfId="3780" xr:uid="{00000000-0005-0000-0000-0000F17B0000}"/>
    <cellStyle name="Обычный 37 3 2" xfId="10108" xr:uid="{00000000-0005-0000-0000-0000F27B0000}"/>
    <cellStyle name="Обычный 37 4" xfId="3781" xr:uid="{00000000-0005-0000-0000-0000F37B0000}"/>
    <cellStyle name="Обычный 37 4 10" xfId="16194" xr:uid="{00000000-0005-0000-0000-0000F47B0000}"/>
    <cellStyle name="Обычный 37 4 10 2" xfId="25133" xr:uid="{00000000-0005-0000-0000-0000F57B0000}"/>
    <cellStyle name="Обычный 37 4 10 2 2" xfId="43126" xr:uid="{00000000-0005-0000-0000-0000F67B0000}"/>
    <cellStyle name="Обычный 37 4 10 3" xfId="34773" xr:uid="{00000000-0005-0000-0000-0000F77B0000}"/>
    <cellStyle name="Обычный 37 4 11" xfId="17358" xr:uid="{00000000-0005-0000-0000-0000F87B0000}"/>
    <cellStyle name="Обычный 37 4 11 2" xfId="35713" xr:uid="{00000000-0005-0000-0000-0000F97B0000}"/>
    <cellStyle name="Обычный 37 4 12" xfId="26493" xr:uid="{00000000-0005-0000-0000-0000FA7B0000}"/>
    <cellStyle name="Обычный 37 4 12 2" xfId="44415" xr:uid="{00000000-0005-0000-0000-0000FB7B0000}"/>
    <cellStyle name="Обычный 37 4 13" xfId="27559" xr:uid="{00000000-0005-0000-0000-0000FC7B0000}"/>
    <cellStyle name="Обычный 37 4 14" xfId="45452" xr:uid="{00000000-0005-0000-0000-0000FD7B0000}"/>
    <cellStyle name="Обычный 37 4 15" xfId="46565" xr:uid="{00000000-0005-0000-0000-0000FE7B0000}"/>
    <cellStyle name="Обычный 37 4 2" xfId="6123" xr:uid="{00000000-0005-0000-0000-0000FF7B0000}"/>
    <cellStyle name="Обычный 37 4 2 10" xfId="26982" xr:uid="{00000000-0005-0000-0000-0000007C0000}"/>
    <cellStyle name="Обычный 37 4 2 10 2" xfId="44897" xr:uid="{00000000-0005-0000-0000-0000017C0000}"/>
    <cellStyle name="Обычный 37 4 2 11" xfId="28165" xr:uid="{00000000-0005-0000-0000-0000027C0000}"/>
    <cellStyle name="Обычный 37 4 2 12" xfId="45954" xr:uid="{00000000-0005-0000-0000-0000037C0000}"/>
    <cellStyle name="Обычный 37 4 2 13" xfId="47149" xr:uid="{00000000-0005-0000-0000-0000047C0000}"/>
    <cellStyle name="Обычный 37 4 2 2" xfId="9045" xr:uid="{00000000-0005-0000-0000-0000057C0000}"/>
    <cellStyle name="Обычный 37 4 2 2 2" xfId="14119" xr:uid="{00000000-0005-0000-0000-0000067C0000}"/>
    <cellStyle name="Обычный 37 4 2 2 2 2" xfId="23307" xr:uid="{00000000-0005-0000-0000-0000077C0000}"/>
    <cellStyle name="Обычный 37 4 2 2 2 2 2" xfId="41307" xr:uid="{00000000-0005-0000-0000-0000087C0000}"/>
    <cellStyle name="Обычный 37 4 2 2 2 3" xfId="32963" xr:uid="{00000000-0005-0000-0000-0000097C0000}"/>
    <cellStyle name="Обычный 37 4 2 2 3" xfId="19611" xr:uid="{00000000-0005-0000-0000-00000A7C0000}"/>
    <cellStyle name="Обычный 37 4 2 2 3 2" xfId="37781" xr:uid="{00000000-0005-0000-0000-00000B7C0000}"/>
    <cellStyle name="Обычный 37 4 2 2 4" xfId="29486" xr:uid="{00000000-0005-0000-0000-00000C7C0000}"/>
    <cellStyle name="Обычный 37 4 2 3" xfId="10109" xr:uid="{00000000-0005-0000-0000-00000D7C0000}"/>
    <cellStyle name="Обычный 37 4 2 3 2" xfId="15085" xr:uid="{00000000-0005-0000-0000-00000E7C0000}"/>
    <cellStyle name="Обычный 37 4 2 3 2 2" xfId="24264" xr:uid="{00000000-0005-0000-0000-00000F7C0000}"/>
    <cellStyle name="Обычный 37 4 2 3 2 2 2" xfId="42264" xr:uid="{00000000-0005-0000-0000-0000107C0000}"/>
    <cellStyle name="Обычный 37 4 2 3 2 3" xfId="33919" xr:uid="{00000000-0005-0000-0000-0000117C0000}"/>
    <cellStyle name="Обычный 37 4 2 3 3" xfId="20279" xr:uid="{00000000-0005-0000-0000-0000127C0000}"/>
    <cellStyle name="Обычный 37 4 2 3 3 2" xfId="38438" xr:uid="{00000000-0005-0000-0000-0000137C0000}"/>
    <cellStyle name="Обычный 37 4 2 3 4" xfId="30133" xr:uid="{00000000-0005-0000-0000-0000147C0000}"/>
    <cellStyle name="Обычный 37 4 2 4" xfId="11123" xr:uid="{00000000-0005-0000-0000-0000157C0000}"/>
    <cellStyle name="Обычный 37 4 2 4 2" xfId="15086" xr:uid="{00000000-0005-0000-0000-0000167C0000}"/>
    <cellStyle name="Обычный 37 4 2 4 2 2" xfId="24265" xr:uid="{00000000-0005-0000-0000-0000177C0000}"/>
    <cellStyle name="Обычный 37 4 2 4 2 2 2" xfId="42265" xr:uid="{00000000-0005-0000-0000-0000187C0000}"/>
    <cellStyle name="Обычный 37 4 2 4 2 3" xfId="33920" xr:uid="{00000000-0005-0000-0000-0000197C0000}"/>
    <cellStyle name="Обычный 37 4 2 4 3" xfId="20972" xr:uid="{00000000-0005-0000-0000-00001A7C0000}"/>
    <cellStyle name="Обычный 37 4 2 4 3 2" xfId="39124" xr:uid="{00000000-0005-0000-0000-00001B7C0000}"/>
    <cellStyle name="Обычный 37 4 2 4 4" xfId="30808" xr:uid="{00000000-0005-0000-0000-00001C7C0000}"/>
    <cellStyle name="Обычный 37 4 2 5" xfId="11630" xr:uid="{00000000-0005-0000-0000-00001D7C0000}"/>
    <cellStyle name="Обычный 37 4 2 5 2" xfId="21475" xr:uid="{00000000-0005-0000-0000-00001E7C0000}"/>
    <cellStyle name="Обычный 37 4 2 5 2 2" xfId="39627" xr:uid="{00000000-0005-0000-0000-00001F7C0000}"/>
    <cellStyle name="Обычный 37 4 2 5 3" xfId="31311" xr:uid="{00000000-0005-0000-0000-0000207C0000}"/>
    <cellStyle name="Обычный 37 4 2 6" xfId="7590" xr:uid="{00000000-0005-0000-0000-0000217C0000}"/>
    <cellStyle name="Обычный 37 4 2 6 2" xfId="18985" xr:uid="{00000000-0005-0000-0000-0000227C0000}"/>
    <cellStyle name="Обычный 37 4 2 6 2 2" xfId="37205" xr:uid="{00000000-0005-0000-0000-0000237C0000}"/>
    <cellStyle name="Обычный 37 4 2 6 3" xfId="28952" xr:uid="{00000000-0005-0000-0000-0000247C0000}"/>
    <cellStyle name="Обычный 37 4 2 7" xfId="13155" xr:uid="{00000000-0005-0000-0000-0000257C0000}"/>
    <cellStyle name="Обычный 37 4 2 7 2" xfId="22556" xr:uid="{00000000-0005-0000-0000-0000267C0000}"/>
    <cellStyle name="Обычный 37 4 2 7 2 2" xfId="40568" xr:uid="{00000000-0005-0000-0000-0000277C0000}"/>
    <cellStyle name="Обычный 37 4 2 7 3" xfId="32230" xr:uid="{00000000-0005-0000-0000-0000287C0000}"/>
    <cellStyle name="Обычный 37 4 2 8" xfId="16813" xr:uid="{00000000-0005-0000-0000-0000297C0000}"/>
    <cellStyle name="Обычный 37 4 2 8 2" xfId="25562" xr:uid="{00000000-0005-0000-0000-00002A7C0000}"/>
    <cellStyle name="Обычный 37 4 2 8 2 2" xfId="43523" xr:uid="{00000000-0005-0000-0000-00002B7C0000}"/>
    <cellStyle name="Обычный 37 4 2 8 3" xfId="35215" xr:uid="{00000000-0005-0000-0000-00002C7C0000}"/>
    <cellStyle name="Обычный 37 4 2 9" xfId="18072" xr:uid="{00000000-0005-0000-0000-00002D7C0000}"/>
    <cellStyle name="Обычный 37 4 2 9 2" xfId="36382" xr:uid="{00000000-0005-0000-0000-00002E7C0000}"/>
    <cellStyle name="Обычный 37 4 3" xfId="8741" xr:uid="{00000000-0005-0000-0000-00002F7C0000}"/>
    <cellStyle name="Обычный 37 4 3 2" xfId="10110" xr:uid="{00000000-0005-0000-0000-0000307C0000}"/>
    <cellStyle name="Обычный 37 4 3 2 2" xfId="15087" xr:uid="{00000000-0005-0000-0000-0000317C0000}"/>
    <cellStyle name="Обычный 37 4 3 2 2 2" xfId="24266" xr:uid="{00000000-0005-0000-0000-0000327C0000}"/>
    <cellStyle name="Обычный 37 4 3 2 2 2 2" xfId="42266" xr:uid="{00000000-0005-0000-0000-0000337C0000}"/>
    <cellStyle name="Обычный 37 4 3 2 2 3" xfId="33921" xr:uid="{00000000-0005-0000-0000-0000347C0000}"/>
    <cellStyle name="Обычный 37 4 3 2 3" xfId="20280" xr:uid="{00000000-0005-0000-0000-0000357C0000}"/>
    <cellStyle name="Обычный 37 4 3 2 3 2" xfId="38439" xr:uid="{00000000-0005-0000-0000-0000367C0000}"/>
    <cellStyle name="Обычный 37 4 3 2 4" xfId="30134" xr:uid="{00000000-0005-0000-0000-0000377C0000}"/>
    <cellStyle name="Обычный 37 4 3 3" xfId="13654" xr:uid="{00000000-0005-0000-0000-0000387C0000}"/>
    <cellStyle name="Обычный 37 4 3 3 2" xfId="22884" xr:uid="{00000000-0005-0000-0000-0000397C0000}"/>
    <cellStyle name="Обычный 37 4 3 3 2 2" xfId="40885" xr:uid="{00000000-0005-0000-0000-00003A7C0000}"/>
    <cellStyle name="Обычный 37 4 3 3 3" xfId="32539" xr:uid="{00000000-0005-0000-0000-00003B7C0000}"/>
    <cellStyle name="Обычный 37 4 3 4" xfId="19379" xr:uid="{00000000-0005-0000-0000-00003C7C0000}"/>
    <cellStyle name="Обычный 37 4 3 4 2" xfId="37549" xr:uid="{00000000-0005-0000-0000-00003D7C0000}"/>
    <cellStyle name="Обычный 37 4 3 5" xfId="29259" xr:uid="{00000000-0005-0000-0000-00003E7C0000}"/>
    <cellStyle name="Обычный 37 4 4" xfId="9405" xr:uid="{00000000-0005-0000-0000-00003F7C0000}"/>
    <cellStyle name="Обычный 37 4 4 2" xfId="15088" xr:uid="{00000000-0005-0000-0000-0000407C0000}"/>
    <cellStyle name="Обычный 37 4 4 2 2" xfId="24267" xr:uid="{00000000-0005-0000-0000-0000417C0000}"/>
    <cellStyle name="Обычный 37 4 4 2 2 2" xfId="42267" xr:uid="{00000000-0005-0000-0000-0000427C0000}"/>
    <cellStyle name="Обычный 37 4 4 2 3" xfId="33922" xr:uid="{00000000-0005-0000-0000-0000437C0000}"/>
    <cellStyle name="Обычный 37 4 4 3" xfId="19879" xr:uid="{00000000-0005-0000-0000-0000447C0000}"/>
    <cellStyle name="Обычный 37 4 4 3 2" xfId="38044" xr:uid="{00000000-0005-0000-0000-0000457C0000}"/>
    <cellStyle name="Обычный 37 4 4 4" xfId="29747" xr:uid="{00000000-0005-0000-0000-0000467C0000}"/>
    <cellStyle name="Обычный 37 4 5" xfId="10816" xr:uid="{00000000-0005-0000-0000-0000477C0000}"/>
    <cellStyle name="Обычный 37 4 5 2" xfId="15089" xr:uid="{00000000-0005-0000-0000-0000487C0000}"/>
    <cellStyle name="Обычный 37 4 5 2 2" xfId="24268" xr:uid="{00000000-0005-0000-0000-0000497C0000}"/>
    <cellStyle name="Обычный 37 4 5 2 2 2" xfId="42268" xr:uid="{00000000-0005-0000-0000-00004A7C0000}"/>
    <cellStyle name="Обычный 37 4 5 2 3" xfId="33923" xr:uid="{00000000-0005-0000-0000-00004B7C0000}"/>
    <cellStyle name="Обычный 37 4 5 3" xfId="20671" xr:uid="{00000000-0005-0000-0000-00004C7C0000}"/>
    <cellStyle name="Обычный 37 4 5 3 2" xfId="38823" xr:uid="{00000000-0005-0000-0000-00004D7C0000}"/>
    <cellStyle name="Обычный 37 4 5 4" xfId="30507" xr:uid="{00000000-0005-0000-0000-00004E7C0000}"/>
    <cellStyle name="Обычный 37 4 6" xfId="11411" xr:uid="{00000000-0005-0000-0000-00004F7C0000}"/>
    <cellStyle name="Обычный 37 4 6 2" xfId="21256" xr:uid="{00000000-0005-0000-0000-0000507C0000}"/>
    <cellStyle name="Обычный 37 4 6 2 2" xfId="39408" xr:uid="{00000000-0005-0000-0000-0000517C0000}"/>
    <cellStyle name="Обычный 37 4 6 3" xfId="31092" xr:uid="{00000000-0005-0000-0000-0000527C0000}"/>
    <cellStyle name="Обычный 37 4 7" xfId="12011" xr:uid="{00000000-0005-0000-0000-0000537C0000}"/>
    <cellStyle name="Обычный 37 4 7 2" xfId="21750" xr:uid="{00000000-0005-0000-0000-0000547C0000}"/>
    <cellStyle name="Обычный 37 4 7 2 2" xfId="39898" xr:uid="{00000000-0005-0000-0000-0000557C0000}"/>
    <cellStyle name="Обычный 37 4 7 3" xfId="31577" xr:uid="{00000000-0005-0000-0000-0000567C0000}"/>
    <cellStyle name="Обычный 37 4 8" xfId="7153" xr:uid="{00000000-0005-0000-0000-0000577C0000}"/>
    <cellStyle name="Обычный 37 4 8 2" xfId="18754" xr:uid="{00000000-0005-0000-0000-0000587C0000}"/>
    <cellStyle name="Обычный 37 4 8 2 2" xfId="36977" xr:uid="{00000000-0005-0000-0000-0000597C0000}"/>
    <cellStyle name="Обычный 37 4 8 3" xfId="28729" xr:uid="{00000000-0005-0000-0000-00005A7C0000}"/>
    <cellStyle name="Обычный 37 4 9" xfId="12590" xr:uid="{00000000-0005-0000-0000-00005B7C0000}"/>
    <cellStyle name="Обычный 37 4 9 2" xfId="22026" xr:uid="{00000000-0005-0000-0000-00005C7C0000}"/>
    <cellStyle name="Обычный 37 4 9 2 2" xfId="40142" xr:uid="{00000000-0005-0000-0000-00005D7C0000}"/>
    <cellStyle name="Обычный 37 4 9 3" xfId="31805" xr:uid="{00000000-0005-0000-0000-00005E7C0000}"/>
    <cellStyle name="Обычный 37 5" xfId="7588" xr:uid="{00000000-0005-0000-0000-00005F7C0000}"/>
    <cellStyle name="Обычный 37 5 2" xfId="9043" xr:uid="{00000000-0005-0000-0000-0000607C0000}"/>
    <cellStyle name="Обычный 37 5 2 2" xfId="14120" xr:uid="{00000000-0005-0000-0000-0000617C0000}"/>
    <cellStyle name="Обычный 37 5 2 2 2" xfId="23308" xr:uid="{00000000-0005-0000-0000-0000627C0000}"/>
    <cellStyle name="Обычный 37 5 2 2 2 2" xfId="41308" xr:uid="{00000000-0005-0000-0000-0000637C0000}"/>
    <cellStyle name="Обычный 37 5 2 2 3" xfId="32964" xr:uid="{00000000-0005-0000-0000-0000647C0000}"/>
    <cellStyle name="Обычный 37 5 2 3" xfId="19609" xr:uid="{00000000-0005-0000-0000-0000657C0000}"/>
    <cellStyle name="Обычный 37 5 2 3 2" xfId="37779" xr:uid="{00000000-0005-0000-0000-0000667C0000}"/>
    <cellStyle name="Обычный 37 5 2 4" xfId="29484" xr:uid="{00000000-0005-0000-0000-0000677C0000}"/>
    <cellStyle name="Обычный 37 5 3" xfId="10111" xr:uid="{00000000-0005-0000-0000-0000687C0000}"/>
    <cellStyle name="Обычный 37 5 3 2" xfId="15090" xr:uid="{00000000-0005-0000-0000-0000697C0000}"/>
    <cellStyle name="Обычный 37 5 3 2 2" xfId="24269" xr:uid="{00000000-0005-0000-0000-00006A7C0000}"/>
    <cellStyle name="Обычный 37 5 3 2 2 2" xfId="42269" xr:uid="{00000000-0005-0000-0000-00006B7C0000}"/>
    <cellStyle name="Обычный 37 5 3 2 3" xfId="33924" xr:uid="{00000000-0005-0000-0000-00006C7C0000}"/>
    <cellStyle name="Обычный 37 5 3 3" xfId="20281" xr:uid="{00000000-0005-0000-0000-00006D7C0000}"/>
    <cellStyle name="Обычный 37 5 3 3 2" xfId="38440" xr:uid="{00000000-0005-0000-0000-00006E7C0000}"/>
    <cellStyle name="Обычный 37 5 3 4" xfId="30135" xr:uid="{00000000-0005-0000-0000-00006F7C0000}"/>
    <cellStyle name="Обычный 37 5 4" xfId="11124" xr:uid="{00000000-0005-0000-0000-0000707C0000}"/>
    <cellStyle name="Обычный 37 5 4 2" xfId="15091" xr:uid="{00000000-0005-0000-0000-0000717C0000}"/>
    <cellStyle name="Обычный 37 5 4 2 2" xfId="24270" xr:uid="{00000000-0005-0000-0000-0000727C0000}"/>
    <cellStyle name="Обычный 37 5 4 2 2 2" xfId="42270" xr:uid="{00000000-0005-0000-0000-0000737C0000}"/>
    <cellStyle name="Обычный 37 5 4 2 3" xfId="33925" xr:uid="{00000000-0005-0000-0000-0000747C0000}"/>
    <cellStyle name="Обычный 37 5 4 3" xfId="20973" xr:uid="{00000000-0005-0000-0000-0000757C0000}"/>
    <cellStyle name="Обычный 37 5 4 3 2" xfId="39125" xr:uid="{00000000-0005-0000-0000-0000767C0000}"/>
    <cellStyle name="Обычный 37 5 4 4" xfId="30809" xr:uid="{00000000-0005-0000-0000-0000777C0000}"/>
    <cellStyle name="Обычный 37 5 5" xfId="11628" xr:uid="{00000000-0005-0000-0000-0000787C0000}"/>
    <cellStyle name="Обычный 37 5 5 2" xfId="21473" xr:uid="{00000000-0005-0000-0000-0000797C0000}"/>
    <cellStyle name="Обычный 37 5 5 2 2" xfId="39625" xr:uid="{00000000-0005-0000-0000-00007A7C0000}"/>
    <cellStyle name="Обычный 37 5 5 3" xfId="31309" xr:uid="{00000000-0005-0000-0000-00007B7C0000}"/>
    <cellStyle name="Обычный 37 5 6" xfId="13156" xr:uid="{00000000-0005-0000-0000-00007C7C0000}"/>
    <cellStyle name="Обычный 37 5 6 2" xfId="22557" xr:uid="{00000000-0005-0000-0000-00007D7C0000}"/>
    <cellStyle name="Обычный 37 5 6 2 2" xfId="40569" xr:uid="{00000000-0005-0000-0000-00007E7C0000}"/>
    <cellStyle name="Обычный 37 5 6 3" xfId="32231" xr:uid="{00000000-0005-0000-0000-00007F7C0000}"/>
    <cellStyle name="Обычный 37 5 7" xfId="18983" xr:uid="{00000000-0005-0000-0000-0000807C0000}"/>
    <cellStyle name="Обычный 37 5 7 2" xfId="37203" xr:uid="{00000000-0005-0000-0000-0000817C0000}"/>
    <cellStyle name="Обычный 37 5 8" xfId="28950" xr:uid="{00000000-0005-0000-0000-0000827C0000}"/>
    <cellStyle name="Обычный 37 6" xfId="8328" xr:uid="{00000000-0005-0000-0000-0000837C0000}"/>
    <cellStyle name="Обычный 37 6 2" xfId="10112" xr:uid="{00000000-0005-0000-0000-0000847C0000}"/>
    <cellStyle name="Обычный 37 6 2 2" xfId="15092" xr:uid="{00000000-0005-0000-0000-0000857C0000}"/>
    <cellStyle name="Обычный 37 6 2 2 2" xfId="24271" xr:uid="{00000000-0005-0000-0000-0000867C0000}"/>
    <cellStyle name="Обычный 37 6 2 2 2 2" xfId="42271" xr:uid="{00000000-0005-0000-0000-0000877C0000}"/>
    <cellStyle name="Обычный 37 6 2 2 3" xfId="33926" xr:uid="{00000000-0005-0000-0000-0000887C0000}"/>
    <cellStyle name="Обычный 37 6 2 3" xfId="20282" xr:uid="{00000000-0005-0000-0000-0000897C0000}"/>
    <cellStyle name="Обычный 37 6 2 3 2" xfId="38441" xr:uid="{00000000-0005-0000-0000-00008A7C0000}"/>
    <cellStyle name="Обычный 37 6 2 4" xfId="30136" xr:uid="{00000000-0005-0000-0000-00008B7C0000}"/>
    <cellStyle name="Обычный 37 6 3" xfId="13368" xr:uid="{00000000-0005-0000-0000-00008C7C0000}"/>
    <cellStyle name="Обычный 37 6 4" xfId="19202" xr:uid="{00000000-0005-0000-0000-00008D7C0000}"/>
    <cellStyle name="Обычный 37 6 4 2" xfId="37381" xr:uid="{00000000-0005-0000-0000-00008E7C0000}"/>
    <cellStyle name="Обычный 37 6 5" xfId="29094" xr:uid="{00000000-0005-0000-0000-00008F7C0000}"/>
    <cellStyle name="Обычный 37 7" xfId="9403" xr:uid="{00000000-0005-0000-0000-0000907C0000}"/>
    <cellStyle name="Обычный 37 7 2" xfId="13652" xr:uid="{00000000-0005-0000-0000-0000917C0000}"/>
    <cellStyle name="Обычный 37 7 2 2" xfId="22882" xr:uid="{00000000-0005-0000-0000-0000927C0000}"/>
    <cellStyle name="Обычный 37 7 2 2 2" xfId="40883" xr:uid="{00000000-0005-0000-0000-0000937C0000}"/>
    <cellStyle name="Обычный 37 7 2 3" xfId="32537" xr:uid="{00000000-0005-0000-0000-0000947C0000}"/>
    <cellStyle name="Обычный 37 7 3" xfId="19877" xr:uid="{00000000-0005-0000-0000-0000957C0000}"/>
    <cellStyle name="Обычный 37 7 3 2" xfId="38042" xr:uid="{00000000-0005-0000-0000-0000967C0000}"/>
    <cellStyle name="Обычный 37 7 4" xfId="29745" xr:uid="{00000000-0005-0000-0000-0000977C0000}"/>
    <cellStyle name="Обычный 37 8" xfId="10814" xr:uid="{00000000-0005-0000-0000-0000987C0000}"/>
    <cellStyle name="Обычный 37 8 2" xfId="15093" xr:uid="{00000000-0005-0000-0000-0000997C0000}"/>
    <cellStyle name="Обычный 37 8 2 2" xfId="24272" xr:uid="{00000000-0005-0000-0000-00009A7C0000}"/>
    <cellStyle name="Обычный 37 8 2 2 2" xfId="42272" xr:uid="{00000000-0005-0000-0000-00009B7C0000}"/>
    <cellStyle name="Обычный 37 8 2 3" xfId="33927" xr:uid="{00000000-0005-0000-0000-00009C7C0000}"/>
    <cellStyle name="Обычный 37 8 3" xfId="20669" xr:uid="{00000000-0005-0000-0000-00009D7C0000}"/>
    <cellStyle name="Обычный 37 8 3 2" xfId="38821" xr:uid="{00000000-0005-0000-0000-00009E7C0000}"/>
    <cellStyle name="Обычный 37 8 4" xfId="30505" xr:uid="{00000000-0005-0000-0000-00009F7C0000}"/>
    <cellStyle name="Обычный 37 9" xfId="11260" xr:uid="{00000000-0005-0000-0000-0000A07C0000}"/>
    <cellStyle name="Обычный 37 9 2" xfId="21105" xr:uid="{00000000-0005-0000-0000-0000A17C0000}"/>
    <cellStyle name="Обычный 37 9 2 2" xfId="39257" xr:uid="{00000000-0005-0000-0000-0000A27C0000}"/>
    <cellStyle name="Обычный 37 9 3" xfId="30941" xr:uid="{00000000-0005-0000-0000-0000A37C0000}"/>
    <cellStyle name="Обычный 37_Data_Resourses &amp; Reserves_Audit12_mod2011_f0112" xfId="3782" xr:uid="{00000000-0005-0000-0000-0000A47C0000}"/>
    <cellStyle name="Обычный 38" xfId="3783" xr:uid="{00000000-0005-0000-0000-0000A57C0000}"/>
    <cellStyle name="Обычный 38 10" xfId="11777" xr:uid="{00000000-0005-0000-0000-0000A67C0000}"/>
    <cellStyle name="Обычный 38 11" xfId="6667" xr:uid="{00000000-0005-0000-0000-0000A77C0000}"/>
    <cellStyle name="Обычный 38 11 2" xfId="18521" xr:uid="{00000000-0005-0000-0000-0000A87C0000}"/>
    <cellStyle name="Обычный 38 11 2 2" xfId="36798" xr:uid="{00000000-0005-0000-0000-0000A97C0000}"/>
    <cellStyle name="Обычный 38 11 3" xfId="28577" xr:uid="{00000000-0005-0000-0000-0000AA7C0000}"/>
    <cellStyle name="Обычный 38 12" xfId="12591" xr:uid="{00000000-0005-0000-0000-0000AB7C0000}"/>
    <cellStyle name="Обычный 38 12 2" xfId="22027" xr:uid="{00000000-0005-0000-0000-0000AC7C0000}"/>
    <cellStyle name="Обычный 38 12 2 2" xfId="40143" xr:uid="{00000000-0005-0000-0000-0000AD7C0000}"/>
    <cellStyle name="Обычный 38 12 3" xfId="31806" xr:uid="{00000000-0005-0000-0000-0000AE7C0000}"/>
    <cellStyle name="Обычный 38 2" xfId="3784" xr:uid="{00000000-0005-0000-0000-0000AF7C0000}"/>
    <cellStyle name="Обычный 38 2 10" xfId="12592" xr:uid="{00000000-0005-0000-0000-0000B07C0000}"/>
    <cellStyle name="Обычный 38 2 10 2" xfId="22028" xr:uid="{00000000-0005-0000-0000-0000B17C0000}"/>
    <cellStyle name="Обычный 38 2 10 2 2" xfId="40144" xr:uid="{00000000-0005-0000-0000-0000B27C0000}"/>
    <cellStyle name="Обычный 38 2 10 3" xfId="31807" xr:uid="{00000000-0005-0000-0000-0000B37C0000}"/>
    <cellStyle name="Обычный 38 2 11" xfId="16195" xr:uid="{00000000-0005-0000-0000-0000B47C0000}"/>
    <cellStyle name="Обычный 38 2 11 2" xfId="25134" xr:uid="{00000000-0005-0000-0000-0000B57C0000}"/>
    <cellStyle name="Обычный 38 2 11 2 2" xfId="43127" xr:uid="{00000000-0005-0000-0000-0000B67C0000}"/>
    <cellStyle name="Обычный 38 2 11 3" xfId="34774" xr:uid="{00000000-0005-0000-0000-0000B77C0000}"/>
    <cellStyle name="Обычный 38 2 12" xfId="17359" xr:uid="{00000000-0005-0000-0000-0000B87C0000}"/>
    <cellStyle name="Обычный 38 2 12 2" xfId="35714" xr:uid="{00000000-0005-0000-0000-0000B97C0000}"/>
    <cellStyle name="Обычный 38 2 13" xfId="26494" xr:uid="{00000000-0005-0000-0000-0000BA7C0000}"/>
    <cellStyle name="Обычный 38 2 13 2" xfId="44416" xr:uid="{00000000-0005-0000-0000-0000BB7C0000}"/>
    <cellStyle name="Обычный 38 2 14" xfId="27560" xr:uid="{00000000-0005-0000-0000-0000BC7C0000}"/>
    <cellStyle name="Обычный 38 2 15" xfId="45453" xr:uid="{00000000-0005-0000-0000-0000BD7C0000}"/>
    <cellStyle name="Обычный 38 2 16" xfId="46566" xr:uid="{00000000-0005-0000-0000-0000BE7C0000}"/>
    <cellStyle name="Обычный 38 2 2" xfId="3785" xr:uid="{00000000-0005-0000-0000-0000BF7C0000}"/>
    <cellStyle name="Обычный 38 2 2 2" xfId="10113" xr:uid="{00000000-0005-0000-0000-0000C07C0000}"/>
    <cellStyle name="Обычный 38 2 3" xfId="6124" xr:uid="{00000000-0005-0000-0000-0000C17C0000}"/>
    <cellStyle name="Обычный 38 2 3 10" xfId="26983" xr:uid="{00000000-0005-0000-0000-0000C27C0000}"/>
    <cellStyle name="Обычный 38 2 3 10 2" xfId="44898" xr:uid="{00000000-0005-0000-0000-0000C37C0000}"/>
    <cellStyle name="Обычный 38 2 3 11" xfId="28166" xr:uid="{00000000-0005-0000-0000-0000C47C0000}"/>
    <cellStyle name="Обычный 38 2 3 12" xfId="45955" xr:uid="{00000000-0005-0000-0000-0000C57C0000}"/>
    <cellStyle name="Обычный 38 2 3 13" xfId="47150" xr:uid="{00000000-0005-0000-0000-0000C67C0000}"/>
    <cellStyle name="Обычный 38 2 3 2" xfId="9047" xr:uid="{00000000-0005-0000-0000-0000C77C0000}"/>
    <cellStyle name="Обычный 38 2 3 2 2" xfId="14121" xr:uid="{00000000-0005-0000-0000-0000C87C0000}"/>
    <cellStyle name="Обычный 38 2 3 2 2 2" xfId="23309" xr:uid="{00000000-0005-0000-0000-0000C97C0000}"/>
    <cellStyle name="Обычный 38 2 3 2 2 2 2" xfId="41309" xr:uid="{00000000-0005-0000-0000-0000CA7C0000}"/>
    <cellStyle name="Обычный 38 2 3 2 2 3" xfId="32965" xr:uid="{00000000-0005-0000-0000-0000CB7C0000}"/>
    <cellStyle name="Обычный 38 2 3 2 3" xfId="19613" xr:uid="{00000000-0005-0000-0000-0000CC7C0000}"/>
    <cellStyle name="Обычный 38 2 3 2 3 2" xfId="37783" xr:uid="{00000000-0005-0000-0000-0000CD7C0000}"/>
    <cellStyle name="Обычный 38 2 3 2 4" xfId="29488" xr:uid="{00000000-0005-0000-0000-0000CE7C0000}"/>
    <cellStyle name="Обычный 38 2 3 3" xfId="10114" xr:uid="{00000000-0005-0000-0000-0000CF7C0000}"/>
    <cellStyle name="Обычный 38 2 3 3 2" xfId="15094" xr:uid="{00000000-0005-0000-0000-0000D07C0000}"/>
    <cellStyle name="Обычный 38 2 3 3 2 2" xfId="24273" xr:uid="{00000000-0005-0000-0000-0000D17C0000}"/>
    <cellStyle name="Обычный 38 2 3 3 2 2 2" xfId="42273" xr:uid="{00000000-0005-0000-0000-0000D27C0000}"/>
    <cellStyle name="Обычный 38 2 3 3 2 3" xfId="33928" xr:uid="{00000000-0005-0000-0000-0000D37C0000}"/>
    <cellStyle name="Обычный 38 2 3 3 3" xfId="20283" xr:uid="{00000000-0005-0000-0000-0000D47C0000}"/>
    <cellStyle name="Обычный 38 2 3 3 3 2" xfId="38442" xr:uid="{00000000-0005-0000-0000-0000D57C0000}"/>
    <cellStyle name="Обычный 38 2 3 3 4" xfId="30137" xr:uid="{00000000-0005-0000-0000-0000D67C0000}"/>
    <cellStyle name="Обычный 38 2 3 4" xfId="11125" xr:uid="{00000000-0005-0000-0000-0000D77C0000}"/>
    <cellStyle name="Обычный 38 2 3 4 2" xfId="15095" xr:uid="{00000000-0005-0000-0000-0000D87C0000}"/>
    <cellStyle name="Обычный 38 2 3 4 2 2" xfId="24274" xr:uid="{00000000-0005-0000-0000-0000D97C0000}"/>
    <cellStyle name="Обычный 38 2 3 4 2 2 2" xfId="42274" xr:uid="{00000000-0005-0000-0000-0000DA7C0000}"/>
    <cellStyle name="Обычный 38 2 3 4 2 3" xfId="33929" xr:uid="{00000000-0005-0000-0000-0000DB7C0000}"/>
    <cellStyle name="Обычный 38 2 3 4 3" xfId="20974" xr:uid="{00000000-0005-0000-0000-0000DC7C0000}"/>
    <cellStyle name="Обычный 38 2 3 4 3 2" xfId="39126" xr:uid="{00000000-0005-0000-0000-0000DD7C0000}"/>
    <cellStyle name="Обычный 38 2 3 4 4" xfId="30810" xr:uid="{00000000-0005-0000-0000-0000DE7C0000}"/>
    <cellStyle name="Обычный 38 2 3 5" xfId="11632" xr:uid="{00000000-0005-0000-0000-0000DF7C0000}"/>
    <cellStyle name="Обычный 38 2 3 5 2" xfId="21477" xr:uid="{00000000-0005-0000-0000-0000E07C0000}"/>
    <cellStyle name="Обычный 38 2 3 5 2 2" xfId="39629" xr:uid="{00000000-0005-0000-0000-0000E17C0000}"/>
    <cellStyle name="Обычный 38 2 3 5 3" xfId="31313" xr:uid="{00000000-0005-0000-0000-0000E27C0000}"/>
    <cellStyle name="Обычный 38 2 3 6" xfId="7592" xr:uid="{00000000-0005-0000-0000-0000E37C0000}"/>
    <cellStyle name="Обычный 38 2 3 6 2" xfId="18987" xr:uid="{00000000-0005-0000-0000-0000E47C0000}"/>
    <cellStyle name="Обычный 38 2 3 6 2 2" xfId="37207" xr:uid="{00000000-0005-0000-0000-0000E57C0000}"/>
    <cellStyle name="Обычный 38 2 3 6 3" xfId="28954" xr:uid="{00000000-0005-0000-0000-0000E67C0000}"/>
    <cellStyle name="Обычный 38 2 3 7" xfId="13157" xr:uid="{00000000-0005-0000-0000-0000E77C0000}"/>
    <cellStyle name="Обычный 38 2 3 7 2" xfId="22558" xr:uid="{00000000-0005-0000-0000-0000E87C0000}"/>
    <cellStyle name="Обычный 38 2 3 7 2 2" xfId="40570" xr:uid="{00000000-0005-0000-0000-0000E97C0000}"/>
    <cellStyle name="Обычный 38 2 3 7 3" xfId="32232" xr:uid="{00000000-0005-0000-0000-0000EA7C0000}"/>
    <cellStyle name="Обычный 38 2 3 8" xfId="16814" xr:uid="{00000000-0005-0000-0000-0000EB7C0000}"/>
    <cellStyle name="Обычный 38 2 3 8 2" xfId="25563" xr:uid="{00000000-0005-0000-0000-0000EC7C0000}"/>
    <cellStyle name="Обычный 38 2 3 8 2 2" xfId="43524" xr:uid="{00000000-0005-0000-0000-0000ED7C0000}"/>
    <cellStyle name="Обычный 38 2 3 8 3" xfId="35216" xr:uid="{00000000-0005-0000-0000-0000EE7C0000}"/>
    <cellStyle name="Обычный 38 2 3 9" xfId="18073" xr:uid="{00000000-0005-0000-0000-0000EF7C0000}"/>
    <cellStyle name="Обычный 38 2 3 9 2" xfId="36383" xr:uid="{00000000-0005-0000-0000-0000F07C0000}"/>
    <cellStyle name="Обычный 38 2 4" xfId="8521" xr:uid="{00000000-0005-0000-0000-0000F17C0000}"/>
    <cellStyle name="Обычный 38 2 4 2" xfId="10115" xr:uid="{00000000-0005-0000-0000-0000F27C0000}"/>
    <cellStyle name="Обычный 38 2 4 2 2" xfId="15096" xr:uid="{00000000-0005-0000-0000-0000F37C0000}"/>
    <cellStyle name="Обычный 38 2 4 2 2 2" xfId="24275" xr:uid="{00000000-0005-0000-0000-0000F47C0000}"/>
    <cellStyle name="Обычный 38 2 4 2 2 2 2" xfId="42275" xr:uid="{00000000-0005-0000-0000-0000F57C0000}"/>
    <cellStyle name="Обычный 38 2 4 2 2 3" xfId="33930" xr:uid="{00000000-0005-0000-0000-0000F67C0000}"/>
    <cellStyle name="Обычный 38 2 4 2 3" xfId="20284" xr:uid="{00000000-0005-0000-0000-0000F77C0000}"/>
    <cellStyle name="Обычный 38 2 4 2 3 2" xfId="38443" xr:uid="{00000000-0005-0000-0000-0000F87C0000}"/>
    <cellStyle name="Обычный 38 2 4 2 4" xfId="30138" xr:uid="{00000000-0005-0000-0000-0000F97C0000}"/>
    <cellStyle name="Обычный 38 2 4 3" xfId="13656" xr:uid="{00000000-0005-0000-0000-0000FA7C0000}"/>
    <cellStyle name="Обычный 38 2 4 3 2" xfId="22886" xr:uid="{00000000-0005-0000-0000-0000FB7C0000}"/>
    <cellStyle name="Обычный 38 2 4 3 2 2" xfId="40887" xr:uid="{00000000-0005-0000-0000-0000FC7C0000}"/>
    <cellStyle name="Обычный 38 2 4 3 3" xfId="32541" xr:uid="{00000000-0005-0000-0000-0000FD7C0000}"/>
    <cellStyle name="Обычный 38 2 4 4" xfId="19276" xr:uid="{00000000-0005-0000-0000-0000FE7C0000}"/>
    <cellStyle name="Обычный 38 2 4 4 2" xfId="37450" xr:uid="{00000000-0005-0000-0000-0000FF7C0000}"/>
    <cellStyle name="Обычный 38 2 4 5" xfId="29161" xr:uid="{00000000-0005-0000-0000-0000007D0000}"/>
    <cellStyle name="Обычный 38 2 5" xfId="9407" xr:uid="{00000000-0005-0000-0000-0000017D0000}"/>
    <cellStyle name="Обычный 38 2 5 2" xfId="15097" xr:uid="{00000000-0005-0000-0000-0000027D0000}"/>
    <cellStyle name="Обычный 38 2 5 2 2" xfId="24276" xr:uid="{00000000-0005-0000-0000-0000037D0000}"/>
    <cellStyle name="Обычный 38 2 5 2 2 2" xfId="42276" xr:uid="{00000000-0005-0000-0000-0000047D0000}"/>
    <cellStyle name="Обычный 38 2 5 2 3" xfId="33931" xr:uid="{00000000-0005-0000-0000-0000057D0000}"/>
    <cellStyle name="Обычный 38 2 5 3" xfId="19881" xr:uid="{00000000-0005-0000-0000-0000067D0000}"/>
    <cellStyle name="Обычный 38 2 5 3 2" xfId="38046" xr:uid="{00000000-0005-0000-0000-0000077D0000}"/>
    <cellStyle name="Обычный 38 2 5 4" xfId="29749" xr:uid="{00000000-0005-0000-0000-0000087D0000}"/>
    <cellStyle name="Обычный 38 2 6" xfId="10818" xr:uid="{00000000-0005-0000-0000-0000097D0000}"/>
    <cellStyle name="Обычный 38 2 6 2" xfId="15098" xr:uid="{00000000-0005-0000-0000-00000A7D0000}"/>
    <cellStyle name="Обычный 38 2 6 2 2" xfId="24277" xr:uid="{00000000-0005-0000-0000-00000B7D0000}"/>
    <cellStyle name="Обычный 38 2 6 2 2 2" xfId="42277" xr:uid="{00000000-0005-0000-0000-00000C7D0000}"/>
    <cellStyle name="Обычный 38 2 6 2 3" xfId="33932" xr:uid="{00000000-0005-0000-0000-00000D7D0000}"/>
    <cellStyle name="Обычный 38 2 6 3" xfId="20673" xr:uid="{00000000-0005-0000-0000-00000E7D0000}"/>
    <cellStyle name="Обычный 38 2 6 3 2" xfId="38825" xr:uid="{00000000-0005-0000-0000-00000F7D0000}"/>
    <cellStyle name="Обычный 38 2 6 4" xfId="30509" xr:uid="{00000000-0005-0000-0000-0000107D0000}"/>
    <cellStyle name="Обычный 38 2 7" xfId="11323" xr:uid="{00000000-0005-0000-0000-0000117D0000}"/>
    <cellStyle name="Обычный 38 2 7 2" xfId="21168" xr:uid="{00000000-0005-0000-0000-0000127D0000}"/>
    <cellStyle name="Обычный 38 2 7 2 2" xfId="39320" xr:uid="{00000000-0005-0000-0000-0000137D0000}"/>
    <cellStyle name="Обычный 38 2 7 3" xfId="31004" xr:uid="{00000000-0005-0000-0000-0000147D0000}"/>
    <cellStyle name="Обычный 38 2 8" xfId="11885" xr:uid="{00000000-0005-0000-0000-0000157D0000}"/>
    <cellStyle name="Обычный 38 2 8 2" xfId="21636" xr:uid="{00000000-0005-0000-0000-0000167D0000}"/>
    <cellStyle name="Обычный 38 2 8 2 2" xfId="39785" xr:uid="{00000000-0005-0000-0000-0000177D0000}"/>
    <cellStyle name="Обычный 38 2 8 3" xfId="31464" xr:uid="{00000000-0005-0000-0000-0000187D0000}"/>
    <cellStyle name="Обычный 38 2 9" xfId="6822" xr:uid="{00000000-0005-0000-0000-0000197D0000}"/>
    <cellStyle name="Обычный 38 2 9 2" xfId="18611" xr:uid="{00000000-0005-0000-0000-00001A7D0000}"/>
    <cellStyle name="Обычный 38 2 9 2 2" xfId="36872" xr:uid="{00000000-0005-0000-0000-00001B7D0000}"/>
    <cellStyle name="Обычный 38 2 9 3" xfId="28641" xr:uid="{00000000-0005-0000-0000-00001C7D0000}"/>
    <cellStyle name="Обычный 38 3" xfId="3786" xr:uid="{00000000-0005-0000-0000-00001D7D0000}"/>
    <cellStyle name="Обычный 38 3 2" xfId="10116" xr:uid="{00000000-0005-0000-0000-00001E7D0000}"/>
    <cellStyle name="Обычный 38 4" xfId="3787" xr:uid="{00000000-0005-0000-0000-00001F7D0000}"/>
    <cellStyle name="Обычный 38 4 10" xfId="16196" xr:uid="{00000000-0005-0000-0000-0000207D0000}"/>
    <cellStyle name="Обычный 38 4 10 2" xfId="25135" xr:uid="{00000000-0005-0000-0000-0000217D0000}"/>
    <cellStyle name="Обычный 38 4 10 2 2" xfId="43128" xr:uid="{00000000-0005-0000-0000-0000227D0000}"/>
    <cellStyle name="Обычный 38 4 10 3" xfId="34775" xr:uid="{00000000-0005-0000-0000-0000237D0000}"/>
    <cellStyle name="Обычный 38 4 11" xfId="17360" xr:uid="{00000000-0005-0000-0000-0000247D0000}"/>
    <cellStyle name="Обычный 38 4 11 2" xfId="35715" xr:uid="{00000000-0005-0000-0000-0000257D0000}"/>
    <cellStyle name="Обычный 38 4 12" xfId="26495" xr:uid="{00000000-0005-0000-0000-0000267D0000}"/>
    <cellStyle name="Обычный 38 4 12 2" xfId="44417" xr:uid="{00000000-0005-0000-0000-0000277D0000}"/>
    <cellStyle name="Обычный 38 4 13" xfId="27561" xr:uid="{00000000-0005-0000-0000-0000287D0000}"/>
    <cellStyle name="Обычный 38 4 14" xfId="45454" xr:uid="{00000000-0005-0000-0000-0000297D0000}"/>
    <cellStyle name="Обычный 38 4 15" xfId="46567" xr:uid="{00000000-0005-0000-0000-00002A7D0000}"/>
    <cellStyle name="Обычный 38 4 2" xfId="6125" xr:uid="{00000000-0005-0000-0000-00002B7D0000}"/>
    <cellStyle name="Обычный 38 4 2 10" xfId="26984" xr:uid="{00000000-0005-0000-0000-00002C7D0000}"/>
    <cellStyle name="Обычный 38 4 2 10 2" xfId="44899" xr:uid="{00000000-0005-0000-0000-00002D7D0000}"/>
    <cellStyle name="Обычный 38 4 2 11" xfId="28167" xr:uid="{00000000-0005-0000-0000-00002E7D0000}"/>
    <cellStyle name="Обычный 38 4 2 12" xfId="45956" xr:uid="{00000000-0005-0000-0000-00002F7D0000}"/>
    <cellStyle name="Обычный 38 4 2 13" xfId="47151" xr:uid="{00000000-0005-0000-0000-0000307D0000}"/>
    <cellStyle name="Обычный 38 4 2 2" xfId="9048" xr:uid="{00000000-0005-0000-0000-0000317D0000}"/>
    <cellStyle name="Обычный 38 4 2 2 2" xfId="14122" xr:uid="{00000000-0005-0000-0000-0000327D0000}"/>
    <cellStyle name="Обычный 38 4 2 2 2 2" xfId="23310" xr:uid="{00000000-0005-0000-0000-0000337D0000}"/>
    <cellStyle name="Обычный 38 4 2 2 2 2 2" xfId="41310" xr:uid="{00000000-0005-0000-0000-0000347D0000}"/>
    <cellStyle name="Обычный 38 4 2 2 2 3" xfId="32966" xr:uid="{00000000-0005-0000-0000-0000357D0000}"/>
    <cellStyle name="Обычный 38 4 2 2 3" xfId="19614" xr:uid="{00000000-0005-0000-0000-0000367D0000}"/>
    <cellStyle name="Обычный 38 4 2 2 3 2" xfId="37784" xr:uid="{00000000-0005-0000-0000-0000377D0000}"/>
    <cellStyle name="Обычный 38 4 2 2 4" xfId="29489" xr:uid="{00000000-0005-0000-0000-0000387D0000}"/>
    <cellStyle name="Обычный 38 4 2 3" xfId="10117" xr:uid="{00000000-0005-0000-0000-0000397D0000}"/>
    <cellStyle name="Обычный 38 4 2 3 2" xfId="15099" xr:uid="{00000000-0005-0000-0000-00003A7D0000}"/>
    <cellStyle name="Обычный 38 4 2 3 2 2" xfId="24278" xr:uid="{00000000-0005-0000-0000-00003B7D0000}"/>
    <cellStyle name="Обычный 38 4 2 3 2 2 2" xfId="42278" xr:uid="{00000000-0005-0000-0000-00003C7D0000}"/>
    <cellStyle name="Обычный 38 4 2 3 2 3" xfId="33933" xr:uid="{00000000-0005-0000-0000-00003D7D0000}"/>
    <cellStyle name="Обычный 38 4 2 3 3" xfId="20285" xr:uid="{00000000-0005-0000-0000-00003E7D0000}"/>
    <cellStyle name="Обычный 38 4 2 3 3 2" xfId="38444" xr:uid="{00000000-0005-0000-0000-00003F7D0000}"/>
    <cellStyle name="Обычный 38 4 2 3 4" xfId="30139" xr:uid="{00000000-0005-0000-0000-0000407D0000}"/>
    <cellStyle name="Обычный 38 4 2 4" xfId="11126" xr:uid="{00000000-0005-0000-0000-0000417D0000}"/>
    <cellStyle name="Обычный 38 4 2 4 2" xfId="15100" xr:uid="{00000000-0005-0000-0000-0000427D0000}"/>
    <cellStyle name="Обычный 38 4 2 4 2 2" xfId="24279" xr:uid="{00000000-0005-0000-0000-0000437D0000}"/>
    <cellStyle name="Обычный 38 4 2 4 2 2 2" xfId="42279" xr:uid="{00000000-0005-0000-0000-0000447D0000}"/>
    <cellStyle name="Обычный 38 4 2 4 2 3" xfId="33934" xr:uid="{00000000-0005-0000-0000-0000457D0000}"/>
    <cellStyle name="Обычный 38 4 2 4 3" xfId="20975" xr:uid="{00000000-0005-0000-0000-0000467D0000}"/>
    <cellStyle name="Обычный 38 4 2 4 3 2" xfId="39127" xr:uid="{00000000-0005-0000-0000-0000477D0000}"/>
    <cellStyle name="Обычный 38 4 2 4 4" xfId="30811" xr:uid="{00000000-0005-0000-0000-0000487D0000}"/>
    <cellStyle name="Обычный 38 4 2 5" xfId="11633" xr:uid="{00000000-0005-0000-0000-0000497D0000}"/>
    <cellStyle name="Обычный 38 4 2 5 2" xfId="21478" xr:uid="{00000000-0005-0000-0000-00004A7D0000}"/>
    <cellStyle name="Обычный 38 4 2 5 2 2" xfId="39630" xr:uid="{00000000-0005-0000-0000-00004B7D0000}"/>
    <cellStyle name="Обычный 38 4 2 5 3" xfId="31314" xr:uid="{00000000-0005-0000-0000-00004C7D0000}"/>
    <cellStyle name="Обычный 38 4 2 6" xfId="7593" xr:uid="{00000000-0005-0000-0000-00004D7D0000}"/>
    <cellStyle name="Обычный 38 4 2 6 2" xfId="18988" xr:uid="{00000000-0005-0000-0000-00004E7D0000}"/>
    <cellStyle name="Обычный 38 4 2 6 2 2" xfId="37208" xr:uid="{00000000-0005-0000-0000-00004F7D0000}"/>
    <cellStyle name="Обычный 38 4 2 6 3" xfId="28955" xr:uid="{00000000-0005-0000-0000-0000507D0000}"/>
    <cellStyle name="Обычный 38 4 2 7" xfId="13158" xr:uid="{00000000-0005-0000-0000-0000517D0000}"/>
    <cellStyle name="Обычный 38 4 2 7 2" xfId="22559" xr:uid="{00000000-0005-0000-0000-0000527D0000}"/>
    <cellStyle name="Обычный 38 4 2 7 2 2" xfId="40571" xr:uid="{00000000-0005-0000-0000-0000537D0000}"/>
    <cellStyle name="Обычный 38 4 2 7 3" xfId="32233" xr:uid="{00000000-0005-0000-0000-0000547D0000}"/>
    <cellStyle name="Обычный 38 4 2 8" xfId="16815" xr:uid="{00000000-0005-0000-0000-0000557D0000}"/>
    <cellStyle name="Обычный 38 4 2 8 2" xfId="25564" xr:uid="{00000000-0005-0000-0000-0000567D0000}"/>
    <cellStyle name="Обычный 38 4 2 8 2 2" xfId="43525" xr:uid="{00000000-0005-0000-0000-0000577D0000}"/>
    <cellStyle name="Обычный 38 4 2 8 3" xfId="35217" xr:uid="{00000000-0005-0000-0000-0000587D0000}"/>
    <cellStyle name="Обычный 38 4 2 9" xfId="18074" xr:uid="{00000000-0005-0000-0000-0000597D0000}"/>
    <cellStyle name="Обычный 38 4 2 9 2" xfId="36384" xr:uid="{00000000-0005-0000-0000-00005A7D0000}"/>
    <cellStyle name="Обычный 38 4 3" xfId="8740" xr:uid="{00000000-0005-0000-0000-00005B7D0000}"/>
    <cellStyle name="Обычный 38 4 3 2" xfId="10118" xr:uid="{00000000-0005-0000-0000-00005C7D0000}"/>
    <cellStyle name="Обычный 38 4 3 2 2" xfId="15101" xr:uid="{00000000-0005-0000-0000-00005D7D0000}"/>
    <cellStyle name="Обычный 38 4 3 2 2 2" xfId="24280" xr:uid="{00000000-0005-0000-0000-00005E7D0000}"/>
    <cellStyle name="Обычный 38 4 3 2 2 2 2" xfId="42280" xr:uid="{00000000-0005-0000-0000-00005F7D0000}"/>
    <cellStyle name="Обычный 38 4 3 2 2 3" xfId="33935" xr:uid="{00000000-0005-0000-0000-0000607D0000}"/>
    <cellStyle name="Обычный 38 4 3 2 3" xfId="20286" xr:uid="{00000000-0005-0000-0000-0000617D0000}"/>
    <cellStyle name="Обычный 38 4 3 2 3 2" xfId="38445" xr:uid="{00000000-0005-0000-0000-0000627D0000}"/>
    <cellStyle name="Обычный 38 4 3 2 4" xfId="30140" xr:uid="{00000000-0005-0000-0000-0000637D0000}"/>
    <cellStyle name="Обычный 38 4 3 3" xfId="13657" xr:uid="{00000000-0005-0000-0000-0000647D0000}"/>
    <cellStyle name="Обычный 38 4 3 3 2" xfId="22887" xr:uid="{00000000-0005-0000-0000-0000657D0000}"/>
    <cellStyle name="Обычный 38 4 3 3 2 2" xfId="40888" xr:uid="{00000000-0005-0000-0000-0000667D0000}"/>
    <cellStyle name="Обычный 38 4 3 3 3" xfId="32542" xr:uid="{00000000-0005-0000-0000-0000677D0000}"/>
    <cellStyle name="Обычный 38 4 3 4" xfId="19378" xr:uid="{00000000-0005-0000-0000-0000687D0000}"/>
    <cellStyle name="Обычный 38 4 3 4 2" xfId="37548" xr:uid="{00000000-0005-0000-0000-0000697D0000}"/>
    <cellStyle name="Обычный 38 4 3 5" xfId="29258" xr:uid="{00000000-0005-0000-0000-00006A7D0000}"/>
    <cellStyle name="Обычный 38 4 4" xfId="9408" xr:uid="{00000000-0005-0000-0000-00006B7D0000}"/>
    <cellStyle name="Обычный 38 4 4 2" xfId="15102" xr:uid="{00000000-0005-0000-0000-00006C7D0000}"/>
    <cellStyle name="Обычный 38 4 4 2 2" xfId="24281" xr:uid="{00000000-0005-0000-0000-00006D7D0000}"/>
    <cellStyle name="Обычный 38 4 4 2 2 2" xfId="42281" xr:uid="{00000000-0005-0000-0000-00006E7D0000}"/>
    <cellStyle name="Обычный 38 4 4 2 3" xfId="33936" xr:uid="{00000000-0005-0000-0000-00006F7D0000}"/>
    <cellStyle name="Обычный 38 4 4 3" xfId="19882" xr:uid="{00000000-0005-0000-0000-0000707D0000}"/>
    <cellStyle name="Обычный 38 4 4 3 2" xfId="38047" xr:uid="{00000000-0005-0000-0000-0000717D0000}"/>
    <cellStyle name="Обычный 38 4 4 4" xfId="29750" xr:uid="{00000000-0005-0000-0000-0000727D0000}"/>
    <cellStyle name="Обычный 38 4 5" xfId="10819" xr:uid="{00000000-0005-0000-0000-0000737D0000}"/>
    <cellStyle name="Обычный 38 4 5 2" xfId="15103" xr:uid="{00000000-0005-0000-0000-0000747D0000}"/>
    <cellStyle name="Обычный 38 4 5 2 2" xfId="24282" xr:uid="{00000000-0005-0000-0000-0000757D0000}"/>
    <cellStyle name="Обычный 38 4 5 2 2 2" xfId="42282" xr:uid="{00000000-0005-0000-0000-0000767D0000}"/>
    <cellStyle name="Обычный 38 4 5 2 3" xfId="33937" xr:uid="{00000000-0005-0000-0000-0000777D0000}"/>
    <cellStyle name="Обычный 38 4 5 3" xfId="20674" xr:uid="{00000000-0005-0000-0000-0000787D0000}"/>
    <cellStyle name="Обычный 38 4 5 3 2" xfId="38826" xr:uid="{00000000-0005-0000-0000-0000797D0000}"/>
    <cellStyle name="Обычный 38 4 5 4" xfId="30510" xr:uid="{00000000-0005-0000-0000-00007A7D0000}"/>
    <cellStyle name="Обычный 38 4 6" xfId="11410" xr:uid="{00000000-0005-0000-0000-00007B7D0000}"/>
    <cellStyle name="Обычный 38 4 6 2" xfId="21255" xr:uid="{00000000-0005-0000-0000-00007C7D0000}"/>
    <cellStyle name="Обычный 38 4 6 2 2" xfId="39407" xr:uid="{00000000-0005-0000-0000-00007D7D0000}"/>
    <cellStyle name="Обычный 38 4 6 3" xfId="31091" xr:uid="{00000000-0005-0000-0000-00007E7D0000}"/>
    <cellStyle name="Обычный 38 4 7" xfId="12012" xr:uid="{00000000-0005-0000-0000-00007F7D0000}"/>
    <cellStyle name="Обычный 38 4 7 2" xfId="21751" xr:uid="{00000000-0005-0000-0000-0000807D0000}"/>
    <cellStyle name="Обычный 38 4 7 2 2" xfId="39899" xr:uid="{00000000-0005-0000-0000-0000817D0000}"/>
    <cellStyle name="Обычный 38 4 7 3" xfId="31578" xr:uid="{00000000-0005-0000-0000-0000827D0000}"/>
    <cellStyle name="Обычный 38 4 8" xfId="7152" xr:uid="{00000000-0005-0000-0000-0000837D0000}"/>
    <cellStyle name="Обычный 38 4 8 2" xfId="18753" xr:uid="{00000000-0005-0000-0000-0000847D0000}"/>
    <cellStyle name="Обычный 38 4 8 2 2" xfId="36976" xr:uid="{00000000-0005-0000-0000-0000857D0000}"/>
    <cellStyle name="Обычный 38 4 8 3" xfId="28728" xr:uid="{00000000-0005-0000-0000-0000867D0000}"/>
    <cellStyle name="Обычный 38 4 9" xfId="12593" xr:uid="{00000000-0005-0000-0000-0000877D0000}"/>
    <cellStyle name="Обычный 38 4 9 2" xfId="22029" xr:uid="{00000000-0005-0000-0000-0000887D0000}"/>
    <cellStyle name="Обычный 38 4 9 2 2" xfId="40145" xr:uid="{00000000-0005-0000-0000-0000897D0000}"/>
    <cellStyle name="Обычный 38 4 9 3" xfId="31808" xr:uid="{00000000-0005-0000-0000-00008A7D0000}"/>
    <cellStyle name="Обычный 38 5" xfId="7591" xr:uid="{00000000-0005-0000-0000-00008B7D0000}"/>
    <cellStyle name="Обычный 38 5 2" xfId="9046" xr:uid="{00000000-0005-0000-0000-00008C7D0000}"/>
    <cellStyle name="Обычный 38 5 2 2" xfId="14123" xr:uid="{00000000-0005-0000-0000-00008D7D0000}"/>
    <cellStyle name="Обычный 38 5 2 2 2" xfId="23311" xr:uid="{00000000-0005-0000-0000-00008E7D0000}"/>
    <cellStyle name="Обычный 38 5 2 2 2 2" xfId="41311" xr:uid="{00000000-0005-0000-0000-00008F7D0000}"/>
    <cellStyle name="Обычный 38 5 2 2 3" xfId="32967" xr:uid="{00000000-0005-0000-0000-0000907D0000}"/>
    <cellStyle name="Обычный 38 5 2 3" xfId="19612" xr:uid="{00000000-0005-0000-0000-0000917D0000}"/>
    <cellStyle name="Обычный 38 5 2 3 2" xfId="37782" xr:uid="{00000000-0005-0000-0000-0000927D0000}"/>
    <cellStyle name="Обычный 38 5 2 4" xfId="29487" xr:uid="{00000000-0005-0000-0000-0000937D0000}"/>
    <cellStyle name="Обычный 38 5 3" xfId="10119" xr:uid="{00000000-0005-0000-0000-0000947D0000}"/>
    <cellStyle name="Обычный 38 5 3 2" xfId="15104" xr:uid="{00000000-0005-0000-0000-0000957D0000}"/>
    <cellStyle name="Обычный 38 5 3 2 2" xfId="24283" xr:uid="{00000000-0005-0000-0000-0000967D0000}"/>
    <cellStyle name="Обычный 38 5 3 2 2 2" xfId="42283" xr:uid="{00000000-0005-0000-0000-0000977D0000}"/>
    <cellStyle name="Обычный 38 5 3 2 3" xfId="33938" xr:uid="{00000000-0005-0000-0000-0000987D0000}"/>
    <cellStyle name="Обычный 38 5 3 3" xfId="20287" xr:uid="{00000000-0005-0000-0000-0000997D0000}"/>
    <cellStyle name="Обычный 38 5 3 3 2" xfId="38446" xr:uid="{00000000-0005-0000-0000-00009A7D0000}"/>
    <cellStyle name="Обычный 38 5 3 4" xfId="30141" xr:uid="{00000000-0005-0000-0000-00009B7D0000}"/>
    <cellStyle name="Обычный 38 5 4" xfId="11127" xr:uid="{00000000-0005-0000-0000-00009C7D0000}"/>
    <cellStyle name="Обычный 38 5 4 2" xfId="15105" xr:uid="{00000000-0005-0000-0000-00009D7D0000}"/>
    <cellStyle name="Обычный 38 5 4 2 2" xfId="24284" xr:uid="{00000000-0005-0000-0000-00009E7D0000}"/>
    <cellStyle name="Обычный 38 5 4 2 2 2" xfId="42284" xr:uid="{00000000-0005-0000-0000-00009F7D0000}"/>
    <cellStyle name="Обычный 38 5 4 2 3" xfId="33939" xr:uid="{00000000-0005-0000-0000-0000A07D0000}"/>
    <cellStyle name="Обычный 38 5 4 3" xfId="20976" xr:uid="{00000000-0005-0000-0000-0000A17D0000}"/>
    <cellStyle name="Обычный 38 5 4 3 2" xfId="39128" xr:uid="{00000000-0005-0000-0000-0000A27D0000}"/>
    <cellStyle name="Обычный 38 5 4 4" xfId="30812" xr:uid="{00000000-0005-0000-0000-0000A37D0000}"/>
    <cellStyle name="Обычный 38 5 5" xfId="11631" xr:uid="{00000000-0005-0000-0000-0000A47D0000}"/>
    <cellStyle name="Обычный 38 5 5 2" xfId="21476" xr:uid="{00000000-0005-0000-0000-0000A57D0000}"/>
    <cellStyle name="Обычный 38 5 5 2 2" xfId="39628" xr:uid="{00000000-0005-0000-0000-0000A67D0000}"/>
    <cellStyle name="Обычный 38 5 5 3" xfId="31312" xr:uid="{00000000-0005-0000-0000-0000A77D0000}"/>
    <cellStyle name="Обычный 38 5 6" xfId="13159" xr:uid="{00000000-0005-0000-0000-0000A87D0000}"/>
    <cellStyle name="Обычный 38 5 6 2" xfId="22560" xr:uid="{00000000-0005-0000-0000-0000A97D0000}"/>
    <cellStyle name="Обычный 38 5 6 2 2" xfId="40572" xr:uid="{00000000-0005-0000-0000-0000AA7D0000}"/>
    <cellStyle name="Обычный 38 5 6 3" xfId="32234" xr:uid="{00000000-0005-0000-0000-0000AB7D0000}"/>
    <cellStyle name="Обычный 38 5 7" xfId="18986" xr:uid="{00000000-0005-0000-0000-0000AC7D0000}"/>
    <cellStyle name="Обычный 38 5 7 2" xfId="37206" xr:uid="{00000000-0005-0000-0000-0000AD7D0000}"/>
    <cellStyle name="Обычный 38 5 8" xfId="28953" xr:uid="{00000000-0005-0000-0000-0000AE7D0000}"/>
    <cellStyle name="Обычный 38 6" xfId="8329" xr:uid="{00000000-0005-0000-0000-0000AF7D0000}"/>
    <cellStyle name="Обычный 38 6 2" xfId="10120" xr:uid="{00000000-0005-0000-0000-0000B07D0000}"/>
    <cellStyle name="Обычный 38 6 2 2" xfId="15106" xr:uid="{00000000-0005-0000-0000-0000B17D0000}"/>
    <cellStyle name="Обычный 38 6 2 2 2" xfId="24285" xr:uid="{00000000-0005-0000-0000-0000B27D0000}"/>
    <cellStyle name="Обычный 38 6 2 2 2 2" xfId="42285" xr:uid="{00000000-0005-0000-0000-0000B37D0000}"/>
    <cellStyle name="Обычный 38 6 2 2 3" xfId="33940" xr:uid="{00000000-0005-0000-0000-0000B47D0000}"/>
    <cellStyle name="Обычный 38 6 2 3" xfId="20288" xr:uid="{00000000-0005-0000-0000-0000B57D0000}"/>
    <cellStyle name="Обычный 38 6 2 3 2" xfId="38447" xr:uid="{00000000-0005-0000-0000-0000B67D0000}"/>
    <cellStyle name="Обычный 38 6 2 4" xfId="30142" xr:uid="{00000000-0005-0000-0000-0000B77D0000}"/>
    <cellStyle name="Обычный 38 6 3" xfId="13369" xr:uid="{00000000-0005-0000-0000-0000B87D0000}"/>
    <cellStyle name="Обычный 38 6 4" xfId="19203" xr:uid="{00000000-0005-0000-0000-0000B97D0000}"/>
    <cellStyle name="Обычный 38 6 4 2" xfId="37382" xr:uid="{00000000-0005-0000-0000-0000BA7D0000}"/>
    <cellStyle name="Обычный 38 6 5" xfId="29095" xr:uid="{00000000-0005-0000-0000-0000BB7D0000}"/>
    <cellStyle name="Обычный 38 7" xfId="9406" xr:uid="{00000000-0005-0000-0000-0000BC7D0000}"/>
    <cellStyle name="Обычный 38 7 2" xfId="13655" xr:uid="{00000000-0005-0000-0000-0000BD7D0000}"/>
    <cellStyle name="Обычный 38 7 2 2" xfId="22885" xr:uid="{00000000-0005-0000-0000-0000BE7D0000}"/>
    <cellStyle name="Обычный 38 7 2 2 2" xfId="40886" xr:uid="{00000000-0005-0000-0000-0000BF7D0000}"/>
    <cellStyle name="Обычный 38 7 2 3" xfId="32540" xr:uid="{00000000-0005-0000-0000-0000C07D0000}"/>
    <cellStyle name="Обычный 38 7 3" xfId="19880" xr:uid="{00000000-0005-0000-0000-0000C17D0000}"/>
    <cellStyle name="Обычный 38 7 3 2" xfId="38045" xr:uid="{00000000-0005-0000-0000-0000C27D0000}"/>
    <cellStyle name="Обычный 38 7 4" xfId="29748" xr:uid="{00000000-0005-0000-0000-0000C37D0000}"/>
    <cellStyle name="Обычный 38 8" xfId="10817" xr:uid="{00000000-0005-0000-0000-0000C47D0000}"/>
    <cellStyle name="Обычный 38 8 2" xfId="15107" xr:uid="{00000000-0005-0000-0000-0000C57D0000}"/>
    <cellStyle name="Обычный 38 8 2 2" xfId="24286" xr:uid="{00000000-0005-0000-0000-0000C67D0000}"/>
    <cellStyle name="Обычный 38 8 2 2 2" xfId="42286" xr:uid="{00000000-0005-0000-0000-0000C77D0000}"/>
    <cellStyle name="Обычный 38 8 2 3" xfId="33941" xr:uid="{00000000-0005-0000-0000-0000C87D0000}"/>
    <cellStyle name="Обычный 38 8 3" xfId="20672" xr:uid="{00000000-0005-0000-0000-0000C97D0000}"/>
    <cellStyle name="Обычный 38 8 3 2" xfId="38824" xr:uid="{00000000-0005-0000-0000-0000CA7D0000}"/>
    <cellStyle name="Обычный 38 8 4" xfId="30508" xr:uid="{00000000-0005-0000-0000-0000CB7D0000}"/>
    <cellStyle name="Обычный 38 9" xfId="11261" xr:uid="{00000000-0005-0000-0000-0000CC7D0000}"/>
    <cellStyle name="Обычный 38 9 2" xfId="21106" xr:uid="{00000000-0005-0000-0000-0000CD7D0000}"/>
    <cellStyle name="Обычный 38 9 2 2" xfId="39258" xr:uid="{00000000-0005-0000-0000-0000CE7D0000}"/>
    <cellStyle name="Обычный 38 9 3" xfId="30942" xr:uid="{00000000-0005-0000-0000-0000CF7D0000}"/>
    <cellStyle name="Обычный 38_Data_Resourses &amp; Reserves_Audit12_mod2011_f0112" xfId="3788" xr:uid="{00000000-0005-0000-0000-0000D07D0000}"/>
    <cellStyle name="Обычный 39" xfId="3789" xr:uid="{00000000-0005-0000-0000-0000D17D0000}"/>
    <cellStyle name="Обычный 39 10" xfId="11778" xr:uid="{00000000-0005-0000-0000-0000D27D0000}"/>
    <cellStyle name="Обычный 39 11" xfId="6668" xr:uid="{00000000-0005-0000-0000-0000D37D0000}"/>
    <cellStyle name="Обычный 39 11 2" xfId="18522" xr:uid="{00000000-0005-0000-0000-0000D47D0000}"/>
    <cellStyle name="Обычный 39 11 2 2" xfId="36799" xr:uid="{00000000-0005-0000-0000-0000D57D0000}"/>
    <cellStyle name="Обычный 39 11 3" xfId="28578" xr:uid="{00000000-0005-0000-0000-0000D67D0000}"/>
    <cellStyle name="Обычный 39 12" xfId="12594" xr:uid="{00000000-0005-0000-0000-0000D77D0000}"/>
    <cellStyle name="Обычный 39 12 2" xfId="22030" xr:uid="{00000000-0005-0000-0000-0000D87D0000}"/>
    <cellStyle name="Обычный 39 12 2 2" xfId="40146" xr:uid="{00000000-0005-0000-0000-0000D97D0000}"/>
    <cellStyle name="Обычный 39 12 3" xfId="31809" xr:uid="{00000000-0005-0000-0000-0000DA7D0000}"/>
    <cellStyle name="Обычный 39 13" xfId="16001" xr:uid="{00000000-0005-0000-0000-0000DB7D0000}"/>
    <cellStyle name="Обычный 39 13 2" xfId="24977" xr:uid="{00000000-0005-0000-0000-0000DC7D0000}"/>
    <cellStyle name="Обычный 39 13 2 2" xfId="42974" xr:uid="{00000000-0005-0000-0000-0000DD7D0000}"/>
    <cellStyle name="Обычный 39 13 3" xfId="34622" xr:uid="{00000000-0005-0000-0000-0000DE7D0000}"/>
    <cellStyle name="Обычный 39 14" xfId="17361" xr:uid="{00000000-0005-0000-0000-0000DF7D0000}"/>
    <cellStyle name="Обычный 39 14 2" xfId="35716" xr:uid="{00000000-0005-0000-0000-0000E07D0000}"/>
    <cellStyle name="Обычный 39 15" xfId="26283" xr:uid="{00000000-0005-0000-0000-0000E17D0000}"/>
    <cellStyle name="Обычный 39 15 2" xfId="44214" xr:uid="{00000000-0005-0000-0000-0000E27D0000}"/>
    <cellStyle name="Обычный 39 16" xfId="27562" xr:uid="{00000000-0005-0000-0000-0000E37D0000}"/>
    <cellStyle name="Обычный 39 17" xfId="45301" xr:uid="{00000000-0005-0000-0000-0000E47D0000}"/>
    <cellStyle name="Обычный 39 18" xfId="46372" xr:uid="{00000000-0005-0000-0000-0000E57D0000}"/>
    <cellStyle name="Обычный 39 2" xfId="3790" xr:uid="{00000000-0005-0000-0000-0000E67D0000}"/>
    <cellStyle name="Обычный 39 2 10" xfId="12595" xr:uid="{00000000-0005-0000-0000-0000E77D0000}"/>
    <cellStyle name="Обычный 39 2 10 2" xfId="22031" xr:uid="{00000000-0005-0000-0000-0000E87D0000}"/>
    <cellStyle name="Обычный 39 2 10 2 2" xfId="40147" xr:uid="{00000000-0005-0000-0000-0000E97D0000}"/>
    <cellStyle name="Обычный 39 2 10 3" xfId="31810" xr:uid="{00000000-0005-0000-0000-0000EA7D0000}"/>
    <cellStyle name="Обычный 39 2 11" xfId="16002" xr:uid="{00000000-0005-0000-0000-0000EB7D0000}"/>
    <cellStyle name="Обычный 39 2 11 2" xfId="24978" xr:uid="{00000000-0005-0000-0000-0000EC7D0000}"/>
    <cellStyle name="Обычный 39 2 11 2 2" xfId="42975" xr:uid="{00000000-0005-0000-0000-0000ED7D0000}"/>
    <cellStyle name="Обычный 39 2 11 3" xfId="34623" xr:uid="{00000000-0005-0000-0000-0000EE7D0000}"/>
    <cellStyle name="Обычный 39 2 12" xfId="17362" xr:uid="{00000000-0005-0000-0000-0000EF7D0000}"/>
    <cellStyle name="Обычный 39 2 12 2" xfId="35717" xr:uid="{00000000-0005-0000-0000-0000F07D0000}"/>
    <cellStyle name="Обычный 39 2 13" xfId="26284" xr:uid="{00000000-0005-0000-0000-0000F17D0000}"/>
    <cellStyle name="Обычный 39 2 13 2" xfId="44215" xr:uid="{00000000-0005-0000-0000-0000F27D0000}"/>
    <cellStyle name="Обычный 39 2 14" xfId="27563" xr:uid="{00000000-0005-0000-0000-0000F37D0000}"/>
    <cellStyle name="Обычный 39 2 15" xfId="45302" xr:uid="{00000000-0005-0000-0000-0000F47D0000}"/>
    <cellStyle name="Обычный 39 2 16" xfId="46373" xr:uid="{00000000-0005-0000-0000-0000F57D0000}"/>
    <cellStyle name="Обычный 39 2 2" xfId="3791" xr:uid="{00000000-0005-0000-0000-0000F67D0000}"/>
    <cellStyle name="Обычный 39 2 2 2" xfId="10121" xr:uid="{00000000-0005-0000-0000-0000F77D0000}"/>
    <cellStyle name="Обычный 39 2 3" xfId="6127" xr:uid="{00000000-0005-0000-0000-0000F87D0000}"/>
    <cellStyle name="Обычный 39 2 3 10" xfId="26835" xr:uid="{00000000-0005-0000-0000-0000F97D0000}"/>
    <cellStyle name="Обычный 39 2 3 10 2" xfId="44750" xr:uid="{00000000-0005-0000-0000-0000FA7D0000}"/>
    <cellStyle name="Обычный 39 2 3 11" xfId="28169" xr:uid="{00000000-0005-0000-0000-0000FB7D0000}"/>
    <cellStyle name="Обычный 39 2 3 12" xfId="45797" xr:uid="{00000000-0005-0000-0000-0000FC7D0000}"/>
    <cellStyle name="Обычный 39 2 3 13" xfId="46963" xr:uid="{00000000-0005-0000-0000-0000FD7D0000}"/>
    <cellStyle name="Обычный 39 2 3 2" xfId="9050" xr:uid="{00000000-0005-0000-0000-0000FE7D0000}"/>
    <cellStyle name="Обычный 39 2 3 2 2" xfId="14124" xr:uid="{00000000-0005-0000-0000-0000FF7D0000}"/>
    <cellStyle name="Обычный 39 2 3 2 2 2" xfId="23312" xr:uid="{00000000-0005-0000-0000-0000007E0000}"/>
    <cellStyle name="Обычный 39 2 3 2 2 2 2" xfId="41312" xr:uid="{00000000-0005-0000-0000-0000017E0000}"/>
    <cellStyle name="Обычный 39 2 3 2 2 3" xfId="32968" xr:uid="{00000000-0005-0000-0000-0000027E0000}"/>
    <cellStyle name="Обычный 39 2 3 2 3" xfId="19616" xr:uid="{00000000-0005-0000-0000-0000037E0000}"/>
    <cellStyle name="Обычный 39 2 3 2 3 2" xfId="37786" xr:uid="{00000000-0005-0000-0000-0000047E0000}"/>
    <cellStyle name="Обычный 39 2 3 2 4" xfId="29491" xr:uid="{00000000-0005-0000-0000-0000057E0000}"/>
    <cellStyle name="Обычный 39 2 3 3" xfId="10122" xr:uid="{00000000-0005-0000-0000-0000067E0000}"/>
    <cellStyle name="Обычный 39 2 3 3 2" xfId="15108" xr:uid="{00000000-0005-0000-0000-0000077E0000}"/>
    <cellStyle name="Обычный 39 2 3 3 2 2" xfId="24287" xr:uid="{00000000-0005-0000-0000-0000087E0000}"/>
    <cellStyle name="Обычный 39 2 3 3 2 2 2" xfId="42287" xr:uid="{00000000-0005-0000-0000-0000097E0000}"/>
    <cellStyle name="Обычный 39 2 3 3 2 3" xfId="33942" xr:uid="{00000000-0005-0000-0000-00000A7E0000}"/>
    <cellStyle name="Обычный 39 2 3 3 3" xfId="20289" xr:uid="{00000000-0005-0000-0000-00000B7E0000}"/>
    <cellStyle name="Обычный 39 2 3 3 3 2" xfId="38448" xr:uid="{00000000-0005-0000-0000-00000C7E0000}"/>
    <cellStyle name="Обычный 39 2 3 3 4" xfId="30143" xr:uid="{00000000-0005-0000-0000-00000D7E0000}"/>
    <cellStyle name="Обычный 39 2 3 4" xfId="11128" xr:uid="{00000000-0005-0000-0000-00000E7E0000}"/>
    <cellStyle name="Обычный 39 2 3 4 2" xfId="15109" xr:uid="{00000000-0005-0000-0000-00000F7E0000}"/>
    <cellStyle name="Обычный 39 2 3 4 2 2" xfId="24288" xr:uid="{00000000-0005-0000-0000-0000107E0000}"/>
    <cellStyle name="Обычный 39 2 3 4 2 2 2" xfId="42288" xr:uid="{00000000-0005-0000-0000-0000117E0000}"/>
    <cellStyle name="Обычный 39 2 3 4 2 3" xfId="33943" xr:uid="{00000000-0005-0000-0000-0000127E0000}"/>
    <cellStyle name="Обычный 39 2 3 4 3" xfId="20977" xr:uid="{00000000-0005-0000-0000-0000137E0000}"/>
    <cellStyle name="Обычный 39 2 3 4 3 2" xfId="39129" xr:uid="{00000000-0005-0000-0000-0000147E0000}"/>
    <cellStyle name="Обычный 39 2 3 4 4" xfId="30813" xr:uid="{00000000-0005-0000-0000-0000157E0000}"/>
    <cellStyle name="Обычный 39 2 3 5" xfId="11635" xr:uid="{00000000-0005-0000-0000-0000167E0000}"/>
    <cellStyle name="Обычный 39 2 3 5 2" xfId="21480" xr:uid="{00000000-0005-0000-0000-0000177E0000}"/>
    <cellStyle name="Обычный 39 2 3 5 2 2" xfId="39632" xr:uid="{00000000-0005-0000-0000-0000187E0000}"/>
    <cellStyle name="Обычный 39 2 3 5 3" xfId="31316" xr:uid="{00000000-0005-0000-0000-0000197E0000}"/>
    <cellStyle name="Обычный 39 2 3 6" xfId="7595" xr:uid="{00000000-0005-0000-0000-00001A7E0000}"/>
    <cellStyle name="Обычный 39 2 3 6 2" xfId="18990" xr:uid="{00000000-0005-0000-0000-00001B7E0000}"/>
    <cellStyle name="Обычный 39 2 3 6 2 2" xfId="37210" xr:uid="{00000000-0005-0000-0000-00001C7E0000}"/>
    <cellStyle name="Обычный 39 2 3 6 3" xfId="28957" xr:uid="{00000000-0005-0000-0000-00001D7E0000}"/>
    <cellStyle name="Обычный 39 2 3 7" xfId="13160" xr:uid="{00000000-0005-0000-0000-00001E7E0000}"/>
    <cellStyle name="Обычный 39 2 3 7 2" xfId="22561" xr:uid="{00000000-0005-0000-0000-00001F7E0000}"/>
    <cellStyle name="Обычный 39 2 3 7 2 2" xfId="40573" xr:uid="{00000000-0005-0000-0000-0000207E0000}"/>
    <cellStyle name="Обычный 39 2 3 7 3" xfId="32235" xr:uid="{00000000-0005-0000-0000-0000217E0000}"/>
    <cellStyle name="Обычный 39 2 3 8" xfId="16624" xr:uid="{00000000-0005-0000-0000-0000227E0000}"/>
    <cellStyle name="Обычный 39 2 3 8 2" xfId="25412" xr:uid="{00000000-0005-0000-0000-0000237E0000}"/>
    <cellStyle name="Обычный 39 2 3 8 2 2" xfId="43376" xr:uid="{00000000-0005-0000-0000-0000247E0000}"/>
    <cellStyle name="Обычный 39 2 3 8 3" xfId="35068" xr:uid="{00000000-0005-0000-0000-0000257E0000}"/>
    <cellStyle name="Обычный 39 2 3 9" xfId="18076" xr:uid="{00000000-0005-0000-0000-0000267E0000}"/>
    <cellStyle name="Обычный 39 2 3 9 2" xfId="36386" xr:uid="{00000000-0005-0000-0000-0000277E0000}"/>
    <cellStyle name="Обычный 39 2 4" xfId="8522" xr:uid="{00000000-0005-0000-0000-0000287E0000}"/>
    <cellStyle name="Обычный 39 2 4 2" xfId="10123" xr:uid="{00000000-0005-0000-0000-0000297E0000}"/>
    <cellStyle name="Обычный 39 2 4 2 2" xfId="15110" xr:uid="{00000000-0005-0000-0000-00002A7E0000}"/>
    <cellStyle name="Обычный 39 2 4 2 2 2" xfId="24289" xr:uid="{00000000-0005-0000-0000-00002B7E0000}"/>
    <cellStyle name="Обычный 39 2 4 2 2 2 2" xfId="42289" xr:uid="{00000000-0005-0000-0000-00002C7E0000}"/>
    <cellStyle name="Обычный 39 2 4 2 2 3" xfId="33944" xr:uid="{00000000-0005-0000-0000-00002D7E0000}"/>
    <cellStyle name="Обычный 39 2 4 2 3" xfId="20290" xr:uid="{00000000-0005-0000-0000-00002E7E0000}"/>
    <cellStyle name="Обычный 39 2 4 2 3 2" xfId="38449" xr:uid="{00000000-0005-0000-0000-00002F7E0000}"/>
    <cellStyle name="Обычный 39 2 4 2 4" xfId="30144" xr:uid="{00000000-0005-0000-0000-0000307E0000}"/>
    <cellStyle name="Обычный 39 2 4 3" xfId="13659" xr:uid="{00000000-0005-0000-0000-0000317E0000}"/>
    <cellStyle name="Обычный 39 2 4 3 2" xfId="22889" xr:uid="{00000000-0005-0000-0000-0000327E0000}"/>
    <cellStyle name="Обычный 39 2 4 3 2 2" xfId="40890" xr:uid="{00000000-0005-0000-0000-0000337E0000}"/>
    <cellStyle name="Обычный 39 2 4 3 3" xfId="32544" xr:uid="{00000000-0005-0000-0000-0000347E0000}"/>
    <cellStyle name="Обычный 39 2 4 4" xfId="19277" xr:uid="{00000000-0005-0000-0000-0000357E0000}"/>
    <cellStyle name="Обычный 39 2 4 4 2" xfId="37451" xr:uid="{00000000-0005-0000-0000-0000367E0000}"/>
    <cellStyle name="Обычный 39 2 4 5" xfId="29162" xr:uid="{00000000-0005-0000-0000-0000377E0000}"/>
    <cellStyle name="Обычный 39 2 5" xfId="9410" xr:uid="{00000000-0005-0000-0000-0000387E0000}"/>
    <cellStyle name="Обычный 39 2 5 2" xfId="15111" xr:uid="{00000000-0005-0000-0000-0000397E0000}"/>
    <cellStyle name="Обычный 39 2 5 2 2" xfId="24290" xr:uid="{00000000-0005-0000-0000-00003A7E0000}"/>
    <cellStyle name="Обычный 39 2 5 2 2 2" xfId="42290" xr:uid="{00000000-0005-0000-0000-00003B7E0000}"/>
    <cellStyle name="Обычный 39 2 5 2 3" xfId="33945" xr:uid="{00000000-0005-0000-0000-00003C7E0000}"/>
    <cellStyle name="Обычный 39 2 5 3" xfId="19884" xr:uid="{00000000-0005-0000-0000-00003D7E0000}"/>
    <cellStyle name="Обычный 39 2 5 3 2" xfId="38049" xr:uid="{00000000-0005-0000-0000-00003E7E0000}"/>
    <cellStyle name="Обычный 39 2 5 4" xfId="29752" xr:uid="{00000000-0005-0000-0000-00003F7E0000}"/>
    <cellStyle name="Обычный 39 2 6" xfId="10821" xr:uid="{00000000-0005-0000-0000-0000407E0000}"/>
    <cellStyle name="Обычный 39 2 6 2" xfId="15112" xr:uid="{00000000-0005-0000-0000-0000417E0000}"/>
    <cellStyle name="Обычный 39 2 6 2 2" xfId="24291" xr:uid="{00000000-0005-0000-0000-0000427E0000}"/>
    <cellStyle name="Обычный 39 2 6 2 2 2" xfId="42291" xr:uid="{00000000-0005-0000-0000-0000437E0000}"/>
    <cellStyle name="Обычный 39 2 6 2 3" xfId="33946" xr:uid="{00000000-0005-0000-0000-0000447E0000}"/>
    <cellStyle name="Обычный 39 2 6 3" xfId="20676" xr:uid="{00000000-0005-0000-0000-0000457E0000}"/>
    <cellStyle name="Обычный 39 2 6 3 2" xfId="38828" xr:uid="{00000000-0005-0000-0000-0000467E0000}"/>
    <cellStyle name="Обычный 39 2 6 4" xfId="30512" xr:uid="{00000000-0005-0000-0000-0000477E0000}"/>
    <cellStyle name="Обычный 39 2 7" xfId="11324" xr:uid="{00000000-0005-0000-0000-0000487E0000}"/>
    <cellStyle name="Обычный 39 2 7 2" xfId="21169" xr:uid="{00000000-0005-0000-0000-0000497E0000}"/>
    <cellStyle name="Обычный 39 2 7 2 2" xfId="39321" xr:uid="{00000000-0005-0000-0000-00004A7E0000}"/>
    <cellStyle name="Обычный 39 2 7 3" xfId="31005" xr:uid="{00000000-0005-0000-0000-00004B7E0000}"/>
    <cellStyle name="Обычный 39 2 8" xfId="11886" xr:uid="{00000000-0005-0000-0000-00004C7E0000}"/>
    <cellStyle name="Обычный 39 2 8 2" xfId="21637" xr:uid="{00000000-0005-0000-0000-00004D7E0000}"/>
    <cellStyle name="Обычный 39 2 8 2 2" xfId="39786" xr:uid="{00000000-0005-0000-0000-00004E7E0000}"/>
    <cellStyle name="Обычный 39 2 8 3" xfId="31465" xr:uid="{00000000-0005-0000-0000-00004F7E0000}"/>
    <cellStyle name="Обычный 39 2 9" xfId="6823" xr:uid="{00000000-0005-0000-0000-0000507E0000}"/>
    <cellStyle name="Обычный 39 2 9 2" xfId="18612" xr:uid="{00000000-0005-0000-0000-0000517E0000}"/>
    <cellStyle name="Обычный 39 2 9 2 2" xfId="36873" xr:uid="{00000000-0005-0000-0000-0000527E0000}"/>
    <cellStyle name="Обычный 39 2 9 3" xfId="28642" xr:uid="{00000000-0005-0000-0000-0000537E0000}"/>
    <cellStyle name="Обычный 39 3" xfId="3792" xr:uid="{00000000-0005-0000-0000-0000547E0000}"/>
    <cellStyle name="Обычный 39 3 2" xfId="6128" xr:uid="{00000000-0005-0000-0000-0000557E0000}"/>
    <cellStyle name="Обычный 39 3 2 2" xfId="10124" xr:uid="{00000000-0005-0000-0000-0000567E0000}"/>
    <cellStyle name="Обычный 39 3 2 3" xfId="16625" xr:uid="{00000000-0005-0000-0000-0000577E0000}"/>
    <cellStyle name="Обычный 39 3 2 3 2" xfId="25413" xr:uid="{00000000-0005-0000-0000-0000587E0000}"/>
    <cellStyle name="Обычный 39 3 2 3 2 2" xfId="43377" xr:uid="{00000000-0005-0000-0000-0000597E0000}"/>
    <cellStyle name="Обычный 39 3 2 3 3" xfId="35069" xr:uid="{00000000-0005-0000-0000-00005A7E0000}"/>
    <cellStyle name="Обычный 39 3 2 4" xfId="18077" xr:uid="{00000000-0005-0000-0000-00005B7E0000}"/>
    <cellStyle name="Обычный 39 3 2 4 2" xfId="36387" xr:uid="{00000000-0005-0000-0000-00005C7E0000}"/>
    <cellStyle name="Обычный 39 3 2 5" xfId="26836" xr:uid="{00000000-0005-0000-0000-00005D7E0000}"/>
    <cellStyle name="Обычный 39 3 2 5 2" xfId="44751" xr:uid="{00000000-0005-0000-0000-00005E7E0000}"/>
    <cellStyle name="Обычный 39 3 2 6" xfId="28170" xr:uid="{00000000-0005-0000-0000-00005F7E0000}"/>
    <cellStyle name="Обычный 39 3 2 7" xfId="45798" xr:uid="{00000000-0005-0000-0000-0000607E0000}"/>
    <cellStyle name="Обычный 39 3 2 8" xfId="46964" xr:uid="{00000000-0005-0000-0000-0000617E0000}"/>
    <cellStyle name="Обычный 39 3 3" xfId="7031" xr:uid="{00000000-0005-0000-0000-0000627E0000}"/>
    <cellStyle name="Обычный 39 3 4" xfId="16003" xr:uid="{00000000-0005-0000-0000-0000637E0000}"/>
    <cellStyle name="Обычный 39 3 4 2" xfId="24979" xr:uid="{00000000-0005-0000-0000-0000647E0000}"/>
    <cellStyle name="Обычный 39 3 4 2 2" xfId="42976" xr:uid="{00000000-0005-0000-0000-0000657E0000}"/>
    <cellStyle name="Обычный 39 3 4 3" xfId="34624" xr:uid="{00000000-0005-0000-0000-0000667E0000}"/>
    <cellStyle name="Обычный 39 3 5" xfId="17363" xr:uid="{00000000-0005-0000-0000-0000677E0000}"/>
    <cellStyle name="Обычный 39 3 5 2" xfId="35718" xr:uid="{00000000-0005-0000-0000-0000687E0000}"/>
    <cellStyle name="Обычный 39 3 6" xfId="26285" xr:uid="{00000000-0005-0000-0000-0000697E0000}"/>
    <cellStyle name="Обычный 39 3 6 2" xfId="44216" xr:uid="{00000000-0005-0000-0000-00006A7E0000}"/>
    <cellStyle name="Обычный 39 3 7" xfId="27564" xr:uid="{00000000-0005-0000-0000-00006B7E0000}"/>
    <cellStyle name="Обычный 39 3 8" xfId="45303" xr:uid="{00000000-0005-0000-0000-00006C7E0000}"/>
    <cellStyle name="Обычный 39 3 9" xfId="46374" xr:uid="{00000000-0005-0000-0000-00006D7E0000}"/>
    <cellStyle name="Обычный 39 4" xfId="3793" xr:uid="{00000000-0005-0000-0000-00006E7E0000}"/>
    <cellStyle name="Обычный 39 4 10" xfId="16197" xr:uid="{00000000-0005-0000-0000-00006F7E0000}"/>
    <cellStyle name="Обычный 39 4 10 2" xfId="25136" xr:uid="{00000000-0005-0000-0000-0000707E0000}"/>
    <cellStyle name="Обычный 39 4 10 2 2" xfId="43129" xr:uid="{00000000-0005-0000-0000-0000717E0000}"/>
    <cellStyle name="Обычный 39 4 10 3" xfId="34776" xr:uid="{00000000-0005-0000-0000-0000727E0000}"/>
    <cellStyle name="Обычный 39 4 11" xfId="17364" xr:uid="{00000000-0005-0000-0000-0000737E0000}"/>
    <cellStyle name="Обычный 39 4 11 2" xfId="35719" xr:uid="{00000000-0005-0000-0000-0000747E0000}"/>
    <cellStyle name="Обычный 39 4 12" xfId="26496" xr:uid="{00000000-0005-0000-0000-0000757E0000}"/>
    <cellStyle name="Обычный 39 4 12 2" xfId="44418" xr:uid="{00000000-0005-0000-0000-0000767E0000}"/>
    <cellStyle name="Обычный 39 4 13" xfId="27565" xr:uid="{00000000-0005-0000-0000-0000777E0000}"/>
    <cellStyle name="Обычный 39 4 14" xfId="45455" xr:uid="{00000000-0005-0000-0000-0000787E0000}"/>
    <cellStyle name="Обычный 39 4 15" xfId="46568" xr:uid="{00000000-0005-0000-0000-0000797E0000}"/>
    <cellStyle name="Обычный 39 4 2" xfId="6129" xr:uid="{00000000-0005-0000-0000-00007A7E0000}"/>
    <cellStyle name="Обычный 39 4 2 10" xfId="26985" xr:uid="{00000000-0005-0000-0000-00007B7E0000}"/>
    <cellStyle name="Обычный 39 4 2 10 2" xfId="44900" xr:uid="{00000000-0005-0000-0000-00007C7E0000}"/>
    <cellStyle name="Обычный 39 4 2 11" xfId="28171" xr:uid="{00000000-0005-0000-0000-00007D7E0000}"/>
    <cellStyle name="Обычный 39 4 2 12" xfId="45957" xr:uid="{00000000-0005-0000-0000-00007E7E0000}"/>
    <cellStyle name="Обычный 39 4 2 13" xfId="47152" xr:uid="{00000000-0005-0000-0000-00007F7E0000}"/>
    <cellStyle name="Обычный 39 4 2 2" xfId="9051" xr:uid="{00000000-0005-0000-0000-0000807E0000}"/>
    <cellStyle name="Обычный 39 4 2 2 2" xfId="14125" xr:uid="{00000000-0005-0000-0000-0000817E0000}"/>
    <cellStyle name="Обычный 39 4 2 2 2 2" xfId="23313" xr:uid="{00000000-0005-0000-0000-0000827E0000}"/>
    <cellStyle name="Обычный 39 4 2 2 2 2 2" xfId="41313" xr:uid="{00000000-0005-0000-0000-0000837E0000}"/>
    <cellStyle name="Обычный 39 4 2 2 2 3" xfId="32969" xr:uid="{00000000-0005-0000-0000-0000847E0000}"/>
    <cellStyle name="Обычный 39 4 2 2 3" xfId="19617" xr:uid="{00000000-0005-0000-0000-0000857E0000}"/>
    <cellStyle name="Обычный 39 4 2 2 3 2" xfId="37787" xr:uid="{00000000-0005-0000-0000-0000867E0000}"/>
    <cellStyle name="Обычный 39 4 2 2 4" xfId="29492" xr:uid="{00000000-0005-0000-0000-0000877E0000}"/>
    <cellStyle name="Обычный 39 4 2 3" xfId="10125" xr:uid="{00000000-0005-0000-0000-0000887E0000}"/>
    <cellStyle name="Обычный 39 4 2 3 2" xfId="15113" xr:uid="{00000000-0005-0000-0000-0000897E0000}"/>
    <cellStyle name="Обычный 39 4 2 3 2 2" xfId="24292" xr:uid="{00000000-0005-0000-0000-00008A7E0000}"/>
    <cellStyle name="Обычный 39 4 2 3 2 2 2" xfId="42292" xr:uid="{00000000-0005-0000-0000-00008B7E0000}"/>
    <cellStyle name="Обычный 39 4 2 3 2 3" xfId="33947" xr:uid="{00000000-0005-0000-0000-00008C7E0000}"/>
    <cellStyle name="Обычный 39 4 2 3 3" xfId="20291" xr:uid="{00000000-0005-0000-0000-00008D7E0000}"/>
    <cellStyle name="Обычный 39 4 2 3 3 2" xfId="38450" xr:uid="{00000000-0005-0000-0000-00008E7E0000}"/>
    <cellStyle name="Обычный 39 4 2 3 4" xfId="30145" xr:uid="{00000000-0005-0000-0000-00008F7E0000}"/>
    <cellStyle name="Обычный 39 4 2 4" xfId="11129" xr:uid="{00000000-0005-0000-0000-0000907E0000}"/>
    <cellStyle name="Обычный 39 4 2 4 2" xfId="15114" xr:uid="{00000000-0005-0000-0000-0000917E0000}"/>
    <cellStyle name="Обычный 39 4 2 4 2 2" xfId="24293" xr:uid="{00000000-0005-0000-0000-0000927E0000}"/>
    <cellStyle name="Обычный 39 4 2 4 2 2 2" xfId="42293" xr:uid="{00000000-0005-0000-0000-0000937E0000}"/>
    <cellStyle name="Обычный 39 4 2 4 2 3" xfId="33948" xr:uid="{00000000-0005-0000-0000-0000947E0000}"/>
    <cellStyle name="Обычный 39 4 2 4 3" xfId="20978" xr:uid="{00000000-0005-0000-0000-0000957E0000}"/>
    <cellStyle name="Обычный 39 4 2 4 3 2" xfId="39130" xr:uid="{00000000-0005-0000-0000-0000967E0000}"/>
    <cellStyle name="Обычный 39 4 2 4 4" xfId="30814" xr:uid="{00000000-0005-0000-0000-0000977E0000}"/>
    <cellStyle name="Обычный 39 4 2 5" xfId="11636" xr:uid="{00000000-0005-0000-0000-0000987E0000}"/>
    <cellStyle name="Обычный 39 4 2 5 2" xfId="21481" xr:uid="{00000000-0005-0000-0000-0000997E0000}"/>
    <cellStyle name="Обычный 39 4 2 5 2 2" xfId="39633" xr:uid="{00000000-0005-0000-0000-00009A7E0000}"/>
    <cellStyle name="Обычный 39 4 2 5 3" xfId="31317" xr:uid="{00000000-0005-0000-0000-00009B7E0000}"/>
    <cellStyle name="Обычный 39 4 2 6" xfId="7596" xr:uid="{00000000-0005-0000-0000-00009C7E0000}"/>
    <cellStyle name="Обычный 39 4 2 6 2" xfId="18991" xr:uid="{00000000-0005-0000-0000-00009D7E0000}"/>
    <cellStyle name="Обычный 39 4 2 6 2 2" xfId="37211" xr:uid="{00000000-0005-0000-0000-00009E7E0000}"/>
    <cellStyle name="Обычный 39 4 2 6 3" xfId="28958" xr:uid="{00000000-0005-0000-0000-00009F7E0000}"/>
    <cellStyle name="Обычный 39 4 2 7" xfId="13161" xr:uid="{00000000-0005-0000-0000-0000A07E0000}"/>
    <cellStyle name="Обычный 39 4 2 7 2" xfId="22562" xr:uid="{00000000-0005-0000-0000-0000A17E0000}"/>
    <cellStyle name="Обычный 39 4 2 7 2 2" xfId="40574" xr:uid="{00000000-0005-0000-0000-0000A27E0000}"/>
    <cellStyle name="Обычный 39 4 2 7 3" xfId="32236" xr:uid="{00000000-0005-0000-0000-0000A37E0000}"/>
    <cellStyle name="Обычный 39 4 2 8" xfId="16816" xr:uid="{00000000-0005-0000-0000-0000A47E0000}"/>
    <cellStyle name="Обычный 39 4 2 8 2" xfId="25565" xr:uid="{00000000-0005-0000-0000-0000A57E0000}"/>
    <cellStyle name="Обычный 39 4 2 8 2 2" xfId="43526" xr:uid="{00000000-0005-0000-0000-0000A67E0000}"/>
    <cellStyle name="Обычный 39 4 2 8 3" xfId="35218" xr:uid="{00000000-0005-0000-0000-0000A77E0000}"/>
    <cellStyle name="Обычный 39 4 2 9" xfId="18078" xr:uid="{00000000-0005-0000-0000-0000A87E0000}"/>
    <cellStyle name="Обычный 39 4 2 9 2" xfId="36388" xr:uid="{00000000-0005-0000-0000-0000A97E0000}"/>
    <cellStyle name="Обычный 39 4 3" xfId="8739" xr:uid="{00000000-0005-0000-0000-0000AA7E0000}"/>
    <cellStyle name="Обычный 39 4 3 2" xfId="10126" xr:uid="{00000000-0005-0000-0000-0000AB7E0000}"/>
    <cellStyle name="Обычный 39 4 3 2 2" xfId="15115" xr:uid="{00000000-0005-0000-0000-0000AC7E0000}"/>
    <cellStyle name="Обычный 39 4 3 2 2 2" xfId="24294" xr:uid="{00000000-0005-0000-0000-0000AD7E0000}"/>
    <cellStyle name="Обычный 39 4 3 2 2 2 2" xfId="42294" xr:uid="{00000000-0005-0000-0000-0000AE7E0000}"/>
    <cellStyle name="Обычный 39 4 3 2 2 3" xfId="33949" xr:uid="{00000000-0005-0000-0000-0000AF7E0000}"/>
    <cellStyle name="Обычный 39 4 3 2 3" xfId="20292" xr:uid="{00000000-0005-0000-0000-0000B07E0000}"/>
    <cellStyle name="Обычный 39 4 3 2 3 2" xfId="38451" xr:uid="{00000000-0005-0000-0000-0000B17E0000}"/>
    <cellStyle name="Обычный 39 4 3 2 4" xfId="30146" xr:uid="{00000000-0005-0000-0000-0000B27E0000}"/>
    <cellStyle name="Обычный 39 4 3 3" xfId="13660" xr:uid="{00000000-0005-0000-0000-0000B37E0000}"/>
    <cellStyle name="Обычный 39 4 3 3 2" xfId="22890" xr:uid="{00000000-0005-0000-0000-0000B47E0000}"/>
    <cellStyle name="Обычный 39 4 3 3 2 2" xfId="40891" xr:uid="{00000000-0005-0000-0000-0000B57E0000}"/>
    <cellStyle name="Обычный 39 4 3 3 3" xfId="32545" xr:uid="{00000000-0005-0000-0000-0000B67E0000}"/>
    <cellStyle name="Обычный 39 4 3 4" xfId="19377" xr:uid="{00000000-0005-0000-0000-0000B77E0000}"/>
    <cellStyle name="Обычный 39 4 3 4 2" xfId="37547" xr:uid="{00000000-0005-0000-0000-0000B87E0000}"/>
    <cellStyle name="Обычный 39 4 3 5" xfId="29257" xr:uid="{00000000-0005-0000-0000-0000B97E0000}"/>
    <cellStyle name="Обычный 39 4 4" xfId="9411" xr:uid="{00000000-0005-0000-0000-0000BA7E0000}"/>
    <cellStyle name="Обычный 39 4 4 2" xfId="15116" xr:uid="{00000000-0005-0000-0000-0000BB7E0000}"/>
    <cellStyle name="Обычный 39 4 4 2 2" xfId="24295" xr:uid="{00000000-0005-0000-0000-0000BC7E0000}"/>
    <cellStyle name="Обычный 39 4 4 2 2 2" xfId="42295" xr:uid="{00000000-0005-0000-0000-0000BD7E0000}"/>
    <cellStyle name="Обычный 39 4 4 2 3" xfId="33950" xr:uid="{00000000-0005-0000-0000-0000BE7E0000}"/>
    <cellStyle name="Обычный 39 4 4 3" xfId="19885" xr:uid="{00000000-0005-0000-0000-0000BF7E0000}"/>
    <cellStyle name="Обычный 39 4 4 3 2" xfId="38050" xr:uid="{00000000-0005-0000-0000-0000C07E0000}"/>
    <cellStyle name="Обычный 39 4 4 4" xfId="29753" xr:uid="{00000000-0005-0000-0000-0000C17E0000}"/>
    <cellStyle name="Обычный 39 4 5" xfId="10822" xr:uid="{00000000-0005-0000-0000-0000C27E0000}"/>
    <cellStyle name="Обычный 39 4 5 2" xfId="15117" xr:uid="{00000000-0005-0000-0000-0000C37E0000}"/>
    <cellStyle name="Обычный 39 4 5 2 2" xfId="24296" xr:uid="{00000000-0005-0000-0000-0000C47E0000}"/>
    <cellStyle name="Обычный 39 4 5 2 2 2" xfId="42296" xr:uid="{00000000-0005-0000-0000-0000C57E0000}"/>
    <cellStyle name="Обычный 39 4 5 2 3" xfId="33951" xr:uid="{00000000-0005-0000-0000-0000C67E0000}"/>
    <cellStyle name="Обычный 39 4 5 3" xfId="20677" xr:uid="{00000000-0005-0000-0000-0000C77E0000}"/>
    <cellStyle name="Обычный 39 4 5 3 2" xfId="38829" xr:uid="{00000000-0005-0000-0000-0000C87E0000}"/>
    <cellStyle name="Обычный 39 4 5 4" xfId="30513" xr:uid="{00000000-0005-0000-0000-0000C97E0000}"/>
    <cellStyle name="Обычный 39 4 6" xfId="11409" xr:uid="{00000000-0005-0000-0000-0000CA7E0000}"/>
    <cellStyle name="Обычный 39 4 6 2" xfId="21254" xr:uid="{00000000-0005-0000-0000-0000CB7E0000}"/>
    <cellStyle name="Обычный 39 4 6 2 2" xfId="39406" xr:uid="{00000000-0005-0000-0000-0000CC7E0000}"/>
    <cellStyle name="Обычный 39 4 6 3" xfId="31090" xr:uid="{00000000-0005-0000-0000-0000CD7E0000}"/>
    <cellStyle name="Обычный 39 4 7" xfId="12013" xr:uid="{00000000-0005-0000-0000-0000CE7E0000}"/>
    <cellStyle name="Обычный 39 4 7 2" xfId="21752" xr:uid="{00000000-0005-0000-0000-0000CF7E0000}"/>
    <cellStyle name="Обычный 39 4 7 2 2" xfId="39900" xr:uid="{00000000-0005-0000-0000-0000D07E0000}"/>
    <cellStyle name="Обычный 39 4 7 3" xfId="31579" xr:uid="{00000000-0005-0000-0000-0000D17E0000}"/>
    <cellStyle name="Обычный 39 4 8" xfId="7151" xr:uid="{00000000-0005-0000-0000-0000D27E0000}"/>
    <cellStyle name="Обычный 39 4 8 2" xfId="18752" xr:uid="{00000000-0005-0000-0000-0000D37E0000}"/>
    <cellStyle name="Обычный 39 4 8 2 2" xfId="36975" xr:uid="{00000000-0005-0000-0000-0000D47E0000}"/>
    <cellStyle name="Обычный 39 4 8 3" xfId="28727" xr:uid="{00000000-0005-0000-0000-0000D57E0000}"/>
    <cellStyle name="Обычный 39 4 9" xfId="12596" xr:uid="{00000000-0005-0000-0000-0000D67E0000}"/>
    <cellStyle name="Обычный 39 4 9 2" xfId="22032" xr:uid="{00000000-0005-0000-0000-0000D77E0000}"/>
    <cellStyle name="Обычный 39 4 9 2 2" xfId="40148" xr:uid="{00000000-0005-0000-0000-0000D87E0000}"/>
    <cellStyle name="Обычный 39 4 9 3" xfId="31811" xr:uid="{00000000-0005-0000-0000-0000D97E0000}"/>
    <cellStyle name="Обычный 39 5" xfId="6126" xr:uid="{00000000-0005-0000-0000-0000DA7E0000}"/>
    <cellStyle name="Обычный 39 5 10" xfId="26834" xr:uid="{00000000-0005-0000-0000-0000DB7E0000}"/>
    <cellStyle name="Обычный 39 5 10 2" xfId="44749" xr:uid="{00000000-0005-0000-0000-0000DC7E0000}"/>
    <cellStyle name="Обычный 39 5 11" xfId="28168" xr:uid="{00000000-0005-0000-0000-0000DD7E0000}"/>
    <cellStyle name="Обычный 39 5 12" xfId="45796" xr:uid="{00000000-0005-0000-0000-0000DE7E0000}"/>
    <cellStyle name="Обычный 39 5 13" xfId="46962" xr:uid="{00000000-0005-0000-0000-0000DF7E0000}"/>
    <cellStyle name="Обычный 39 5 2" xfId="9049" xr:uid="{00000000-0005-0000-0000-0000E07E0000}"/>
    <cellStyle name="Обычный 39 5 2 2" xfId="14126" xr:uid="{00000000-0005-0000-0000-0000E17E0000}"/>
    <cellStyle name="Обычный 39 5 2 2 2" xfId="23314" xr:uid="{00000000-0005-0000-0000-0000E27E0000}"/>
    <cellStyle name="Обычный 39 5 2 2 2 2" xfId="41314" xr:uid="{00000000-0005-0000-0000-0000E37E0000}"/>
    <cellStyle name="Обычный 39 5 2 2 3" xfId="32970" xr:uid="{00000000-0005-0000-0000-0000E47E0000}"/>
    <cellStyle name="Обычный 39 5 2 3" xfId="19615" xr:uid="{00000000-0005-0000-0000-0000E57E0000}"/>
    <cellStyle name="Обычный 39 5 2 3 2" xfId="37785" xr:uid="{00000000-0005-0000-0000-0000E67E0000}"/>
    <cellStyle name="Обычный 39 5 2 4" xfId="29490" xr:uid="{00000000-0005-0000-0000-0000E77E0000}"/>
    <cellStyle name="Обычный 39 5 3" xfId="10127" xr:uid="{00000000-0005-0000-0000-0000E87E0000}"/>
    <cellStyle name="Обычный 39 5 3 2" xfId="15118" xr:uid="{00000000-0005-0000-0000-0000E97E0000}"/>
    <cellStyle name="Обычный 39 5 3 2 2" xfId="24297" xr:uid="{00000000-0005-0000-0000-0000EA7E0000}"/>
    <cellStyle name="Обычный 39 5 3 2 2 2" xfId="42297" xr:uid="{00000000-0005-0000-0000-0000EB7E0000}"/>
    <cellStyle name="Обычный 39 5 3 2 3" xfId="33952" xr:uid="{00000000-0005-0000-0000-0000EC7E0000}"/>
    <cellStyle name="Обычный 39 5 3 3" xfId="20293" xr:uid="{00000000-0005-0000-0000-0000ED7E0000}"/>
    <cellStyle name="Обычный 39 5 3 3 2" xfId="38452" xr:uid="{00000000-0005-0000-0000-0000EE7E0000}"/>
    <cellStyle name="Обычный 39 5 3 4" xfId="30147" xr:uid="{00000000-0005-0000-0000-0000EF7E0000}"/>
    <cellStyle name="Обычный 39 5 4" xfId="11130" xr:uid="{00000000-0005-0000-0000-0000F07E0000}"/>
    <cellStyle name="Обычный 39 5 4 2" xfId="15119" xr:uid="{00000000-0005-0000-0000-0000F17E0000}"/>
    <cellStyle name="Обычный 39 5 4 2 2" xfId="24298" xr:uid="{00000000-0005-0000-0000-0000F27E0000}"/>
    <cellStyle name="Обычный 39 5 4 2 2 2" xfId="42298" xr:uid="{00000000-0005-0000-0000-0000F37E0000}"/>
    <cellStyle name="Обычный 39 5 4 2 3" xfId="33953" xr:uid="{00000000-0005-0000-0000-0000F47E0000}"/>
    <cellStyle name="Обычный 39 5 4 3" xfId="20979" xr:uid="{00000000-0005-0000-0000-0000F57E0000}"/>
    <cellStyle name="Обычный 39 5 4 3 2" xfId="39131" xr:uid="{00000000-0005-0000-0000-0000F67E0000}"/>
    <cellStyle name="Обычный 39 5 4 4" xfId="30815" xr:uid="{00000000-0005-0000-0000-0000F77E0000}"/>
    <cellStyle name="Обычный 39 5 5" xfId="11634" xr:uid="{00000000-0005-0000-0000-0000F87E0000}"/>
    <cellStyle name="Обычный 39 5 5 2" xfId="21479" xr:uid="{00000000-0005-0000-0000-0000F97E0000}"/>
    <cellStyle name="Обычный 39 5 5 2 2" xfId="39631" xr:uid="{00000000-0005-0000-0000-0000FA7E0000}"/>
    <cellStyle name="Обычный 39 5 5 3" xfId="31315" xr:uid="{00000000-0005-0000-0000-0000FB7E0000}"/>
    <cellStyle name="Обычный 39 5 6" xfId="7594" xr:uid="{00000000-0005-0000-0000-0000FC7E0000}"/>
    <cellStyle name="Обычный 39 5 6 2" xfId="18989" xr:uid="{00000000-0005-0000-0000-0000FD7E0000}"/>
    <cellStyle name="Обычный 39 5 6 2 2" xfId="37209" xr:uid="{00000000-0005-0000-0000-0000FE7E0000}"/>
    <cellStyle name="Обычный 39 5 6 3" xfId="28956" xr:uid="{00000000-0005-0000-0000-0000FF7E0000}"/>
    <cellStyle name="Обычный 39 5 7" xfId="13162" xr:uid="{00000000-0005-0000-0000-0000007F0000}"/>
    <cellStyle name="Обычный 39 5 7 2" xfId="22563" xr:uid="{00000000-0005-0000-0000-0000017F0000}"/>
    <cellStyle name="Обычный 39 5 7 2 2" xfId="40575" xr:uid="{00000000-0005-0000-0000-0000027F0000}"/>
    <cellStyle name="Обычный 39 5 7 3" xfId="32237" xr:uid="{00000000-0005-0000-0000-0000037F0000}"/>
    <cellStyle name="Обычный 39 5 8" xfId="16623" xr:uid="{00000000-0005-0000-0000-0000047F0000}"/>
    <cellStyle name="Обычный 39 5 8 2" xfId="25411" xr:uid="{00000000-0005-0000-0000-0000057F0000}"/>
    <cellStyle name="Обычный 39 5 8 2 2" xfId="43375" xr:uid="{00000000-0005-0000-0000-0000067F0000}"/>
    <cellStyle name="Обычный 39 5 8 3" xfId="35067" xr:uid="{00000000-0005-0000-0000-0000077F0000}"/>
    <cellStyle name="Обычный 39 5 9" xfId="18075" xr:uid="{00000000-0005-0000-0000-0000087F0000}"/>
    <cellStyle name="Обычный 39 5 9 2" xfId="36385" xr:uid="{00000000-0005-0000-0000-0000097F0000}"/>
    <cellStyle name="Обычный 39 6" xfId="8330" xr:uid="{00000000-0005-0000-0000-00000A7F0000}"/>
    <cellStyle name="Обычный 39 6 2" xfId="10128" xr:uid="{00000000-0005-0000-0000-00000B7F0000}"/>
    <cellStyle name="Обычный 39 6 2 2" xfId="15120" xr:uid="{00000000-0005-0000-0000-00000C7F0000}"/>
    <cellStyle name="Обычный 39 6 2 2 2" xfId="24299" xr:uid="{00000000-0005-0000-0000-00000D7F0000}"/>
    <cellStyle name="Обычный 39 6 2 2 2 2" xfId="42299" xr:uid="{00000000-0005-0000-0000-00000E7F0000}"/>
    <cellStyle name="Обычный 39 6 2 2 3" xfId="33954" xr:uid="{00000000-0005-0000-0000-00000F7F0000}"/>
    <cellStyle name="Обычный 39 6 2 3" xfId="20294" xr:uid="{00000000-0005-0000-0000-0000107F0000}"/>
    <cellStyle name="Обычный 39 6 2 3 2" xfId="38453" xr:uid="{00000000-0005-0000-0000-0000117F0000}"/>
    <cellStyle name="Обычный 39 6 2 4" xfId="30148" xr:uid="{00000000-0005-0000-0000-0000127F0000}"/>
    <cellStyle name="Обычный 39 6 3" xfId="13370" xr:uid="{00000000-0005-0000-0000-0000137F0000}"/>
    <cellStyle name="Обычный 39 6 4" xfId="19204" xr:uid="{00000000-0005-0000-0000-0000147F0000}"/>
    <cellStyle name="Обычный 39 6 4 2" xfId="37383" xr:uid="{00000000-0005-0000-0000-0000157F0000}"/>
    <cellStyle name="Обычный 39 6 5" xfId="29096" xr:uid="{00000000-0005-0000-0000-0000167F0000}"/>
    <cellStyle name="Обычный 39 7" xfId="9409" xr:uid="{00000000-0005-0000-0000-0000177F0000}"/>
    <cellStyle name="Обычный 39 7 2" xfId="13658" xr:uid="{00000000-0005-0000-0000-0000187F0000}"/>
    <cellStyle name="Обычный 39 7 2 2" xfId="22888" xr:uid="{00000000-0005-0000-0000-0000197F0000}"/>
    <cellStyle name="Обычный 39 7 2 2 2" xfId="40889" xr:uid="{00000000-0005-0000-0000-00001A7F0000}"/>
    <cellStyle name="Обычный 39 7 2 3" xfId="32543" xr:uid="{00000000-0005-0000-0000-00001B7F0000}"/>
    <cellStyle name="Обычный 39 7 3" xfId="19883" xr:uid="{00000000-0005-0000-0000-00001C7F0000}"/>
    <cellStyle name="Обычный 39 7 3 2" xfId="38048" xr:uid="{00000000-0005-0000-0000-00001D7F0000}"/>
    <cellStyle name="Обычный 39 7 4" xfId="29751" xr:uid="{00000000-0005-0000-0000-00001E7F0000}"/>
    <cellStyle name="Обычный 39 8" xfId="10820" xr:uid="{00000000-0005-0000-0000-00001F7F0000}"/>
    <cellStyle name="Обычный 39 8 2" xfId="15121" xr:uid="{00000000-0005-0000-0000-0000207F0000}"/>
    <cellStyle name="Обычный 39 8 2 2" xfId="24300" xr:uid="{00000000-0005-0000-0000-0000217F0000}"/>
    <cellStyle name="Обычный 39 8 2 2 2" xfId="42300" xr:uid="{00000000-0005-0000-0000-0000227F0000}"/>
    <cellStyle name="Обычный 39 8 2 3" xfId="33955" xr:uid="{00000000-0005-0000-0000-0000237F0000}"/>
    <cellStyle name="Обычный 39 8 3" xfId="20675" xr:uid="{00000000-0005-0000-0000-0000247F0000}"/>
    <cellStyle name="Обычный 39 8 3 2" xfId="38827" xr:uid="{00000000-0005-0000-0000-0000257F0000}"/>
    <cellStyle name="Обычный 39 8 4" xfId="30511" xr:uid="{00000000-0005-0000-0000-0000267F0000}"/>
    <cellStyle name="Обычный 39 9" xfId="11262" xr:uid="{00000000-0005-0000-0000-0000277F0000}"/>
    <cellStyle name="Обычный 39 9 2" xfId="21107" xr:uid="{00000000-0005-0000-0000-0000287F0000}"/>
    <cellStyle name="Обычный 39 9 2 2" xfId="39259" xr:uid="{00000000-0005-0000-0000-0000297F0000}"/>
    <cellStyle name="Обычный 39 9 3" xfId="30943" xr:uid="{00000000-0005-0000-0000-00002A7F0000}"/>
    <cellStyle name="Обычный 39_Data_Resourses &amp; Reserves_Audit12_mod2011_f0112" xfId="3794" xr:uid="{00000000-0005-0000-0000-00002B7F0000}"/>
    <cellStyle name="Обычный 4" xfId="3795" xr:uid="{00000000-0005-0000-0000-00002C7F0000}"/>
    <cellStyle name="Обычный 4 10" xfId="15609" xr:uid="{00000000-0005-0000-0000-00002D7F0000}"/>
    <cellStyle name="Обычный 4 10 2" xfId="15626" xr:uid="{00000000-0005-0000-0000-00002E7F0000}"/>
    <cellStyle name="Обычный 4 10 2 2" xfId="24757" xr:uid="{00000000-0005-0000-0000-00002F7F0000}"/>
    <cellStyle name="Обычный 4 10 2 2 2" xfId="42756" xr:uid="{00000000-0005-0000-0000-0000307F0000}"/>
    <cellStyle name="Обычный 4 10 2 3" xfId="34408" xr:uid="{00000000-0005-0000-0000-0000317F0000}"/>
    <cellStyle name="Обычный 4 10 3" xfId="24746" xr:uid="{00000000-0005-0000-0000-0000327F0000}"/>
    <cellStyle name="Обычный 4 10 3 2" xfId="42745" xr:uid="{00000000-0005-0000-0000-0000337F0000}"/>
    <cellStyle name="Обычный 4 10 4" xfId="34397" xr:uid="{00000000-0005-0000-0000-0000347F0000}"/>
    <cellStyle name="Обычный 4 11" xfId="15624" xr:uid="{00000000-0005-0000-0000-0000357F0000}"/>
    <cellStyle name="Обычный 4 11 2" xfId="24755" xr:uid="{00000000-0005-0000-0000-0000367F0000}"/>
    <cellStyle name="Обычный 4 11 2 2" xfId="42754" xr:uid="{00000000-0005-0000-0000-0000377F0000}"/>
    <cellStyle name="Обычный 4 11 3" xfId="34406" xr:uid="{00000000-0005-0000-0000-0000387F0000}"/>
    <cellStyle name="Обычный 4 2" xfId="3796" xr:uid="{00000000-0005-0000-0000-0000397F0000}"/>
    <cellStyle name="Обычный 4 2 2" xfId="3797" xr:uid="{00000000-0005-0000-0000-00003A7F0000}"/>
    <cellStyle name="Обычный 4 2 2 2" xfId="3798" xr:uid="{00000000-0005-0000-0000-00003B7F0000}"/>
    <cellStyle name="Обычный 4 2 3" xfId="3799" xr:uid="{00000000-0005-0000-0000-00003C7F0000}"/>
    <cellStyle name="Обычный 4 2 3 2" xfId="8258" xr:uid="{00000000-0005-0000-0000-00003D7F0000}"/>
    <cellStyle name="Обычный 4 2 4" xfId="3800" xr:uid="{00000000-0005-0000-0000-00003E7F0000}"/>
    <cellStyle name="Обычный 4 2_Капстрой" xfId="3801" xr:uid="{00000000-0005-0000-0000-00003F7F0000}"/>
    <cellStyle name="Обычный 4 3" xfId="3802" xr:uid="{00000000-0005-0000-0000-0000407F0000}"/>
    <cellStyle name="Обычный 4 3 2" xfId="3803" xr:uid="{00000000-0005-0000-0000-0000417F0000}"/>
    <cellStyle name="Обычный 4 3 3" xfId="5364" xr:uid="{00000000-0005-0000-0000-0000427F0000}"/>
    <cellStyle name="Обычный 4 3 4" xfId="13371" xr:uid="{00000000-0005-0000-0000-0000437F0000}"/>
    <cellStyle name="Обычный 4 4" xfId="3804" xr:uid="{00000000-0005-0000-0000-0000447F0000}"/>
    <cellStyle name="Обычный 4 5" xfId="5365" xr:uid="{00000000-0005-0000-0000-0000457F0000}"/>
    <cellStyle name="Обычный 4 5 2" xfId="6487" xr:uid="{00000000-0005-0000-0000-0000467F0000}"/>
    <cellStyle name="Обычный 4 5 2 2" xfId="14127" xr:uid="{00000000-0005-0000-0000-0000477F0000}"/>
    <cellStyle name="Обычный 4 5 2 2 2" xfId="16967" xr:uid="{00000000-0005-0000-0000-0000487F0000}"/>
    <cellStyle name="Обычный 4 5 2 2 2 2" xfId="25674" xr:uid="{00000000-0005-0000-0000-0000497F0000}"/>
    <cellStyle name="Обычный 4 5 2 2 2 2 2" xfId="43635" xr:uid="{00000000-0005-0000-0000-00004A7F0000}"/>
    <cellStyle name="Обычный 4 5 2 2 2 3" xfId="27116" xr:uid="{00000000-0005-0000-0000-00004B7F0000}"/>
    <cellStyle name="Обычный 4 5 2 2 2 3 2" xfId="45012" xr:uid="{00000000-0005-0000-0000-00004C7F0000}"/>
    <cellStyle name="Обычный 4 5 2 2 2 4" xfId="35329" xr:uid="{00000000-0005-0000-0000-00004D7F0000}"/>
    <cellStyle name="Обычный 4 5 2 2 2 5" xfId="46083" xr:uid="{00000000-0005-0000-0000-00004E7F0000}"/>
    <cellStyle name="Обычный 4 5 2 2 2 6" xfId="47280" xr:uid="{00000000-0005-0000-0000-00004F7F0000}"/>
    <cellStyle name="Обычный 4 5 2 2 3" xfId="27115" xr:uid="{00000000-0005-0000-0000-0000507F0000}"/>
    <cellStyle name="Обычный 4 5 2 2 3 2" xfId="45011" xr:uid="{00000000-0005-0000-0000-0000517F0000}"/>
    <cellStyle name="Обычный 4 5 2 2 3 3" xfId="46086" xr:uid="{00000000-0005-0000-0000-0000527F0000}"/>
    <cellStyle name="Обычный 4 5 2 2 3 4" xfId="47283" xr:uid="{00000000-0005-0000-0000-0000537F0000}"/>
    <cellStyle name="Обычный 4 5 2 2 4" xfId="46082" xr:uid="{00000000-0005-0000-0000-0000547F0000}"/>
    <cellStyle name="Обычный 4 5 2 2 5" xfId="47279" xr:uid="{00000000-0005-0000-0000-0000557F0000}"/>
    <cellStyle name="Обычный 4 5 2 3" xfId="16888" xr:uid="{00000000-0005-0000-0000-0000567F0000}"/>
    <cellStyle name="Обычный 4 5 2 3 2" xfId="25631" xr:uid="{00000000-0005-0000-0000-0000577F0000}"/>
    <cellStyle name="Обычный 4 5 2 3 2 2" xfId="43592" xr:uid="{00000000-0005-0000-0000-0000587F0000}"/>
    <cellStyle name="Обычный 4 5 2 3 3" xfId="35286" xr:uid="{00000000-0005-0000-0000-0000597F0000}"/>
    <cellStyle name="Обычный 4 5 2 4" xfId="18431" xr:uid="{00000000-0005-0000-0000-00005A7F0000}"/>
    <cellStyle name="Обычный 4 5 2 4 2" xfId="36739" xr:uid="{00000000-0005-0000-0000-00005B7F0000}"/>
    <cellStyle name="Обычный 4 5 2 5" xfId="27054" xr:uid="{00000000-0005-0000-0000-00005C7F0000}"/>
    <cellStyle name="Обычный 4 5 2 5 2" xfId="44968" xr:uid="{00000000-0005-0000-0000-00005D7F0000}"/>
    <cellStyle name="Обычный 4 5 2 6" xfId="28525" xr:uid="{00000000-0005-0000-0000-00005E7F0000}"/>
    <cellStyle name="Обычный 4 5 2 7" xfId="46025" xr:uid="{00000000-0005-0000-0000-00005F7F0000}"/>
    <cellStyle name="Обычный 4 5 2 8" xfId="47222" xr:uid="{00000000-0005-0000-0000-0000607F0000}"/>
    <cellStyle name="Обычный 4 5 3" xfId="7411" xr:uid="{00000000-0005-0000-0000-0000617F0000}"/>
    <cellStyle name="Обычный 4 5 3 2" xfId="16916" xr:uid="{00000000-0005-0000-0000-0000627F0000}"/>
    <cellStyle name="Обычный 4 5 3 2 2" xfId="25658" xr:uid="{00000000-0005-0000-0000-0000637F0000}"/>
    <cellStyle name="Обычный 4 5 3 2 2 2" xfId="43619" xr:uid="{00000000-0005-0000-0000-0000647F0000}"/>
    <cellStyle name="Обычный 4 5 3 2 3" xfId="35313" xr:uid="{00000000-0005-0000-0000-0000657F0000}"/>
    <cellStyle name="Обычный 4 5 3 3" xfId="27081" xr:uid="{00000000-0005-0000-0000-0000667F0000}"/>
    <cellStyle name="Обычный 4 5 3 3 2" xfId="44995" xr:uid="{00000000-0005-0000-0000-0000677F0000}"/>
    <cellStyle name="Обычный 4 5 3 4" xfId="46052" xr:uid="{00000000-0005-0000-0000-0000687F0000}"/>
    <cellStyle name="Обычный 4 5 3 5" xfId="47249" xr:uid="{00000000-0005-0000-0000-0000697F0000}"/>
    <cellStyle name="Обычный 4 5 4" xfId="16267" xr:uid="{00000000-0005-0000-0000-00006A7F0000}"/>
    <cellStyle name="Обычный 4 5 4 2" xfId="25202" xr:uid="{00000000-0005-0000-0000-00006B7F0000}"/>
    <cellStyle name="Обычный 4 5 4 2 2" xfId="43195" xr:uid="{00000000-0005-0000-0000-00006C7F0000}"/>
    <cellStyle name="Обычный 4 5 4 3" xfId="34844" xr:uid="{00000000-0005-0000-0000-00006D7F0000}"/>
    <cellStyle name="Обычный 4 5 5" xfId="17743" xr:uid="{00000000-0005-0000-0000-00006E7F0000}"/>
    <cellStyle name="Обычный 4 5 5 2" xfId="36092" xr:uid="{00000000-0005-0000-0000-00006F7F0000}"/>
    <cellStyle name="Обычный 4 5 6" xfId="26609" xr:uid="{00000000-0005-0000-0000-0000707F0000}"/>
    <cellStyle name="Обычный 4 5 6 2" xfId="44524" xr:uid="{00000000-0005-0000-0000-0000717F0000}"/>
    <cellStyle name="Обычный 4 5 7" xfId="27887" xr:uid="{00000000-0005-0000-0000-0000727F0000}"/>
    <cellStyle name="Обычный 4 5 8" xfId="45523" xr:uid="{00000000-0005-0000-0000-0000737F0000}"/>
    <cellStyle name="Обычный 4 5 9" xfId="46638" xr:uid="{00000000-0005-0000-0000-0000747F0000}"/>
    <cellStyle name="Обычный 4 6" xfId="7697" xr:uid="{00000000-0005-0000-0000-0000757F0000}"/>
    <cellStyle name="Обычный 4 6 2" xfId="14128" xr:uid="{00000000-0005-0000-0000-0000767F0000}"/>
    <cellStyle name="Обычный 4 6 3" xfId="16281" xr:uid="{00000000-0005-0000-0000-0000777F0000}"/>
    <cellStyle name="Обычный 4 7" xfId="8080" xr:uid="{00000000-0005-0000-0000-0000787F0000}"/>
    <cellStyle name="Обычный 4 7 2" xfId="14129" xr:uid="{00000000-0005-0000-0000-0000797F0000}"/>
    <cellStyle name="Обычный 4 7 3" xfId="16908" xr:uid="{00000000-0005-0000-0000-00007A7F0000}"/>
    <cellStyle name="Обычный 4 7 3 2" xfId="25651" xr:uid="{00000000-0005-0000-0000-00007B7F0000}"/>
    <cellStyle name="Обычный 4 7 3 2 2" xfId="43612" xr:uid="{00000000-0005-0000-0000-00007C7F0000}"/>
    <cellStyle name="Обычный 4 7 3 3" xfId="35306" xr:uid="{00000000-0005-0000-0000-00007D7F0000}"/>
    <cellStyle name="Обычный 4 7 4" xfId="27074" xr:uid="{00000000-0005-0000-0000-00007E7F0000}"/>
    <cellStyle name="Обычный 4 7 4 2" xfId="44988" xr:uid="{00000000-0005-0000-0000-00007F7F0000}"/>
    <cellStyle name="Обычный 4 7 5" xfId="46045" xr:uid="{00000000-0005-0000-0000-0000807F0000}"/>
    <cellStyle name="Обычный 4 7 6" xfId="47242" xr:uid="{00000000-0005-0000-0000-0000817F0000}"/>
    <cellStyle name="Обычный 4 8" xfId="13372" xr:uid="{00000000-0005-0000-0000-0000827F0000}"/>
    <cellStyle name="Обычный 4 9" xfId="15582" xr:uid="{00000000-0005-0000-0000-0000837F0000}"/>
    <cellStyle name="Обычный 4_(DELOITTE) январь 2011" xfId="5366" xr:uid="{00000000-0005-0000-0000-0000847F0000}"/>
    <cellStyle name="Обычный 40" xfId="3805" xr:uid="{00000000-0005-0000-0000-0000857F0000}"/>
    <cellStyle name="Обычный 40 10" xfId="11779" xr:uid="{00000000-0005-0000-0000-0000867F0000}"/>
    <cellStyle name="Обычный 40 11" xfId="6669" xr:uid="{00000000-0005-0000-0000-0000877F0000}"/>
    <cellStyle name="Обычный 40 11 2" xfId="18523" xr:uid="{00000000-0005-0000-0000-0000887F0000}"/>
    <cellStyle name="Обычный 40 11 2 2" xfId="36800" xr:uid="{00000000-0005-0000-0000-0000897F0000}"/>
    <cellStyle name="Обычный 40 11 3" xfId="28579" xr:uid="{00000000-0005-0000-0000-00008A7F0000}"/>
    <cellStyle name="Обычный 40 12" xfId="12597" xr:uid="{00000000-0005-0000-0000-00008B7F0000}"/>
    <cellStyle name="Обычный 40 12 2" xfId="22033" xr:uid="{00000000-0005-0000-0000-00008C7F0000}"/>
    <cellStyle name="Обычный 40 12 2 2" xfId="40149" xr:uid="{00000000-0005-0000-0000-00008D7F0000}"/>
    <cellStyle name="Обычный 40 12 3" xfId="31812" xr:uid="{00000000-0005-0000-0000-00008E7F0000}"/>
    <cellStyle name="Обычный 40 2" xfId="3806" xr:uid="{00000000-0005-0000-0000-00008F7F0000}"/>
    <cellStyle name="Обычный 40 2 10" xfId="12598" xr:uid="{00000000-0005-0000-0000-0000907F0000}"/>
    <cellStyle name="Обычный 40 2 10 2" xfId="22034" xr:uid="{00000000-0005-0000-0000-0000917F0000}"/>
    <cellStyle name="Обычный 40 2 10 2 2" xfId="40150" xr:uid="{00000000-0005-0000-0000-0000927F0000}"/>
    <cellStyle name="Обычный 40 2 10 3" xfId="31813" xr:uid="{00000000-0005-0000-0000-0000937F0000}"/>
    <cellStyle name="Обычный 40 2 11" xfId="16198" xr:uid="{00000000-0005-0000-0000-0000947F0000}"/>
    <cellStyle name="Обычный 40 2 11 2" xfId="25137" xr:uid="{00000000-0005-0000-0000-0000957F0000}"/>
    <cellStyle name="Обычный 40 2 11 2 2" xfId="43130" xr:uid="{00000000-0005-0000-0000-0000967F0000}"/>
    <cellStyle name="Обычный 40 2 11 3" xfId="34777" xr:uid="{00000000-0005-0000-0000-0000977F0000}"/>
    <cellStyle name="Обычный 40 2 12" xfId="17365" xr:uid="{00000000-0005-0000-0000-0000987F0000}"/>
    <cellStyle name="Обычный 40 2 12 2" xfId="35720" xr:uid="{00000000-0005-0000-0000-0000997F0000}"/>
    <cellStyle name="Обычный 40 2 13" xfId="26497" xr:uid="{00000000-0005-0000-0000-00009A7F0000}"/>
    <cellStyle name="Обычный 40 2 13 2" xfId="44419" xr:uid="{00000000-0005-0000-0000-00009B7F0000}"/>
    <cellStyle name="Обычный 40 2 14" xfId="27566" xr:uid="{00000000-0005-0000-0000-00009C7F0000}"/>
    <cellStyle name="Обычный 40 2 15" xfId="45456" xr:uid="{00000000-0005-0000-0000-00009D7F0000}"/>
    <cellStyle name="Обычный 40 2 16" xfId="46569" xr:uid="{00000000-0005-0000-0000-00009E7F0000}"/>
    <cellStyle name="Обычный 40 2 2" xfId="3807" xr:uid="{00000000-0005-0000-0000-00009F7F0000}"/>
    <cellStyle name="Обычный 40 2 2 2" xfId="10129" xr:uid="{00000000-0005-0000-0000-0000A07F0000}"/>
    <cellStyle name="Обычный 40 2 3" xfId="6130" xr:uid="{00000000-0005-0000-0000-0000A17F0000}"/>
    <cellStyle name="Обычный 40 2 3 10" xfId="26986" xr:uid="{00000000-0005-0000-0000-0000A27F0000}"/>
    <cellStyle name="Обычный 40 2 3 10 2" xfId="44901" xr:uid="{00000000-0005-0000-0000-0000A37F0000}"/>
    <cellStyle name="Обычный 40 2 3 11" xfId="28172" xr:uid="{00000000-0005-0000-0000-0000A47F0000}"/>
    <cellStyle name="Обычный 40 2 3 12" xfId="45958" xr:uid="{00000000-0005-0000-0000-0000A57F0000}"/>
    <cellStyle name="Обычный 40 2 3 13" xfId="47153" xr:uid="{00000000-0005-0000-0000-0000A67F0000}"/>
    <cellStyle name="Обычный 40 2 3 2" xfId="9053" xr:uid="{00000000-0005-0000-0000-0000A77F0000}"/>
    <cellStyle name="Обычный 40 2 3 2 2" xfId="14130" xr:uid="{00000000-0005-0000-0000-0000A87F0000}"/>
    <cellStyle name="Обычный 40 2 3 2 2 2" xfId="23315" xr:uid="{00000000-0005-0000-0000-0000A97F0000}"/>
    <cellStyle name="Обычный 40 2 3 2 2 2 2" xfId="41315" xr:uid="{00000000-0005-0000-0000-0000AA7F0000}"/>
    <cellStyle name="Обычный 40 2 3 2 2 3" xfId="32971" xr:uid="{00000000-0005-0000-0000-0000AB7F0000}"/>
    <cellStyle name="Обычный 40 2 3 2 3" xfId="19619" xr:uid="{00000000-0005-0000-0000-0000AC7F0000}"/>
    <cellStyle name="Обычный 40 2 3 2 3 2" xfId="37789" xr:uid="{00000000-0005-0000-0000-0000AD7F0000}"/>
    <cellStyle name="Обычный 40 2 3 2 4" xfId="29494" xr:uid="{00000000-0005-0000-0000-0000AE7F0000}"/>
    <cellStyle name="Обычный 40 2 3 3" xfId="10130" xr:uid="{00000000-0005-0000-0000-0000AF7F0000}"/>
    <cellStyle name="Обычный 40 2 3 3 2" xfId="15122" xr:uid="{00000000-0005-0000-0000-0000B07F0000}"/>
    <cellStyle name="Обычный 40 2 3 3 2 2" xfId="24301" xr:uid="{00000000-0005-0000-0000-0000B17F0000}"/>
    <cellStyle name="Обычный 40 2 3 3 2 2 2" xfId="42301" xr:uid="{00000000-0005-0000-0000-0000B27F0000}"/>
    <cellStyle name="Обычный 40 2 3 3 2 3" xfId="33956" xr:uid="{00000000-0005-0000-0000-0000B37F0000}"/>
    <cellStyle name="Обычный 40 2 3 3 3" xfId="20295" xr:uid="{00000000-0005-0000-0000-0000B47F0000}"/>
    <cellStyle name="Обычный 40 2 3 3 3 2" xfId="38454" xr:uid="{00000000-0005-0000-0000-0000B57F0000}"/>
    <cellStyle name="Обычный 40 2 3 3 4" xfId="30149" xr:uid="{00000000-0005-0000-0000-0000B67F0000}"/>
    <cellStyle name="Обычный 40 2 3 4" xfId="11131" xr:uid="{00000000-0005-0000-0000-0000B77F0000}"/>
    <cellStyle name="Обычный 40 2 3 4 2" xfId="15123" xr:uid="{00000000-0005-0000-0000-0000B87F0000}"/>
    <cellStyle name="Обычный 40 2 3 4 2 2" xfId="24302" xr:uid="{00000000-0005-0000-0000-0000B97F0000}"/>
    <cellStyle name="Обычный 40 2 3 4 2 2 2" xfId="42302" xr:uid="{00000000-0005-0000-0000-0000BA7F0000}"/>
    <cellStyle name="Обычный 40 2 3 4 2 3" xfId="33957" xr:uid="{00000000-0005-0000-0000-0000BB7F0000}"/>
    <cellStyle name="Обычный 40 2 3 4 3" xfId="20980" xr:uid="{00000000-0005-0000-0000-0000BC7F0000}"/>
    <cellStyle name="Обычный 40 2 3 4 3 2" xfId="39132" xr:uid="{00000000-0005-0000-0000-0000BD7F0000}"/>
    <cellStyle name="Обычный 40 2 3 4 4" xfId="30816" xr:uid="{00000000-0005-0000-0000-0000BE7F0000}"/>
    <cellStyle name="Обычный 40 2 3 5" xfId="11638" xr:uid="{00000000-0005-0000-0000-0000BF7F0000}"/>
    <cellStyle name="Обычный 40 2 3 5 2" xfId="21483" xr:uid="{00000000-0005-0000-0000-0000C07F0000}"/>
    <cellStyle name="Обычный 40 2 3 5 2 2" xfId="39635" xr:uid="{00000000-0005-0000-0000-0000C17F0000}"/>
    <cellStyle name="Обычный 40 2 3 5 3" xfId="31319" xr:uid="{00000000-0005-0000-0000-0000C27F0000}"/>
    <cellStyle name="Обычный 40 2 3 6" xfId="7598" xr:uid="{00000000-0005-0000-0000-0000C37F0000}"/>
    <cellStyle name="Обычный 40 2 3 6 2" xfId="18993" xr:uid="{00000000-0005-0000-0000-0000C47F0000}"/>
    <cellStyle name="Обычный 40 2 3 6 2 2" xfId="37213" xr:uid="{00000000-0005-0000-0000-0000C57F0000}"/>
    <cellStyle name="Обычный 40 2 3 6 3" xfId="28960" xr:uid="{00000000-0005-0000-0000-0000C67F0000}"/>
    <cellStyle name="Обычный 40 2 3 7" xfId="13163" xr:uid="{00000000-0005-0000-0000-0000C77F0000}"/>
    <cellStyle name="Обычный 40 2 3 7 2" xfId="22564" xr:uid="{00000000-0005-0000-0000-0000C87F0000}"/>
    <cellStyle name="Обычный 40 2 3 7 2 2" xfId="40576" xr:uid="{00000000-0005-0000-0000-0000C97F0000}"/>
    <cellStyle name="Обычный 40 2 3 7 3" xfId="32238" xr:uid="{00000000-0005-0000-0000-0000CA7F0000}"/>
    <cellStyle name="Обычный 40 2 3 8" xfId="16817" xr:uid="{00000000-0005-0000-0000-0000CB7F0000}"/>
    <cellStyle name="Обычный 40 2 3 8 2" xfId="25566" xr:uid="{00000000-0005-0000-0000-0000CC7F0000}"/>
    <cellStyle name="Обычный 40 2 3 8 2 2" xfId="43527" xr:uid="{00000000-0005-0000-0000-0000CD7F0000}"/>
    <cellStyle name="Обычный 40 2 3 8 3" xfId="35219" xr:uid="{00000000-0005-0000-0000-0000CE7F0000}"/>
    <cellStyle name="Обычный 40 2 3 9" xfId="18079" xr:uid="{00000000-0005-0000-0000-0000CF7F0000}"/>
    <cellStyle name="Обычный 40 2 3 9 2" xfId="36389" xr:uid="{00000000-0005-0000-0000-0000D07F0000}"/>
    <cellStyle name="Обычный 40 2 4" xfId="8523" xr:uid="{00000000-0005-0000-0000-0000D17F0000}"/>
    <cellStyle name="Обычный 40 2 4 2" xfId="10131" xr:uid="{00000000-0005-0000-0000-0000D27F0000}"/>
    <cellStyle name="Обычный 40 2 4 2 2" xfId="15124" xr:uid="{00000000-0005-0000-0000-0000D37F0000}"/>
    <cellStyle name="Обычный 40 2 4 2 2 2" xfId="24303" xr:uid="{00000000-0005-0000-0000-0000D47F0000}"/>
    <cellStyle name="Обычный 40 2 4 2 2 2 2" xfId="42303" xr:uid="{00000000-0005-0000-0000-0000D57F0000}"/>
    <cellStyle name="Обычный 40 2 4 2 2 3" xfId="33958" xr:uid="{00000000-0005-0000-0000-0000D67F0000}"/>
    <cellStyle name="Обычный 40 2 4 2 3" xfId="20296" xr:uid="{00000000-0005-0000-0000-0000D77F0000}"/>
    <cellStyle name="Обычный 40 2 4 2 3 2" xfId="38455" xr:uid="{00000000-0005-0000-0000-0000D87F0000}"/>
    <cellStyle name="Обычный 40 2 4 2 4" xfId="30150" xr:uid="{00000000-0005-0000-0000-0000D97F0000}"/>
    <cellStyle name="Обычный 40 2 4 3" xfId="13662" xr:uid="{00000000-0005-0000-0000-0000DA7F0000}"/>
    <cellStyle name="Обычный 40 2 4 3 2" xfId="22892" xr:uid="{00000000-0005-0000-0000-0000DB7F0000}"/>
    <cellStyle name="Обычный 40 2 4 3 2 2" xfId="40893" xr:uid="{00000000-0005-0000-0000-0000DC7F0000}"/>
    <cellStyle name="Обычный 40 2 4 3 3" xfId="32547" xr:uid="{00000000-0005-0000-0000-0000DD7F0000}"/>
    <cellStyle name="Обычный 40 2 4 4" xfId="19278" xr:uid="{00000000-0005-0000-0000-0000DE7F0000}"/>
    <cellStyle name="Обычный 40 2 4 4 2" xfId="37452" xr:uid="{00000000-0005-0000-0000-0000DF7F0000}"/>
    <cellStyle name="Обычный 40 2 4 5" xfId="29163" xr:uid="{00000000-0005-0000-0000-0000E07F0000}"/>
    <cellStyle name="Обычный 40 2 5" xfId="9413" xr:uid="{00000000-0005-0000-0000-0000E17F0000}"/>
    <cellStyle name="Обычный 40 2 5 2" xfId="15125" xr:uid="{00000000-0005-0000-0000-0000E27F0000}"/>
    <cellStyle name="Обычный 40 2 5 2 2" xfId="24304" xr:uid="{00000000-0005-0000-0000-0000E37F0000}"/>
    <cellStyle name="Обычный 40 2 5 2 2 2" xfId="42304" xr:uid="{00000000-0005-0000-0000-0000E47F0000}"/>
    <cellStyle name="Обычный 40 2 5 2 3" xfId="33959" xr:uid="{00000000-0005-0000-0000-0000E57F0000}"/>
    <cellStyle name="Обычный 40 2 5 3" xfId="19887" xr:uid="{00000000-0005-0000-0000-0000E67F0000}"/>
    <cellStyle name="Обычный 40 2 5 3 2" xfId="38052" xr:uid="{00000000-0005-0000-0000-0000E77F0000}"/>
    <cellStyle name="Обычный 40 2 5 4" xfId="29755" xr:uid="{00000000-0005-0000-0000-0000E87F0000}"/>
    <cellStyle name="Обычный 40 2 6" xfId="10824" xr:uid="{00000000-0005-0000-0000-0000E97F0000}"/>
    <cellStyle name="Обычный 40 2 6 2" xfId="15126" xr:uid="{00000000-0005-0000-0000-0000EA7F0000}"/>
    <cellStyle name="Обычный 40 2 6 2 2" xfId="24305" xr:uid="{00000000-0005-0000-0000-0000EB7F0000}"/>
    <cellStyle name="Обычный 40 2 6 2 2 2" xfId="42305" xr:uid="{00000000-0005-0000-0000-0000EC7F0000}"/>
    <cellStyle name="Обычный 40 2 6 2 3" xfId="33960" xr:uid="{00000000-0005-0000-0000-0000ED7F0000}"/>
    <cellStyle name="Обычный 40 2 6 3" xfId="20679" xr:uid="{00000000-0005-0000-0000-0000EE7F0000}"/>
    <cellStyle name="Обычный 40 2 6 3 2" xfId="38831" xr:uid="{00000000-0005-0000-0000-0000EF7F0000}"/>
    <cellStyle name="Обычный 40 2 6 4" xfId="30515" xr:uid="{00000000-0005-0000-0000-0000F07F0000}"/>
    <cellStyle name="Обычный 40 2 7" xfId="11325" xr:uid="{00000000-0005-0000-0000-0000F17F0000}"/>
    <cellStyle name="Обычный 40 2 7 2" xfId="21170" xr:uid="{00000000-0005-0000-0000-0000F27F0000}"/>
    <cellStyle name="Обычный 40 2 7 2 2" xfId="39322" xr:uid="{00000000-0005-0000-0000-0000F37F0000}"/>
    <cellStyle name="Обычный 40 2 7 3" xfId="31006" xr:uid="{00000000-0005-0000-0000-0000F47F0000}"/>
    <cellStyle name="Обычный 40 2 8" xfId="11887" xr:uid="{00000000-0005-0000-0000-0000F57F0000}"/>
    <cellStyle name="Обычный 40 2 8 2" xfId="21638" xr:uid="{00000000-0005-0000-0000-0000F67F0000}"/>
    <cellStyle name="Обычный 40 2 8 2 2" xfId="39787" xr:uid="{00000000-0005-0000-0000-0000F77F0000}"/>
    <cellStyle name="Обычный 40 2 8 3" xfId="31466" xr:uid="{00000000-0005-0000-0000-0000F87F0000}"/>
    <cellStyle name="Обычный 40 2 9" xfId="6824" xr:uid="{00000000-0005-0000-0000-0000F97F0000}"/>
    <cellStyle name="Обычный 40 2 9 2" xfId="18613" xr:uid="{00000000-0005-0000-0000-0000FA7F0000}"/>
    <cellStyle name="Обычный 40 2 9 2 2" xfId="36874" xr:uid="{00000000-0005-0000-0000-0000FB7F0000}"/>
    <cellStyle name="Обычный 40 2 9 3" xfId="28643" xr:uid="{00000000-0005-0000-0000-0000FC7F0000}"/>
    <cellStyle name="Обычный 40 3" xfId="3808" xr:uid="{00000000-0005-0000-0000-0000FD7F0000}"/>
    <cellStyle name="Обычный 40 3 2" xfId="10132" xr:uid="{00000000-0005-0000-0000-0000FE7F0000}"/>
    <cellStyle name="Обычный 40 4" xfId="3809" xr:uid="{00000000-0005-0000-0000-0000FF7F0000}"/>
    <cellStyle name="Обычный 40 4 10" xfId="16199" xr:uid="{00000000-0005-0000-0000-000000800000}"/>
    <cellStyle name="Обычный 40 4 10 2" xfId="25138" xr:uid="{00000000-0005-0000-0000-000001800000}"/>
    <cellStyle name="Обычный 40 4 10 2 2" xfId="43131" xr:uid="{00000000-0005-0000-0000-000002800000}"/>
    <cellStyle name="Обычный 40 4 10 3" xfId="34778" xr:uid="{00000000-0005-0000-0000-000003800000}"/>
    <cellStyle name="Обычный 40 4 11" xfId="17366" xr:uid="{00000000-0005-0000-0000-000004800000}"/>
    <cellStyle name="Обычный 40 4 11 2" xfId="35721" xr:uid="{00000000-0005-0000-0000-000005800000}"/>
    <cellStyle name="Обычный 40 4 12" xfId="26498" xr:uid="{00000000-0005-0000-0000-000006800000}"/>
    <cellStyle name="Обычный 40 4 12 2" xfId="44420" xr:uid="{00000000-0005-0000-0000-000007800000}"/>
    <cellStyle name="Обычный 40 4 13" xfId="27567" xr:uid="{00000000-0005-0000-0000-000008800000}"/>
    <cellStyle name="Обычный 40 4 14" xfId="45457" xr:uid="{00000000-0005-0000-0000-000009800000}"/>
    <cellStyle name="Обычный 40 4 15" xfId="46570" xr:uid="{00000000-0005-0000-0000-00000A800000}"/>
    <cellStyle name="Обычный 40 4 2" xfId="6131" xr:uid="{00000000-0005-0000-0000-00000B800000}"/>
    <cellStyle name="Обычный 40 4 2 10" xfId="26987" xr:uid="{00000000-0005-0000-0000-00000C800000}"/>
    <cellStyle name="Обычный 40 4 2 10 2" xfId="44902" xr:uid="{00000000-0005-0000-0000-00000D800000}"/>
    <cellStyle name="Обычный 40 4 2 11" xfId="28173" xr:uid="{00000000-0005-0000-0000-00000E800000}"/>
    <cellStyle name="Обычный 40 4 2 12" xfId="45959" xr:uid="{00000000-0005-0000-0000-00000F800000}"/>
    <cellStyle name="Обычный 40 4 2 13" xfId="47154" xr:uid="{00000000-0005-0000-0000-000010800000}"/>
    <cellStyle name="Обычный 40 4 2 2" xfId="9054" xr:uid="{00000000-0005-0000-0000-000011800000}"/>
    <cellStyle name="Обычный 40 4 2 2 2" xfId="14131" xr:uid="{00000000-0005-0000-0000-000012800000}"/>
    <cellStyle name="Обычный 40 4 2 2 2 2" xfId="23316" xr:uid="{00000000-0005-0000-0000-000013800000}"/>
    <cellStyle name="Обычный 40 4 2 2 2 2 2" xfId="41316" xr:uid="{00000000-0005-0000-0000-000014800000}"/>
    <cellStyle name="Обычный 40 4 2 2 2 3" xfId="32972" xr:uid="{00000000-0005-0000-0000-000015800000}"/>
    <cellStyle name="Обычный 40 4 2 2 3" xfId="19620" xr:uid="{00000000-0005-0000-0000-000016800000}"/>
    <cellStyle name="Обычный 40 4 2 2 3 2" xfId="37790" xr:uid="{00000000-0005-0000-0000-000017800000}"/>
    <cellStyle name="Обычный 40 4 2 2 4" xfId="29495" xr:uid="{00000000-0005-0000-0000-000018800000}"/>
    <cellStyle name="Обычный 40 4 2 3" xfId="10133" xr:uid="{00000000-0005-0000-0000-000019800000}"/>
    <cellStyle name="Обычный 40 4 2 3 2" xfId="15127" xr:uid="{00000000-0005-0000-0000-00001A800000}"/>
    <cellStyle name="Обычный 40 4 2 3 2 2" xfId="24306" xr:uid="{00000000-0005-0000-0000-00001B800000}"/>
    <cellStyle name="Обычный 40 4 2 3 2 2 2" xfId="42306" xr:uid="{00000000-0005-0000-0000-00001C800000}"/>
    <cellStyle name="Обычный 40 4 2 3 2 3" xfId="33961" xr:uid="{00000000-0005-0000-0000-00001D800000}"/>
    <cellStyle name="Обычный 40 4 2 3 3" xfId="20297" xr:uid="{00000000-0005-0000-0000-00001E800000}"/>
    <cellStyle name="Обычный 40 4 2 3 3 2" xfId="38456" xr:uid="{00000000-0005-0000-0000-00001F800000}"/>
    <cellStyle name="Обычный 40 4 2 3 4" xfId="30151" xr:uid="{00000000-0005-0000-0000-000020800000}"/>
    <cellStyle name="Обычный 40 4 2 4" xfId="11132" xr:uid="{00000000-0005-0000-0000-000021800000}"/>
    <cellStyle name="Обычный 40 4 2 4 2" xfId="15128" xr:uid="{00000000-0005-0000-0000-000022800000}"/>
    <cellStyle name="Обычный 40 4 2 4 2 2" xfId="24307" xr:uid="{00000000-0005-0000-0000-000023800000}"/>
    <cellStyle name="Обычный 40 4 2 4 2 2 2" xfId="42307" xr:uid="{00000000-0005-0000-0000-000024800000}"/>
    <cellStyle name="Обычный 40 4 2 4 2 3" xfId="33962" xr:uid="{00000000-0005-0000-0000-000025800000}"/>
    <cellStyle name="Обычный 40 4 2 4 3" xfId="20981" xr:uid="{00000000-0005-0000-0000-000026800000}"/>
    <cellStyle name="Обычный 40 4 2 4 3 2" xfId="39133" xr:uid="{00000000-0005-0000-0000-000027800000}"/>
    <cellStyle name="Обычный 40 4 2 4 4" xfId="30817" xr:uid="{00000000-0005-0000-0000-000028800000}"/>
    <cellStyle name="Обычный 40 4 2 5" xfId="11639" xr:uid="{00000000-0005-0000-0000-000029800000}"/>
    <cellStyle name="Обычный 40 4 2 5 2" xfId="21484" xr:uid="{00000000-0005-0000-0000-00002A800000}"/>
    <cellStyle name="Обычный 40 4 2 5 2 2" xfId="39636" xr:uid="{00000000-0005-0000-0000-00002B800000}"/>
    <cellStyle name="Обычный 40 4 2 5 3" xfId="31320" xr:uid="{00000000-0005-0000-0000-00002C800000}"/>
    <cellStyle name="Обычный 40 4 2 6" xfId="7599" xr:uid="{00000000-0005-0000-0000-00002D800000}"/>
    <cellStyle name="Обычный 40 4 2 6 2" xfId="18994" xr:uid="{00000000-0005-0000-0000-00002E800000}"/>
    <cellStyle name="Обычный 40 4 2 6 2 2" xfId="37214" xr:uid="{00000000-0005-0000-0000-00002F800000}"/>
    <cellStyle name="Обычный 40 4 2 6 3" xfId="28961" xr:uid="{00000000-0005-0000-0000-000030800000}"/>
    <cellStyle name="Обычный 40 4 2 7" xfId="13164" xr:uid="{00000000-0005-0000-0000-000031800000}"/>
    <cellStyle name="Обычный 40 4 2 7 2" xfId="22565" xr:uid="{00000000-0005-0000-0000-000032800000}"/>
    <cellStyle name="Обычный 40 4 2 7 2 2" xfId="40577" xr:uid="{00000000-0005-0000-0000-000033800000}"/>
    <cellStyle name="Обычный 40 4 2 7 3" xfId="32239" xr:uid="{00000000-0005-0000-0000-000034800000}"/>
    <cellStyle name="Обычный 40 4 2 8" xfId="16818" xr:uid="{00000000-0005-0000-0000-000035800000}"/>
    <cellStyle name="Обычный 40 4 2 8 2" xfId="25567" xr:uid="{00000000-0005-0000-0000-000036800000}"/>
    <cellStyle name="Обычный 40 4 2 8 2 2" xfId="43528" xr:uid="{00000000-0005-0000-0000-000037800000}"/>
    <cellStyle name="Обычный 40 4 2 8 3" xfId="35220" xr:uid="{00000000-0005-0000-0000-000038800000}"/>
    <cellStyle name="Обычный 40 4 2 9" xfId="18080" xr:uid="{00000000-0005-0000-0000-000039800000}"/>
    <cellStyle name="Обычный 40 4 2 9 2" xfId="36390" xr:uid="{00000000-0005-0000-0000-00003A800000}"/>
    <cellStyle name="Обычный 40 4 3" xfId="8738" xr:uid="{00000000-0005-0000-0000-00003B800000}"/>
    <cellStyle name="Обычный 40 4 3 2" xfId="10134" xr:uid="{00000000-0005-0000-0000-00003C800000}"/>
    <cellStyle name="Обычный 40 4 3 2 2" xfId="15129" xr:uid="{00000000-0005-0000-0000-00003D800000}"/>
    <cellStyle name="Обычный 40 4 3 2 2 2" xfId="24308" xr:uid="{00000000-0005-0000-0000-00003E800000}"/>
    <cellStyle name="Обычный 40 4 3 2 2 2 2" xfId="42308" xr:uid="{00000000-0005-0000-0000-00003F800000}"/>
    <cellStyle name="Обычный 40 4 3 2 2 3" xfId="33963" xr:uid="{00000000-0005-0000-0000-000040800000}"/>
    <cellStyle name="Обычный 40 4 3 2 3" xfId="20298" xr:uid="{00000000-0005-0000-0000-000041800000}"/>
    <cellStyle name="Обычный 40 4 3 2 3 2" xfId="38457" xr:uid="{00000000-0005-0000-0000-000042800000}"/>
    <cellStyle name="Обычный 40 4 3 2 4" xfId="30152" xr:uid="{00000000-0005-0000-0000-000043800000}"/>
    <cellStyle name="Обычный 40 4 3 3" xfId="13663" xr:uid="{00000000-0005-0000-0000-000044800000}"/>
    <cellStyle name="Обычный 40 4 3 3 2" xfId="22893" xr:uid="{00000000-0005-0000-0000-000045800000}"/>
    <cellStyle name="Обычный 40 4 3 3 2 2" xfId="40894" xr:uid="{00000000-0005-0000-0000-000046800000}"/>
    <cellStyle name="Обычный 40 4 3 3 3" xfId="32548" xr:uid="{00000000-0005-0000-0000-000047800000}"/>
    <cellStyle name="Обычный 40 4 3 4" xfId="19376" xr:uid="{00000000-0005-0000-0000-000048800000}"/>
    <cellStyle name="Обычный 40 4 3 4 2" xfId="37546" xr:uid="{00000000-0005-0000-0000-000049800000}"/>
    <cellStyle name="Обычный 40 4 3 5" xfId="29256" xr:uid="{00000000-0005-0000-0000-00004A800000}"/>
    <cellStyle name="Обычный 40 4 4" xfId="9414" xr:uid="{00000000-0005-0000-0000-00004B800000}"/>
    <cellStyle name="Обычный 40 4 4 2" xfId="15130" xr:uid="{00000000-0005-0000-0000-00004C800000}"/>
    <cellStyle name="Обычный 40 4 4 2 2" xfId="24309" xr:uid="{00000000-0005-0000-0000-00004D800000}"/>
    <cellStyle name="Обычный 40 4 4 2 2 2" xfId="42309" xr:uid="{00000000-0005-0000-0000-00004E800000}"/>
    <cellStyle name="Обычный 40 4 4 2 3" xfId="33964" xr:uid="{00000000-0005-0000-0000-00004F800000}"/>
    <cellStyle name="Обычный 40 4 4 3" xfId="19888" xr:uid="{00000000-0005-0000-0000-000050800000}"/>
    <cellStyle name="Обычный 40 4 4 3 2" xfId="38053" xr:uid="{00000000-0005-0000-0000-000051800000}"/>
    <cellStyle name="Обычный 40 4 4 4" xfId="29756" xr:uid="{00000000-0005-0000-0000-000052800000}"/>
    <cellStyle name="Обычный 40 4 5" xfId="10825" xr:uid="{00000000-0005-0000-0000-000053800000}"/>
    <cellStyle name="Обычный 40 4 5 2" xfId="15131" xr:uid="{00000000-0005-0000-0000-000054800000}"/>
    <cellStyle name="Обычный 40 4 5 2 2" xfId="24310" xr:uid="{00000000-0005-0000-0000-000055800000}"/>
    <cellStyle name="Обычный 40 4 5 2 2 2" xfId="42310" xr:uid="{00000000-0005-0000-0000-000056800000}"/>
    <cellStyle name="Обычный 40 4 5 2 3" xfId="33965" xr:uid="{00000000-0005-0000-0000-000057800000}"/>
    <cellStyle name="Обычный 40 4 5 3" xfId="20680" xr:uid="{00000000-0005-0000-0000-000058800000}"/>
    <cellStyle name="Обычный 40 4 5 3 2" xfId="38832" xr:uid="{00000000-0005-0000-0000-000059800000}"/>
    <cellStyle name="Обычный 40 4 5 4" xfId="30516" xr:uid="{00000000-0005-0000-0000-00005A800000}"/>
    <cellStyle name="Обычный 40 4 6" xfId="11408" xr:uid="{00000000-0005-0000-0000-00005B800000}"/>
    <cellStyle name="Обычный 40 4 6 2" xfId="21253" xr:uid="{00000000-0005-0000-0000-00005C800000}"/>
    <cellStyle name="Обычный 40 4 6 2 2" xfId="39405" xr:uid="{00000000-0005-0000-0000-00005D800000}"/>
    <cellStyle name="Обычный 40 4 6 3" xfId="31089" xr:uid="{00000000-0005-0000-0000-00005E800000}"/>
    <cellStyle name="Обычный 40 4 7" xfId="12014" xr:uid="{00000000-0005-0000-0000-00005F800000}"/>
    <cellStyle name="Обычный 40 4 7 2" xfId="21753" xr:uid="{00000000-0005-0000-0000-000060800000}"/>
    <cellStyle name="Обычный 40 4 7 2 2" xfId="39901" xr:uid="{00000000-0005-0000-0000-000061800000}"/>
    <cellStyle name="Обычный 40 4 7 3" xfId="31580" xr:uid="{00000000-0005-0000-0000-000062800000}"/>
    <cellStyle name="Обычный 40 4 8" xfId="7150" xr:uid="{00000000-0005-0000-0000-000063800000}"/>
    <cellStyle name="Обычный 40 4 8 2" xfId="18751" xr:uid="{00000000-0005-0000-0000-000064800000}"/>
    <cellStyle name="Обычный 40 4 8 2 2" xfId="36974" xr:uid="{00000000-0005-0000-0000-000065800000}"/>
    <cellStyle name="Обычный 40 4 8 3" xfId="28726" xr:uid="{00000000-0005-0000-0000-000066800000}"/>
    <cellStyle name="Обычный 40 4 9" xfId="12599" xr:uid="{00000000-0005-0000-0000-000067800000}"/>
    <cellStyle name="Обычный 40 4 9 2" xfId="22035" xr:uid="{00000000-0005-0000-0000-000068800000}"/>
    <cellStyle name="Обычный 40 4 9 2 2" xfId="40151" xr:uid="{00000000-0005-0000-0000-000069800000}"/>
    <cellStyle name="Обычный 40 4 9 3" xfId="31814" xr:uid="{00000000-0005-0000-0000-00006A800000}"/>
    <cellStyle name="Обычный 40 5" xfId="7597" xr:uid="{00000000-0005-0000-0000-00006B800000}"/>
    <cellStyle name="Обычный 40 5 2" xfId="9052" xr:uid="{00000000-0005-0000-0000-00006C800000}"/>
    <cellStyle name="Обычный 40 5 2 2" xfId="14132" xr:uid="{00000000-0005-0000-0000-00006D800000}"/>
    <cellStyle name="Обычный 40 5 2 2 2" xfId="23317" xr:uid="{00000000-0005-0000-0000-00006E800000}"/>
    <cellStyle name="Обычный 40 5 2 2 2 2" xfId="41317" xr:uid="{00000000-0005-0000-0000-00006F800000}"/>
    <cellStyle name="Обычный 40 5 2 2 3" xfId="32973" xr:uid="{00000000-0005-0000-0000-000070800000}"/>
    <cellStyle name="Обычный 40 5 2 3" xfId="19618" xr:uid="{00000000-0005-0000-0000-000071800000}"/>
    <cellStyle name="Обычный 40 5 2 3 2" xfId="37788" xr:uid="{00000000-0005-0000-0000-000072800000}"/>
    <cellStyle name="Обычный 40 5 2 4" xfId="29493" xr:uid="{00000000-0005-0000-0000-000073800000}"/>
    <cellStyle name="Обычный 40 5 3" xfId="10135" xr:uid="{00000000-0005-0000-0000-000074800000}"/>
    <cellStyle name="Обычный 40 5 3 2" xfId="15132" xr:uid="{00000000-0005-0000-0000-000075800000}"/>
    <cellStyle name="Обычный 40 5 3 2 2" xfId="24311" xr:uid="{00000000-0005-0000-0000-000076800000}"/>
    <cellStyle name="Обычный 40 5 3 2 2 2" xfId="42311" xr:uid="{00000000-0005-0000-0000-000077800000}"/>
    <cellStyle name="Обычный 40 5 3 2 3" xfId="33966" xr:uid="{00000000-0005-0000-0000-000078800000}"/>
    <cellStyle name="Обычный 40 5 3 3" xfId="20299" xr:uid="{00000000-0005-0000-0000-000079800000}"/>
    <cellStyle name="Обычный 40 5 3 3 2" xfId="38458" xr:uid="{00000000-0005-0000-0000-00007A800000}"/>
    <cellStyle name="Обычный 40 5 3 4" xfId="30153" xr:uid="{00000000-0005-0000-0000-00007B800000}"/>
    <cellStyle name="Обычный 40 5 4" xfId="11133" xr:uid="{00000000-0005-0000-0000-00007C800000}"/>
    <cellStyle name="Обычный 40 5 4 2" xfId="15133" xr:uid="{00000000-0005-0000-0000-00007D800000}"/>
    <cellStyle name="Обычный 40 5 4 2 2" xfId="24312" xr:uid="{00000000-0005-0000-0000-00007E800000}"/>
    <cellStyle name="Обычный 40 5 4 2 2 2" xfId="42312" xr:uid="{00000000-0005-0000-0000-00007F800000}"/>
    <cellStyle name="Обычный 40 5 4 2 3" xfId="33967" xr:uid="{00000000-0005-0000-0000-000080800000}"/>
    <cellStyle name="Обычный 40 5 4 3" xfId="20982" xr:uid="{00000000-0005-0000-0000-000081800000}"/>
    <cellStyle name="Обычный 40 5 4 3 2" xfId="39134" xr:uid="{00000000-0005-0000-0000-000082800000}"/>
    <cellStyle name="Обычный 40 5 4 4" xfId="30818" xr:uid="{00000000-0005-0000-0000-000083800000}"/>
    <cellStyle name="Обычный 40 5 5" xfId="11637" xr:uid="{00000000-0005-0000-0000-000084800000}"/>
    <cellStyle name="Обычный 40 5 5 2" xfId="21482" xr:uid="{00000000-0005-0000-0000-000085800000}"/>
    <cellStyle name="Обычный 40 5 5 2 2" xfId="39634" xr:uid="{00000000-0005-0000-0000-000086800000}"/>
    <cellStyle name="Обычный 40 5 5 3" xfId="31318" xr:uid="{00000000-0005-0000-0000-000087800000}"/>
    <cellStyle name="Обычный 40 5 6" xfId="13165" xr:uid="{00000000-0005-0000-0000-000088800000}"/>
    <cellStyle name="Обычный 40 5 6 2" xfId="22566" xr:uid="{00000000-0005-0000-0000-000089800000}"/>
    <cellStyle name="Обычный 40 5 6 2 2" xfId="40578" xr:uid="{00000000-0005-0000-0000-00008A800000}"/>
    <cellStyle name="Обычный 40 5 6 3" xfId="32240" xr:uid="{00000000-0005-0000-0000-00008B800000}"/>
    <cellStyle name="Обычный 40 5 7" xfId="18992" xr:uid="{00000000-0005-0000-0000-00008C800000}"/>
    <cellStyle name="Обычный 40 5 7 2" xfId="37212" xr:uid="{00000000-0005-0000-0000-00008D800000}"/>
    <cellStyle name="Обычный 40 5 8" xfId="28959" xr:uid="{00000000-0005-0000-0000-00008E800000}"/>
    <cellStyle name="Обычный 40 6" xfId="8331" xr:uid="{00000000-0005-0000-0000-00008F800000}"/>
    <cellStyle name="Обычный 40 6 2" xfId="10136" xr:uid="{00000000-0005-0000-0000-000090800000}"/>
    <cellStyle name="Обычный 40 6 2 2" xfId="15134" xr:uid="{00000000-0005-0000-0000-000091800000}"/>
    <cellStyle name="Обычный 40 6 2 2 2" xfId="24313" xr:uid="{00000000-0005-0000-0000-000092800000}"/>
    <cellStyle name="Обычный 40 6 2 2 2 2" xfId="42313" xr:uid="{00000000-0005-0000-0000-000093800000}"/>
    <cellStyle name="Обычный 40 6 2 2 3" xfId="33968" xr:uid="{00000000-0005-0000-0000-000094800000}"/>
    <cellStyle name="Обычный 40 6 2 3" xfId="20300" xr:uid="{00000000-0005-0000-0000-000095800000}"/>
    <cellStyle name="Обычный 40 6 2 3 2" xfId="38459" xr:uid="{00000000-0005-0000-0000-000096800000}"/>
    <cellStyle name="Обычный 40 6 2 4" xfId="30154" xr:uid="{00000000-0005-0000-0000-000097800000}"/>
    <cellStyle name="Обычный 40 6 3" xfId="13373" xr:uid="{00000000-0005-0000-0000-000098800000}"/>
    <cellStyle name="Обычный 40 6 4" xfId="19205" xr:uid="{00000000-0005-0000-0000-000099800000}"/>
    <cellStyle name="Обычный 40 6 4 2" xfId="37384" xr:uid="{00000000-0005-0000-0000-00009A800000}"/>
    <cellStyle name="Обычный 40 6 5" xfId="29097" xr:uid="{00000000-0005-0000-0000-00009B800000}"/>
    <cellStyle name="Обычный 40 7" xfId="9412" xr:uid="{00000000-0005-0000-0000-00009C800000}"/>
    <cellStyle name="Обычный 40 7 2" xfId="13661" xr:uid="{00000000-0005-0000-0000-00009D800000}"/>
    <cellStyle name="Обычный 40 7 2 2" xfId="22891" xr:uid="{00000000-0005-0000-0000-00009E800000}"/>
    <cellStyle name="Обычный 40 7 2 2 2" xfId="40892" xr:uid="{00000000-0005-0000-0000-00009F800000}"/>
    <cellStyle name="Обычный 40 7 2 3" xfId="32546" xr:uid="{00000000-0005-0000-0000-0000A0800000}"/>
    <cellStyle name="Обычный 40 7 3" xfId="19886" xr:uid="{00000000-0005-0000-0000-0000A1800000}"/>
    <cellStyle name="Обычный 40 7 3 2" xfId="38051" xr:uid="{00000000-0005-0000-0000-0000A2800000}"/>
    <cellStyle name="Обычный 40 7 4" xfId="29754" xr:uid="{00000000-0005-0000-0000-0000A3800000}"/>
    <cellStyle name="Обычный 40 8" xfId="10823" xr:uid="{00000000-0005-0000-0000-0000A4800000}"/>
    <cellStyle name="Обычный 40 8 2" xfId="15135" xr:uid="{00000000-0005-0000-0000-0000A5800000}"/>
    <cellStyle name="Обычный 40 8 2 2" xfId="24314" xr:uid="{00000000-0005-0000-0000-0000A6800000}"/>
    <cellStyle name="Обычный 40 8 2 2 2" xfId="42314" xr:uid="{00000000-0005-0000-0000-0000A7800000}"/>
    <cellStyle name="Обычный 40 8 2 3" xfId="33969" xr:uid="{00000000-0005-0000-0000-0000A8800000}"/>
    <cellStyle name="Обычный 40 8 3" xfId="20678" xr:uid="{00000000-0005-0000-0000-0000A9800000}"/>
    <cellStyle name="Обычный 40 8 3 2" xfId="38830" xr:uid="{00000000-0005-0000-0000-0000AA800000}"/>
    <cellStyle name="Обычный 40 8 4" xfId="30514" xr:uid="{00000000-0005-0000-0000-0000AB800000}"/>
    <cellStyle name="Обычный 40 9" xfId="11263" xr:uid="{00000000-0005-0000-0000-0000AC800000}"/>
    <cellStyle name="Обычный 40 9 2" xfId="21108" xr:uid="{00000000-0005-0000-0000-0000AD800000}"/>
    <cellStyle name="Обычный 40 9 2 2" xfId="39260" xr:uid="{00000000-0005-0000-0000-0000AE800000}"/>
    <cellStyle name="Обычный 40 9 3" xfId="30944" xr:uid="{00000000-0005-0000-0000-0000AF800000}"/>
    <cellStyle name="Обычный 40_Data_Resourses &amp; Reserves_Audit12_mod2011_f0112" xfId="3810" xr:uid="{00000000-0005-0000-0000-0000B0800000}"/>
    <cellStyle name="Обычный 41" xfId="3811" xr:uid="{00000000-0005-0000-0000-0000B1800000}"/>
    <cellStyle name="Обычный 41 10" xfId="11780" xr:uid="{00000000-0005-0000-0000-0000B2800000}"/>
    <cellStyle name="Обычный 41 11" xfId="6670" xr:uid="{00000000-0005-0000-0000-0000B3800000}"/>
    <cellStyle name="Обычный 41 11 2" xfId="18524" xr:uid="{00000000-0005-0000-0000-0000B4800000}"/>
    <cellStyle name="Обычный 41 11 2 2" xfId="36801" xr:uid="{00000000-0005-0000-0000-0000B5800000}"/>
    <cellStyle name="Обычный 41 11 3" xfId="28580" xr:uid="{00000000-0005-0000-0000-0000B6800000}"/>
    <cellStyle name="Обычный 41 12" xfId="12600" xr:uid="{00000000-0005-0000-0000-0000B7800000}"/>
    <cellStyle name="Обычный 41 12 2" xfId="22036" xr:uid="{00000000-0005-0000-0000-0000B8800000}"/>
    <cellStyle name="Обычный 41 12 2 2" xfId="40152" xr:uid="{00000000-0005-0000-0000-0000B9800000}"/>
    <cellStyle name="Обычный 41 12 3" xfId="31815" xr:uid="{00000000-0005-0000-0000-0000BA800000}"/>
    <cellStyle name="Обычный 41 13" xfId="16004" xr:uid="{00000000-0005-0000-0000-0000BB800000}"/>
    <cellStyle name="Обычный 41 13 2" xfId="24980" xr:uid="{00000000-0005-0000-0000-0000BC800000}"/>
    <cellStyle name="Обычный 41 13 2 2" xfId="42977" xr:uid="{00000000-0005-0000-0000-0000BD800000}"/>
    <cellStyle name="Обычный 41 13 3" xfId="34625" xr:uid="{00000000-0005-0000-0000-0000BE800000}"/>
    <cellStyle name="Обычный 41 14" xfId="17367" xr:uid="{00000000-0005-0000-0000-0000BF800000}"/>
    <cellStyle name="Обычный 41 14 2" xfId="35722" xr:uid="{00000000-0005-0000-0000-0000C0800000}"/>
    <cellStyle name="Обычный 41 15" xfId="26286" xr:uid="{00000000-0005-0000-0000-0000C1800000}"/>
    <cellStyle name="Обычный 41 15 2" xfId="44217" xr:uid="{00000000-0005-0000-0000-0000C2800000}"/>
    <cellStyle name="Обычный 41 16" xfId="27568" xr:uid="{00000000-0005-0000-0000-0000C3800000}"/>
    <cellStyle name="Обычный 41 17" xfId="45304" xr:uid="{00000000-0005-0000-0000-0000C4800000}"/>
    <cellStyle name="Обычный 41 18" xfId="46375" xr:uid="{00000000-0005-0000-0000-0000C5800000}"/>
    <cellStyle name="Обычный 41 2" xfId="3812" xr:uid="{00000000-0005-0000-0000-0000C6800000}"/>
    <cellStyle name="Обычный 41 2 10" xfId="12601" xr:uid="{00000000-0005-0000-0000-0000C7800000}"/>
    <cellStyle name="Обычный 41 2 10 2" xfId="22037" xr:uid="{00000000-0005-0000-0000-0000C8800000}"/>
    <cellStyle name="Обычный 41 2 10 2 2" xfId="40153" xr:uid="{00000000-0005-0000-0000-0000C9800000}"/>
    <cellStyle name="Обычный 41 2 10 3" xfId="31816" xr:uid="{00000000-0005-0000-0000-0000CA800000}"/>
    <cellStyle name="Обычный 41 2 11" xfId="16005" xr:uid="{00000000-0005-0000-0000-0000CB800000}"/>
    <cellStyle name="Обычный 41 2 11 2" xfId="24981" xr:uid="{00000000-0005-0000-0000-0000CC800000}"/>
    <cellStyle name="Обычный 41 2 11 2 2" xfId="42978" xr:uid="{00000000-0005-0000-0000-0000CD800000}"/>
    <cellStyle name="Обычный 41 2 11 3" xfId="34626" xr:uid="{00000000-0005-0000-0000-0000CE800000}"/>
    <cellStyle name="Обычный 41 2 12" xfId="17368" xr:uid="{00000000-0005-0000-0000-0000CF800000}"/>
    <cellStyle name="Обычный 41 2 12 2" xfId="35723" xr:uid="{00000000-0005-0000-0000-0000D0800000}"/>
    <cellStyle name="Обычный 41 2 13" xfId="26287" xr:uid="{00000000-0005-0000-0000-0000D1800000}"/>
    <cellStyle name="Обычный 41 2 13 2" xfId="44218" xr:uid="{00000000-0005-0000-0000-0000D2800000}"/>
    <cellStyle name="Обычный 41 2 14" xfId="27569" xr:uid="{00000000-0005-0000-0000-0000D3800000}"/>
    <cellStyle name="Обычный 41 2 15" xfId="45305" xr:uid="{00000000-0005-0000-0000-0000D4800000}"/>
    <cellStyle name="Обычный 41 2 16" xfId="46376" xr:uid="{00000000-0005-0000-0000-0000D5800000}"/>
    <cellStyle name="Обычный 41 2 2" xfId="3813" xr:uid="{00000000-0005-0000-0000-0000D6800000}"/>
    <cellStyle name="Обычный 41 2 2 2" xfId="10137" xr:uid="{00000000-0005-0000-0000-0000D7800000}"/>
    <cellStyle name="Обычный 41 2 3" xfId="6133" xr:uid="{00000000-0005-0000-0000-0000D8800000}"/>
    <cellStyle name="Обычный 41 2 3 10" xfId="26838" xr:uid="{00000000-0005-0000-0000-0000D9800000}"/>
    <cellStyle name="Обычный 41 2 3 10 2" xfId="44753" xr:uid="{00000000-0005-0000-0000-0000DA800000}"/>
    <cellStyle name="Обычный 41 2 3 11" xfId="28175" xr:uid="{00000000-0005-0000-0000-0000DB800000}"/>
    <cellStyle name="Обычный 41 2 3 12" xfId="45800" xr:uid="{00000000-0005-0000-0000-0000DC800000}"/>
    <cellStyle name="Обычный 41 2 3 13" xfId="46966" xr:uid="{00000000-0005-0000-0000-0000DD800000}"/>
    <cellStyle name="Обычный 41 2 3 2" xfId="9056" xr:uid="{00000000-0005-0000-0000-0000DE800000}"/>
    <cellStyle name="Обычный 41 2 3 2 2" xfId="14133" xr:uid="{00000000-0005-0000-0000-0000DF800000}"/>
    <cellStyle name="Обычный 41 2 3 2 2 2" xfId="23318" xr:uid="{00000000-0005-0000-0000-0000E0800000}"/>
    <cellStyle name="Обычный 41 2 3 2 2 2 2" xfId="41318" xr:uid="{00000000-0005-0000-0000-0000E1800000}"/>
    <cellStyle name="Обычный 41 2 3 2 2 3" xfId="32974" xr:uid="{00000000-0005-0000-0000-0000E2800000}"/>
    <cellStyle name="Обычный 41 2 3 2 3" xfId="19622" xr:uid="{00000000-0005-0000-0000-0000E3800000}"/>
    <cellStyle name="Обычный 41 2 3 2 3 2" xfId="37792" xr:uid="{00000000-0005-0000-0000-0000E4800000}"/>
    <cellStyle name="Обычный 41 2 3 2 4" xfId="29497" xr:uid="{00000000-0005-0000-0000-0000E5800000}"/>
    <cellStyle name="Обычный 41 2 3 3" xfId="10138" xr:uid="{00000000-0005-0000-0000-0000E6800000}"/>
    <cellStyle name="Обычный 41 2 3 3 2" xfId="15136" xr:uid="{00000000-0005-0000-0000-0000E7800000}"/>
    <cellStyle name="Обычный 41 2 3 3 2 2" xfId="24315" xr:uid="{00000000-0005-0000-0000-0000E8800000}"/>
    <cellStyle name="Обычный 41 2 3 3 2 2 2" xfId="42315" xr:uid="{00000000-0005-0000-0000-0000E9800000}"/>
    <cellStyle name="Обычный 41 2 3 3 2 3" xfId="33970" xr:uid="{00000000-0005-0000-0000-0000EA800000}"/>
    <cellStyle name="Обычный 41 2 3 3 3" xfId="20301" xr:uid="{00000000-0005-0000-0000-0000EB800000}"/>
    <cellStyle name="Обычный 41 2 3 3 3 2" xfId="38460" xr:uid="{00000000-0005-0000-0000-0000EC800000}"/>
    <cellStyle name="Обычный 41 2 3 3 4" xfId="30155" xr:uid="{00000000-0005-0000-0000-0000ED800000}"/>
    <cellStyle name="Обычный 41 2 3 4" xfId="11134" xr:uid="{00000000-0005-0000-0000-0000EE800000}"/>
    <cellStyle name="Обычный 41 2 3 4 2" xfId="15137" xr:uid="{00000000-0005-0000-0000-0000EF800000}"/>
    <cellStyle name="Обычный 41 2 3 4 2 2" xfId="24316" xr:uid="{00000000-0005-0000-0000-0000F0800000}"/>
    <cellStyle name="Обычный 41 2 3 4 2 2 2" xfId="42316" xr:uid="{00000000-0005-0000-0000-0000F1800000}"/>
    <cellStyle name="Обычный 41 2 3 4 2 3" xfId="33971" xr:uid="{00000000-0005-0000-0000-0000F2800000}"/>
    <cellStyle name="Обычный 41 2 3 4 3" xfId="20983" xr:uid="{00000000-0005-0000-0000-0000F3800000}"/>
    <cellStyle name="Обычный 41 2 3 4 3 2" xfId="39135" xr:uid="{00000000-0005-0000-0000-0000F4800000}"/>
    <cellStyle name="Обычный 41 2 3 4 4" xfId="30819" xr:uid="{00000000-0005-0000-0000-0000F5800000}"/>
    <cellStyle name="Обычный 41 2 3 5" xfId="11641" xr:uid="{00000000-0005-0000-0000-0000F6800000}"/>
    <cellStyle name="Обычный 41 2 3 5 2" xfId="21486" xr:uid="{00000000-0005-0000-0000-0000F7800000}"/>
    <cellStyle name="Обычный 41 2 3 5 2 2" xfId="39638" xr:uid="{00000000-0005-0000-0000-0000F8800000}"/>
    <cellStyle name="Обычный 41 2 3 5 3" xfId="31322" xr:uid="{00000000-0005-0000-0000-0000F9800000}"/>
    <cellStyle name="Обычный 41 2 3 6" xfId="7601" xr:uid="{00000000-0005-0000-0000-0000FA800000}"/>
    <cellStyle name="Обычный 41 2 3 6 2" xfId="18996" xr:uid="{00000000-0005-0000-0000-0000FB800000}"/>
    <cellStyle name="Обычный 41 2 3 6 2 2" xfId="37216" xr:uid="{00000000-0005-0000-0000-0000FC800000}"/>
    <cellStyle name="Обычный 41 2 3 6 3" xfId="28963" xr:uid="{00000000-0005-0000-0000-0000FD800000}"/>
    <cellStyle name="Обычный 41 2 3 7" xfId="13166" xr:uid="{00000000-0005-0000-0000-0000FE800000}"/>
    <cellStyle name="Обычный 41 2 3 7 2" xfId="22567" xr:uid="{00000000-0005-0000-0000-0000FF800000}"/>
    <cellStyle name="Обычный 41 2 3 7 2 2" xfId="40579" xr:uid="{00000000-0005-0000-0000-000000810000}"/>
    <cellStyle name="Обычный 41 2 3 7 3" xfId="32241" xr:uid="{00000000-0005-0000-0000-000001810000}"/>
    <cellStyle name="Обычный 41 2 3 8" xfId="16627" xr:uid="{00000000-0005-0000-0000-000002810000}"/>
    <cellStyle name="Обычный 41 2 3 8 2" xfId="25415" xr:uid="{00000000-0005-0000-0000-000003810000}"/>
    <cellStyle name="Обычный 41 2 3 8 2 2" xfId="43379" xr:uid="{00000000-0005-0000-0000-000004810000}"/>
    <cellStyle name="Обычный 41 2 3 8 3" xfId="35071" xr:uid="{00000000-0005-0000-0000-000005810000}"/>
    <cellStyle name="Обычный 41 2 3 9" xfId="18082" xr:uid="{00000000-0005-0000-0000-000006810000}"/>
    <cellStyle name="Обычный 41 2 3 9 2" xfId="36392" xr:uid="{00000000-0005-0000-0000-000007810000}"/>
    <cellStyle name="Обычный 41 2 4" xfId="8524" xr:uid="{00000000-0005-0000-0000-000008810000}"/>
    <cellStyle name="Обычный 41 2 4 2" xfId="10139" xr:uid="{00000000-0005-0000-0000-000009810000}"/>
    <cellStyle name="Обычный 41 2 4 2 2" xfId="15138" xr:uid="{00000000-0005-0000-0000-00000A810000}"/>
    <cellStyle name="Обычный 41 2 4 2 2 2" xfId="24317" xr:uid="{00000000-0005-0000-0000-00000B810000}"/>
    <cellStyle name="Обычный 41 2 4 2 2 2 2" xfId="42317" xr:uid="{00000000-0005-0000-0000-00000C810000}"/>
    <cellStyle name="Обычный 41 2 4 2 2 3" xfId="33972" xr:uid="{00000000-0005-0000-0000-00000D810000}"/>
    <cellStyle name="Обычный 41 2 4 2 3" xfId="20302" xr:uid="{00000000-0005-0000-0000-00000E810000}"/>
    <cellStyle name="Обычный 41 2 4 2 3 2" xfId="38461" xr:uid="{00000000-0005-0000-0000-00000F810000}"/>
    <cellStyle name="Обычный 41 2 4 2 4" xfId="30156" xr:uid="{00000000-0005-0000-0000-000010810000}"/>
    <cellStyle name="Обычный 41 2 4 3" xfId="13665" xr:uid="{00000000-0005-0000-0000-000011810000}"/>
    <cellStyle name="Обычный 41 2 4 3 2" xfId="22895" xr:uid="{00000000-0005-0000-0000-000012810000}"/>
    <cellStyle name="Обычный 41 2 4 3 2 2" xfId="40896" xr:uid="{00000000-0005-0000-0000-000013810000}"/>
    <cellStyle name="Обычный 41 2 4 3 3" xfId="32550" xr:uid="{00000000-0005-0000-0000-000014810000}"/>
    <cellStyle name="Обычный 41 2 4 4" xfId="19279" xr:uid="{00000000-0005-0000-0000-000015810000}"/>
    <cellStyle name="Обычный 41 2 4 4 2" xfId="37453" xr:uid="{00000000-0005-0000-0000-000016810000}"/>
    <cellStyle name="Обычный 41 2 4 5" xfId="29164" xr:uid="{00000000-0005-0000-0000-000017810000}"/>
    <cellStyle name="Обычный 41 2 5" xfId="9416" xr:uid="{00000000-0005-0000-0000-000018810000}"/>
    <cellStyle name="Обычный 41 2 5 2" xfId="15139" xr:uid="{00000000-0005-0000-0000-000019810000}"/>
    <cellStyle name="Обычный 41 2 5 2 2" xfId="24318" xr:uid="{00000000-0005-0000-0000-00001A810000}"/>
    <cellStyle name="Обычный 41 2 5 2 2 2" xfId="42318" xr:uid="{00000000-0005-0000-0000-00001B810000}"/>
    <cellStyle name="Обычный 41 2 5 2 3" xfId="33973" xr:uid="{00000000-0005-0000-0000-00001C810000}"/>
    <cellStyle name="Обычный 41 2 5 3" xfId="19890" xr:uid="{00000000-0005-0000-0000-00001D810000}"/>
    <cellStyle name="Обычный 41 2 5 3 2" xfId="38055" xr:uid="{00000000-0005-0000-0000-00001E810000}"/>
    <cellStyle name="Обычный 41 2 5 4" xfId="29758" xr:uid="{00000000-0005-0000-0000-00001F810000}"/>
    <cellStyle name="Обычный 41 2 6" xfId="10827" xr:uid="{00000000-0005-0000-0000-000020810000}"/>
    <cellStyle name="Обычный 41 2 6 2" xfId="15140" xr:uid="{00000000-0005-0000-0000-000021810000}"/>
    <cellStyle name="Обычный 41 2 6 2 2" xfId="24319" xr:uid="{00000000-0005-0000-0000-000022810000}"/>
    <cellStyle name="Обычный 41 2 6 2 2 2" xfId="42319" xr:uid="{00000000-0005-0000-0000-000023810000}"/>
    <cellStyle name="Обычный 41 2 6 2 3" xfId="33974" xr:uid="{00000000-0005-0000-0000-000024810000}"/>
    <cellStyle name="Обычный 41 2 6 3" xfId="20682" xr:uid="{00000000-0005-0000-0000-000025810000}"/>
    <cellStyle name="Обычный 41 2 6 3 2" xfId="38834" xr:uid="{00000000-0005-0000-0000-000026810000}"/>
    <cellStyle name="Обычный 41 2 6 4" xfId="30518" xr:uid="{00000000-0005-0000-0000-000027810000}"/>
    <cellStyle name="Обычный 41 2 7" xfId="11326" xr:uid="{00000000-0005-0000-0000-000028810000}"/>
    <cellStyle name="Обычный 41 2 7 2" xfId="21171" xr:uid="{00000000-0005-0000-0000-000029810000}"/>
    <cellStyle name="Обычный 41 2 7 2 2" xfId="39323" xr:uid="{00000000-0005-0000-0000-00002A810000}"/>
    <cellStyle name="Обычный 41 2 7 3" xfId="31007" xr:uid="{00000000-0005-0000-0000-00002B810000}"/>
    <cellStyle name="Обычный 41 2 8" xfId="11888" xr:uid="{00000000-0005-0000-0000-00002C810000}"/>
    <cellStyle name="Обычный 41 2 8 2" xfId="21639" xr:uid="{00000000-0005-0000-0000-00002D810000}"/>
    <cellStyle name="Обычный 41 2 8 2 2" xfId="39788" xr:uid="{00000000-0005-0000-0000-00002E810000}"/>
    <cellStyle name="Обычный 41 2 8 3" xfId="31467" xr:uid="{00000000-0005-0000-0000-00002F810000}"/>
    <cellStyle name="Обычный 41 2 9" xfId="6825" xr:uid="{00000000-0005-0000-0000-000030810000}"/>
    <cellStyle name="Обычный 41 2 9 2" xfId="18614" xr:uid="{00000000-0005-0000-0000-000031810000}"/>
    <cellStyle name="Обычный 41 2 9 2 2" xfId="36875" xr:uid="{00000000-0005-0000-0000-000032810000}"/>
    <cellStyle name="Обычный 41 2 9 3" xfId="28644" xr:uid="{00000000-0005-0000-0000-000033810000}"/>
    <cellStyle name="Обычный 41 3" xfId="3814" xr:uid="{00000000-0005-0000-0000-000034810000}"/>
    <cellStyle name="Обычный 41 3 2" xfId="6134" xr:uid="{00000000-0005-0000-0000-000035810000}"/>
    <cellStyle name="Обычный 41 3 2 2" xfId="10140" xr:uid="{00000000-0005-0000-0000-000036810000}"/>
    <cellStyle name="Обычный 41 3 2 3" xfId="16628" xr:uid="{00000000-0005-0000-0000-000037810000}"/>
    <cellStyle name="Обычный 41 3 2 3 2" xfId="25416" xr:uid="{00000000-0005-0000-0000-000038810000}"/>
    <cellStyle name="Обычный 41 3 2 3 2 2" xfId="43380" xr:uid="{00000000-0005-0000-0000-000039810000}"/>
    <cellStyle name="Обычный 41 3 2 3 3" xfId="35072" xr:uid="{00000000-0005-0000-0000-00003A810000}"/>
    <cellStyle name="Обычный 41 3 2 4" xfId="18083" xr:uid="{00000000-0005-0000-0000-00003B810000}"/>
    <cellStyle name="Обычный 41 3 2 4 2" xfId="36393" xr:uid="{00000000-0005-0000-0000-00003C810000}"/>
    <cellStyle name="Обычный 41 3 2 5" xfId="26839" xr:uid="{00000000-0005-0000-0000-00003D810000}"/>
    <cellStyle name="Обычный 41 3 2 5 2" xfId="44754" xr:uid="{00000000-0005-0000-0000-00003E810000}"/>
    <cellStyle name="Обычный 41 3 2 6" xfId="28176" xr:uid="{00000000-0005-0000-0000-00003F810000}"/>
    <cellStyle name="Обычный 41 3 2 7" xfId="45801" xr:uid="{00000000-0005-0000-0000-000040810000}"/>
    <cellStyle name="Обычный 41 3 2 8" xfId="46967" xr:uid="{00000000-0005-0000-0000-000041810000}"/>
    <cellStyle name="Обычный 41 3 3" xfId="7032" xr:uid="{00000000-0005-0000-0000-000042810000}"/>
    <cellStyle name="Обычный 41 3 4" xfId="16006" xr:uid="{00000000-0005-0000-0000-000043810000}"/>
    <cellStyle name="Обычный 41 3 4 2" xfId="24982" xr:uid="{00000000-0005-0000-0000-000044810000}"/>
    <cellStyle name="Обычный 41 3 4 2 2" xfId="42979" xr:uid="{00000000-0005-0000-0000-000045810000}"/>
    <cellStyle name="Обычный 41 3 4 3" xfId="34627" xr:uid="{00000000-0005-0000-0000-000046810000}"/>
    <cellStyle name="Обычный 41 3 5" xfId="17369" xr:uid="{00000000-0005-0000-0000-000047810000}"/>
    <cellStyle name="Обычный 41 3 5 2" xfId="35724" xr:uid="{00000000-0005-0000-0000-000048810000}"/>
    <cellStyle name="Обычный 41 3 6" xfId="26288" xr:uid="{00000000-0005-0000-0000-000049810000}"/>
    <cellStyle name="Обычный 41 3 6 2" xfId="44219" xr:uid="{00000000-0005-0000-0000-00004A810000}"/>
    <cellStyle name="Обычный 41 3 7" xfId="27570" xr:uid="{00000000-0005-0000-0000-00004B810000}"/>
    <cellStyle name="Обычный 41 3 8" xfId="45306" xr:uid="{00000000-0005-0000-0000-00004C810000}"/>
    <cellStyle name="Обычный 41 3 9" xfId="46377" xr:uid="{00000000-0005-0000-0000-00004D810000}"/>
    <cellStyle name="Обычный 41 4" xfId="3815" xr:uid="{00000000-0005-0000-0000-00004E810000}"/>
    <cellStyle name="Обычный 41 4 10" xfId="16200" xr:uid="{00000000-0005-0000-0000-00004F810000}"/>
    <cellStyle name="Обычный 41 4 10 2" xfId="25139" xr:uid="{00000000-0005-0000-0000-000050810000}"/>
    <cellStyle name="Обычный 41 4 10 2 2" xfId="43132" xr:uid="{00000000-0005-0000-0000-000051810000}"/>
    <cellStyle name="Обычный 41 4 10 3" xfId="34779" xr:uid="{00000000-0005-0000-0000-000052810000}"/>
    <cellStyle name="Обычный 41 4 11" xfId="17370" xr:uid="{00000000-0005-0000-0000-000053810000}"/>
    <cellStyle name="Обычный 41 4 11 2" xfId="35725" xr:uid="{00000000-0005-0000-0000-000054810000}"/>
    <cellStyle name="Обычный 41 4 12" xfId="26499" xr:uid="{00000000-0005-0000-0000-000055810000}"/>
    <cellStyle name="Обычный 41 4 12 2" xfId="44421" xr:uid="{00000000-0005-0000-0000-000056810000}"/>
    <cellStyle name="Обычный 41 4 13" xfId="27571" xr:uid="{00000000-0005-0000-0000-000057810000}"/>
    <cellStyle name="Обычный 41 4 14" xfId="45458" xr:uid="{00000000-0005-0000-0000-000058810000}"/>
    <cellStyle name="Обычный 41 4 15" xfId="46571" xr:uid="{00000000-0005-0000-0000-000059810000}"/>
    <cellStyle name="Обычный 41 4 2" xfId="6135" xr:uid="{00000000-0005-0000-0000-00005A810000}"/>
    <cellStyle name="Обычный 41 4 2 10" xfId="26988" xr:uid="{00000000-0005-0000-0000-00005B810000}"/>
    <cellStyle name="Обычный 41 4 2 10 2" xfId="44903" xr:uid="{00000000-0005-0000-0000-00005C810000}"/>
    <cellStyle name="Обычный 41 4 2 11" xfId="28177" xr:uid="{00000000-0005-0000-0000-00005D810000}"/>
    <cellStyle name="Обычный 41 4 2 12" xfId="45960" xr:uid="{00000000-0005-0000-0000-00005E810000}"/>
    <cellStyle name="Обычный 41 4 2 13" xfId="47155" xr:uid="{00000000-0005-0000-0000-00005F810000}"/>
    <cellStyle name="Обычный 41 4 2 2" xfId="9057" xr:uid="{00000000-0005-0000-0000-000060810000}"/>
    <cellStyle name="Обычный 41 4 2 2 2" xfId="14134" xr:uid="{00000000-0005-0000-0000-000061810000}"/>
    <cellStyle name="Обычный 41 4 2 2 2 2" xfId="23319" xr:uid="{00000000-0005-0000-0000-000062810000}"/>
    <cellStyle name="Обычный 41 4 2 2 2 2 2" xfId="41319" xr:uid="{00000000-0005-0000-0000-000063810000}"/>
    <cellStyle name="Обычный 41 4 2 2 2 3" xfId="32975" xr:uid="{00000000-0005-0000-0000-000064810000}"/>
    <cellStyle name="Обычный 41 4 2 2 3" xfId="19623" xr:uid="{00000000-0005-0000-0000-000065810000}"/>
    <cellStyle name="Обычный 41 4 2 2 3 2" xfId="37793" xr:uid="{00000000-0005-0000-0000-000066810000}"/>
    <cellStyle name="Обычный 41 4 2 2 4" xfId="29498" xr:uid="{00000000-0005-0000-0000-000067810000}"/>
    <cellStyle name="Обычный 41 4 2 3" xfId="10141" xr:uid="{00000000-0005-0000-0000-000068810000}"/>
    <cellStyle name="Обычный 41 4 2 3 2" xfId="15141" xr:uid="{00000000-0005-0000-0000-000069810000}"/>
    <cellStyle name="Обычный 41 4 2 3 2 2" xfId="24320" xr:uid="{00000000-0005-0000-0000-00006A810000}"/>
    <cellStyle name="Обычный 41 4 2 3 2 2 2" xfId="42320" xr:uid="{00000000-0005-0000-0000-00006B810000}"/>
    <cellStyle name="Обычный 41 4 2 3 2 3" xfId="33975" xr:uid="{00000000-0005-0000-0000-00006C810000}"/>
    <cellStyle name="Обычный 41 4 2 3 3" xfId="20303" xr:uid="{00000000-0005-0000-0000-00006D810000}"/>
    <cellStyle name="Обычный 41 4 2 3 3 2" xfId="38462" xr:uid="{00000000-0005-0000-0000-00006E810000}"/>
    <cellStyle name="Обычный 41 4 2 3 4" xfId="30157" xr:uid="{00000000-0005-0000-0000-00006F810000}"/>
    <cellStyle name="Обычный 41 4 2 4" xfId="11135" xr:uid="{00000000-0005-0000-0000-000070810000}"/>
    <cellStyle name="Обычный 41 4 2 4 2" xfId="15142" xr:uid="{00000000-0005-0000-0000-000071810000}"/>
    <cellStyle name="Обычный 41 4 2 4 2 2" xfId="24321" xr:uid="{00000000-0005-0000-0000-000072810000}"/>
    <cellStyle name="Обычный 41 4 2 4 2 2 2" xfId="42321" xr:uid="{00000000-0005-0000-0000-000073810000}"/>
    <cellStyle name="Обычный 41 4 2 4 2 3" xfId="33976" xr:uid="{00000000-0005-0000-0000-000074810000}"/>
    <cellStyle name="Обычный 41 4 2 4 3" xfId="20984" xr:uid="{00000000-0005-0000-0000-000075810000}"/>
    <cellStyle name="Обычный 41 4 2 4 3 2" xfId="39136" xr:uid="{00000000-0005-0000-0000-000076810000}"/>
    <cellStyle name="Обычный 41 4 2 4 4" xfId="30820" xr:uid="{00000000-0005-0000-0000-000077810000}"/>
    <cellStyle name="Обычный 41 4 2 5" xfId="11642" xr:uid="{00000000-0005-0000-0000-000078810000}"/>
    <cellStyle name="Обычный 41 4 2 5 2" xfId="21487" xr:uid="{00000000-0005-0000-0000-000079810000}"/>
    <cellStyle name="Обычный 41 4 2 5 2 2" xfId="39639" xr:uid="{00000000-0005-0000-0000-00007A810000}"/>
    <cellStyle name="Обычный 41 4 2 5 3" xfId="31323" xr:uid="{00000000-0005-0000-0000-00007B810000}"/>
    <cellStyle name="Обычный 41 4 2 6" xfId="7602" xr:uid="{00000000-0005-0000-0000-00007C810000}"/>
    <cellStyle name="Обычный 41 4 2 6 2" xfId="18997" xr:uid="{00000000-0005-0000-0000-00007D810000}"/>
    <cellStyle name="Обычный 41 4 2 6 2 2" xfId="37217" xr:uid="{00000000-0005-0000-0000-00007E810000}"/>
    <cellStyle name="Обычный 41 4 2 6 3" xfId="28964" xr:uid="{00000000-0005-0000-0000-00007F810000}"/>
    <cellStyle name="Обычный 41 4 2 7" xfId="13167" xr:uid="{00000000-0005-0000-0000-000080810000}"/>
    <cellStyle name="Обычный 41 4 2 7 2" xfId="22568" xr:uid="{00000000-0005-0000-0000-000081810000}"/>
    <cellStyle name="Обычный 41 4 2 7 2 2" xfId="40580" xr:uid="{00000000-0005-0000-0000-000082810000}"/>
    <cellStyle name="Обычный 41 4 2 7 3" xfId="32242" xr:uid="{00000000-0005-0000-0000-000083810000}"/>
    <cellStyle name="Обычный 41 4 2 8" xfId="16819" xr:uid="{00000000-0005-0000-0000-000084810000}"/>
    <cellStyle name="Обычный 41 4 2 8 2" xfId="25568" xr:uid="{00000000-0005-0000-0000-000085810000}"/>
    <cellStyle name="Обычный 41 4 2 8 2 2" xfId="43529" xr:uid="{00000000-0005-0000-0000-000086810000}"/>
    <cellStyle name="Обычный 41 4 2 8 3" xfId="35221" xr:uid="{00000000-0005-0000-0000-000087810000}"/>
    <cellStyle name="Обычный 41 4 2 9" xfId="18084" xr:uid="{00000000-0005-0000-0000-000088810000}"/>
    <cellStyle name="Обычный 41 4 2 9 2" xfId="36394" xr:uid="{00000000-0005-0000-0000-000089810000}"/>
    <cellStyle name="Обычный 41 4 3" xfId="8737" xr:uid="{00000000-0005-0000-0000-00008A810000}"/>
    <cellStyle name="Обычный 41 4 3 2" xfId="10142" xr:uid="{00000000-0005-0000-0000-00008B810000}"/>
    <cellStyle name="Обычный 41 4 3 2 2" xfId="15143" xr:uid="{00000000-0005-0000-0000-00008C810000}"/>
    <cellStyle name="Обычный 41 4 3 2 2 2" xfId="24322" xr:uid="{00000000-0005-0000-0000-00008D810000}"/>
    <cellStyle name="Обычный 41 4 3 2 2 2 2" xfId="42322" xr:uid="{00000000-0005-0000-0000-00008E810000}"/>
    <cellStyle name="Обычный 41 4 3 2 2 3" xfId="33977" xr:uid="{00000000-0005-0000-0000-00008F810000}"/>
    <cellStyle name="Обычный 41 4 3 2 3" xfId="20304" xr:uid="{00000000-0005-0000-0000-000090810000}"/>
    <cellStyle name="Обычный 41 4 3 2 3 2" xfId="38463" xr:uid="{00000000-0005-0000-0000-000091810000}"/>
    <cellStyle name="Обычный 41 4 3 2 4" xfId="30158" xr:uid="{00000000-0005-0000-0000-000092810000}"/>
    <cellStyle name="Обычный 41 4 3 3" xfId="13666" xr:uid="{00000000-0005-0000-0000-000093810000}"/>
    <cellStyle name="Обычный 41 4 3 3 2" xfId="22896" xr:uid="{00000000-0005-0000-0000-000094810000}"/>
    <cellStyle name="Обычный 41 4 3 3 2 2" xfId="40897" xr:uid="{00000000-0005-0000-0000-000095810000}"/>
    <cellStyle name="Обычный 41 4 3 3 3" xfId="32551" xr:uid="{00000000-0005-0000-0000-000096810000}"/>
    <cellStyle name="Обычный 41 4 3 4" xfId="19375" xr:uid="{00000000-0005-0000-0000-000097810000}"/>
    <cellStyle name="Обычный 41 4 3 4 2" xfId="37545" xr:uid="{00000000-0005-0000-0000-000098810000}"/>
    <cellStyle name="Обычный 41 4 3 5" xfId="29255" xr:uid="{00000000-0005-0000-0000-000099810000}"/>
    <cellStyle name="Обычный 41 4 4" xfId="9417" xr:uid="{00000000-0005-0000-0000-00009A810000}"/>
    <cellStyle name="Обычный 41 4 4 2" xfId="15144" xr:uid="{00000000-0005-0000-0000-00009B810000}"/>
    <cellStyle name="Обычный 41 4 4 2 2" xfId="24323" xr:uid="{00000000-0005-0000-0000-00009C810000}"/>
    <cellStyle name="Обычный 41 4 4 2 2 2" xfId="42323" xr:uid="{00000000-0005-0000-0000-00009D810000}"/>
    <cellStyle name="Обычный 41 4 4 2 3" xfId="33978" xr:uid="{00000000-0005-0000-0000-00009E810000}"/>
    <cellStyle name="Обычный 41 4 4 3" xfId="19891" xr:uid="{00000000-0005-0000-0000-00009F810000}"/>
    <cellStyle name="Обычный 41 4 4 3 2" xfId="38056" xr:uid="{00000000-0005-0000-0000-0000A0810000}"/>
    <cellStyle name="Обычный 41 4 4 4" xfId="29759" xr:uid="{00000000-0005-0000-0000-0000A1810000}"/>
    <cellStyle name="Обычный 41 4 5" xfId="10828" xr:uid="{00000000-0005-0000-0000-0000A2810000}"/>
    <cellStyle name="Обычный 41 4 5 2" xfId="15145" xr:uid="{00000000-0005-0000-0000-0000A3810000}"/>
    <cellStyle name="Обычный 41 4 5 2 2" xfId="24324" xr:uid="{00000000-0005-0000-0000-0000A4810000}"/>
    <cellStyle name="Обычный 41 4 5 2 2 2" xfId="42324" xr:uid="{00000000-0005-0000-0000-0000A5810000}"/>
    <cellStyle name="Обычный 41 4 5 2 3" xfId="33979" xr:uid="{00000000-0005-0000-0000-0000A6810000}"/>
    <cellStyle name="Обычный 41 4 5 3" xfId="20683" xr:uid="{00000000-0005-0000-0000-0000A7810000}"/>
    <cellStyle name="Обычный 41 4 5 3 2" xfId="38835" xr:uid="{00000000-0005-0000-0000-0000A8810000}"/>
    <cellStyle name="Обычный 41 4 5 4" xfId="30519" xr:uid="{00000000-0005-0000-0000-0000A9810000}"/>
    <cellStyle name="Обычный 41 4 6" xfId="11407" xr:uid="{00000000-0005-0000-0000-0000AA810000}"/>
    <cellStyle name="Обычный 41 4 6 2" xfId="21252" xr:uid="{00000000-0005-0000-0000-0000AB810000}"/>
    <cellStyle name="Обычный 41 4 6 2 2" xfId="39404" xr:uid="{00000000-0005-0000-0000-0000AC810000}"/>
    <cellStyle name="Обычный 41 4 6 3" xfId="31088" xr:uid="{00000000-0005-0000-0000-0000AD810000}"/>
    <cellStyle name="Обычный 41 4 7" xfId="12015" xr:uid="{00000000-0005-0000-0000-0000AE810000}"/>
    <cellStyle name="Обычный 41 4 7 2" xfId="21754" xr:uid="{00000000-0005-0000-0000-0000AF810000}"/>
    <cellStyle name="Обычный 41 4 7 2 2" xfId="39902" xr:uid="{00000000-0005-0000-0000-0000B0810000}"/>
    <cellStyle name="Обычный 41 4 7 3" xfId="31581" xr:uid="{00000000-0005-0000-0000-0000B1810000}"/>
    <cellStyle name="Обычный 41 4 8" xfId="7149" xr:uid="{00000000-0005-0000-0000-0000B2810000}"/>
    <cellStyle name="Обычный 41 4 8 2" xfId="18750" xr:uid="{00000000-0005-0000-0000-0000B3810000}"/>
    <cellStyle name="Обычный 41 4 8 2 2" xfId="36973" xr:uid="{00000000-0005-0000-0000-0000B4810000}"/>
    <cellStyle name="Обычный 41 4 8 3" xfId="28725" xr:uid="{00000000-0005-0000-0000-0000B5810000}"/>
    <cellStyle name="Обычный 41 4 9" xfId="12602" xr:uid="{00000000-0005-0000-0000-0000B6810000}"/>
    <cellStyle name="Обычный 41 4 9 2" xfId="22038" xr:uid="{00000000-0005-0000-0000-0000B7810000}"/>
    <cellStyle name="Обычный 41 4 9 2 2" xfId="40154" xr:uid="{00000000-0005-0000-0000-0000B8810000}"/>
    <cellStyle name="Обычный 41 4 9 3" xfId="31817" xr:uid="{00000000-0005-0000-0000-0000B9810000}"/>
    <cellStyle name="Обычный 41 5" xfId="6132" xr:uid="{00000000-0005-0000-0000-0000BA810000}"/>
    <cellStyle name="Обычный 41 5 10" xfId="26837" xr:uid="{00000000-0005-0000-0000-0000BB810000}"/>
    <cellStyle name="Обычный 41 5 10 2" xfId="44752" xr:uid="{00000000-0005-0000-0000-0000BC810000}"/>
    <cellStyle name="Обычный 41 5 11" xfId="28174" xr:uid="{00000000-0005-0000-0000-0000BD810000}"/>
    <cellStyle name="Обычный 41 5 12" xfId="45799" xr:uid="{00000000-0005-0000-0000-0000BE810000}"/>
    <cellStyle name="Обычный 41 5 13" xfId="46965" xr:uid="{00000000-0005-0000-0000-0000BF810000}"/>
    <cellStyle name="Обычный 41 5 2" xfId="9055" xr:uid="{00000000-0005-0000-0000-0000C0810000}"/>
    <cellStyle name="Обычный 41 5 2 2" xfId="14135" xr:uid="{00000000-0005-0000-0000-0000C1810000}"/>
    <cellStyle name="Обычный 41 5 2 2 2" xfId="23320" xr:uid="{00000000-0005-0000-0000-0000C2810000}"/>
    <cellStyle name="Обычный 41 5 2 2 2 2" xfId="41320" xr:uid="{00000000-0005-0000-0000-0000C3810000}"/>
    <cellStyle name="Обычный 41 5 2 2 3" xfId="32976" xr:uid="{00000000-0005-0000-0000-0000C4810000}"/>
    <cellStyle name="Обычный 41 5 2 3" xfId="19621" xr:uid="{00000000-0005-0000-0000-0000C5810000}"/>
    <cellStyle name="Обычный 41 5 2 3 2" xfId="37791" xr:uid="{00000000-0005-0000-0000-0000C6810000}"/>
    <cellStyle name="Обычный 41 5 2 4" xfId="29496" xr:uid="{00000000-0005-0000-0000-0000C7810000}"/>
    <cellStyle name="Обычный 41 5 3" xfId="10143" xr:uid="{00000000-0005-0000-0000-0000C8810000}"/>
    <cellStyle name="Обычный 41 5 3 2" xfId="15146" xr:uid="{00000000-0005-0000-0000-0000C9810000}"/>
    <cellStyle name="Обычный 41 5 3 2 2" xfId="24325" xr:uid="{00000000-0005-0000-0000-0000CA810000}"/>
    <cellStyle name="Обычный 41 5 3 2 2 2" xfId="42325" xr:uid="{00000000-0005-0000-0000-0000CB810000}"/>
    <cellStyle name="Обычный 41 5 3 2 3" xfId="33980" xr:uid="{00000000-0005-0000-0000-0000CC810000}"/>
    <cellStyle name="Обычный 41 5 3 3" xfId="20305" xr:uid="{00000000-0005-0000-0000-0000CD810000}"/>
    <cellStyle name="Обычный 41 5 3 3 2" xfId="38464" xr:uid="{00000000-0005-0000-0000-0000CE810000}"/>
    <cellStyle name="Обычный 41 5 3 4" xfId="30159" xr:uid="{00000000-0005-0000-0000-0000CF810000}"/>
    <cellStyle name="Обычный 41 5 4" xfId="11136" xr:uid="{00000000-0005-0000-0000-0000D0810000}"/>
    <cellStyle name="Обычный 41 5 4 2" xfId="15147" xr:uid="{00000000-0005-0000-0000-0000D1810000}"/>
    <cellStyle name="Обычный 41 5 4 2 2" xfId="24326" xr:uid="{00000000-0005-0000-0000-0000D2810000}"/>
    <cellStyle name="Обычный 41 5 4 2 2 2" xfId="42326" xr:uid="{00000000-0005-0000-0000-0000D3810000}"/>
    <cellStyle name="Обычный 41 5 4 2 3" xfId="33981" xr:uid="{00000000-0005-0000-0000-0000D4810000}"/>
    <cellStyle name="Обычный 41 5 4 3" xfId="20985" xr:uid="{00000000-0005-0000-0000-0000D5810000}"/>
    <cellStyle name="Обычный 41 5 4 3 2" xfId="39137" xr:uid="{00000000-0005-0000-0000-0000D6810000}"/>
    <cellStyle name="Обычный 41 5 4 4" xfId="30821" xr:uid="{00000000-0005-0000-0000-0000D7810000}"/>
    <cellStyle name="Обычный 41 5 5" xfId="11640" xr:uid="{00000000-0005-0000-0000-0000D8810000}"/>
    <cellStyle name="Обычный 41 5 5 2" xfId="21485" xr:uid="{00000000-0005-0000-0000-0000D9810000}"/>
    <cellStyle name="Обычный 41 5 5 2 2" xfId="39637" xr:uid="{00000000-0005-0000-0000-0000DA810000}"/>
    <cellStyle name="Обычный 41 5 5 3" xfId="31321" xr:uid="{00000000-0005-0000-0000-0000DB810000}"/>
    <cellStyle name="Обычный 41 5 6" xfId="7600" xr:uid="{00000000-0005-0000-0000-0000DC810000}"/>
    <cellStyle name="Обычный 41 5 6 2" xfId="18995" xr:uid="{00000000-0005-0000-0000-0000DD810000}"/>
    <cellStyle name="Обычный 41 5 6 2 2" xfId="37215" xr:uid="{00000000-0005-0000-0000-0000DE810000}"/>
    <cellStyle name="Обычный 41 5 6 3" xfId="28962" xr:uid="{00000000-0005-0000-0000-0000DF810000}"/>
    <cellStyle name="Обычный 41 5 7" xfId="13168" xr:uid="{00000000-0005-0000-0000-0000E0810000}"/>
    <cellStyle name="Обычный 41 5 7 2" xfId="22569" xr:uid="{00000000-0005-0000-0000-0000E1810000}"/>
    <cellStyle name="Обычный 41 5 7 2 2" xfId="40581" xr:uid="{00000000-0005-0000-0000-0000E2810000}"/>
    <cellStyle name="Обычный 41 5 7 3" xfId="32243" xr:uid="{00000000-0005-0000-0000-0000E3810000}"/>
    <cellStyle name="Обычный 41 5 8" xfId="16626" xr:uid="{00000000-0005-0000-0000-0000E4810000}"/>
    <cellStyle name="Обычный 41 5 8 2" xfId="25414" xr:uid="{00000000-0005-0000-0000-0000E5810000}"/>
    <cellStyle name="Обычный 41 5 8 2 2" xfId="43378" xr:uid="{00000000-0005-0000-0000-0000E6810000}"/>
    <cellStyle name="Обычный 41 5 8 3" xfId="35070" xr:uid="{00000000-0005-0000-0000-0000E7810000}"/>
    <cellStyle name="Обычный 41 5 9" xfId="18081" xr:uid="{00000000-0005-0000-0000-0000E8810000}"/>
    <cellStyle name="Обычный 41 5 9 2" xfId="36391" xr:uid="{00000000-0005-0000-0000-0000E9810000}"/>
    <cellStyle name="Обычный 41 6" xfId="8332" xr:uid="{00000000-0005-0000-0000-0000EA810000}"/>
    <cellStyle name="Обычный 41 6 2" xfId="10144" xr:uid="{00000000-0005-0000-0000-0000EB810000}"/>
    <cellStyle name="Обычный 41 6 2 2" xfId="15148" xr:uid="{00000000-0005-0000-0000-0000EC810000}"/>
    <cellStyle name="Обычный 41 6 2 2 2" xfId="24327" xr:uid="{00000000-0005-0000-0000-0000ED810000}"/>
    <cellStyle name="Обычный 41 6 2 2 2 2" xfId="42327" xr:uid="{00000000-0005-0000-0000-0000EE810000}"/>
    <cellStyle name="Обычный 41 6 2 2 3" xfId="33982" xr:uid="{00000000-0005-0000-0000-0000EF810000}"/>
    <cellStyle name="Обычный 41 6 2 3" xfId="20306" xr:uid="{00000000-0005-0000-0000-0000F0810000}"/>
    <cellStyle name="Обычный 41 6 2 3 2" xfId="38465" xr:uid="{00000000-0005-0000-0000-0000F1810000}"/>
    <cellStyle name="Обычный 41 6 2 4" xfId="30160" xr:uid="{00000000-0005-0000-0000-0000F2810000}"/>
    <cellStyle name="Обычный 41 6 3" xfId="13374" xr:uid="{00000000-0005-0000-0000-0000F3810000}"/>
    <cellStyle name="Обычный 41 6 4" xfId="19206" xr:uid="{00000000-0005-0000-0000-0000F4810000}"/>
    <cellStyle name="Обычный 41 6 4 2" xfId="37385" xr:uid="{00000000-0005-0000-0000-0000F5810000}"/>
    <cellStyle name="Обычный 41 6 5" xfId="29098" xr:uid="{00000000-0005-0000-0000-0000F6810000}"/>
    <cellStyle name="Обычный 41 7" xfId="9415" xr:uid="{00000000-0005-0000-0000-0000F7810000}"/>
    <cellStyle name="Обычный 41 7 2" xfId="13664" xr:uid="{00000000-0005-0000-0000-0000F8810000}"/>
    <cellStyle name="Обычный 41 7 2 2" xfId="22894" xr:uid="{00000000-0005-0000-0000-0000F9810000}"/>
    <cellStyle name="Обычный 41 7 2 2 2" xfId="40895" xr:uid="{00000000-0005-0000-0000-0000FA810000}"/>
    <cellStyle name="Обычный 41 7 2 3" xfId="32549" xr:uid="{00000000-0005-0000-0000-0000FB810000}"/>
    <cellStyle name="Обычный 41 7 3" xfId="19889" xr:uid="{00000000-0005-0000-0000-0000FC810000}"/>
    <cellStyle name="Обычный 41 7 3 2" xfId="38054" xr:uid="{00000000-0005-0000-0000-0000FD810000}"/>
    <cellStyle name="Обычный 41 7 4" xfId="29757" xr:uid="{00000000-0005-0000-0000-0000FE810000}"/>
    <cellStyle name="Обычный 41 8" xfId="10826" xr:uid="{00000000-0005-0000-0000-0000FF810000}"/>
    <cellStyle name="Обычный 41 8 2" xfId="15149" xr:uid="{00000000-0005-0000-0000-000000820000}"/>
    <cellStyle name="Обычный 41 8 2 2" xfId="24328" xr:uid="{00000000-0005-0000-0000-000001820000}"/>
    <cellStyle name="Обычный 41 8 2 2 2" xfId="42328" xr:uid="{00000000-0005-0000-0000-000002820000}"/>
    <cellStyle name="Обычный 41 8 2 3" xfId="33983" xr:uid="{00000000-0005-0000-0000-000003820000}"/>
    <cellStyle name="Обычный 41 8 3" xfId="20681" xr:uid="{00000000-0005-0000-0000-000004820000}"/>
    <cellStyle name="Обычный 41 8 3 2" xfId="38833" xr:uid="{00000000-0005-0000-0000-000005820000}"/>
    <cellStyle name="Обычный 41 8 4" xfId="30517" xr:uid="{00000000-0005-0000-0000-000006820000}"/>
    <cellStyle name="Обычный 41 9" xfId="11264" xr:uid="{00000000-0005-0000-0000-000007820000}"/>
    <cellStyle name="Обычный 41 9 2" xfId="21109" xr:uid="{00000000-0005-0000-0000-000008820000}"/>
    <cellStyle name="Обычный 41 9 2 2" xfId="39261" xr:uid="{00000000-0005-0000-0000-000009820000}"/>
    <cellStyle name="Обычный 41 9 3" xfId="30945" xr:uid="{00000000-0005-0000-0000-00000A820000}"/>
    <cellStyle name="Обычный 41_Data_Resourses &amp; Reserves_Audit12_mod2011_f0112" xfId="3816" xr:uid="{00000000-0005-0000-0000-00000B820000}"/>
    <cellStyle name="Обычный 42" xfId="3817" xr:uid="{00000000-0005-0000-0000-00000C820000}"/>
    <cellStyle name="Обычный 42 10" xfId="11781" xr:uid="{00000000-0005-0000-0000-00000D820000}"/>
    <cellStyle name="Обычный 42 11" xfId="6671" xr:uid="{00000000-0005-0000-0000-00000E820000}"/>
    <cellStyle name="Обычный 42 11 2" xfId="18525" xr:uid="{00000000-0005-0000-0000-00000F820000}"/>
    <cellStyle name="Обычный 42 11 2 2" xfId="36802" xr:uid="{00000000-0005-0000-0000-000010820000}"/>
    <cellStyle name="Обычный 42 11 3" xfId="28581" xr:uid="{00000000-0005-0000-0000-000011820000}"/>
    <cellStyle name="Обычный 42 12" xfId="12603" xr:uid="{00000000-0005-0000-0000-000012820000}"/>
    <cellStyle name="Обычный 42 12 2" xfId="22039" xr:uid="{00000000-0005-0000-0000-000013820000}"/>
    <cellStyle name="Обычный 42 12 2 2" xfId="40155" xr:uid="{00000000-0005-0000-0000-000014820000}"/>
    <cellStyle name="Обычный 42 12 3" xfId="31818" xr:uid="{00000000-0005-0000-0000-000015820000}"/>
    <cellStyle name="Обычный 42 13" xfId="16007" xr:uid="{00000000-0005-0000-0000-000016820000}"/>
    <cellStyle name="Обычный 42 13 2" xfId="24983" xr:uid="{00000000-0005-0000-0000-000017820000}"/>
    <cellStyle name="Обычный 42 13 2 2" xfId="42980" xr:uid="{00000000-0005-0000-0000-000018820000}"/>
    <cellStyle name="Обычный 42 13 3" xfId="34628" xr:uid="{00000000-0005-0000-0000-000019820000}"/>
    <cellStyle name="Обычный 42 14" xfId="17371" xr:uid="{00000000-0005-0000-0000-00001A820000}"/>
    <cellStyle name="Обычный 42 14 2" xfId="35726" xr:uid="{00000000-0005-0000-0000-00001B820000}"/>
    <cellStyle name="Обычный 42 15" xfId="26289" xr:uid="{00000000-0005-0000-0000-00001C820000}"/>
    <cellStyle name="Обычный 42 15 2" xfId="44220" xr:uid="{00000000-0005-0000-0000-00001D820000}"/>
    <cellStyle name="Обычный 42 16" xfId="27572" xr:uid="{00000000-0005-0000-0000-00001E820000}"/>
    <cellStyle name="Обычный 42 17" xfId="45307" xr:uid="{00000000-0005-0000-0000-00001F820000}"/>
    <cellStyle name="Обычный 42 18" xfId="46378" xr:uid="{00000000-0005-0000-0000-000020820000}"/>
    <cellStyle name="Обычный 42 2" xfId="3818" xr:uid="{00000000-0005-0000-0000-000021820000}"/>
    <cellStyle name="Обычный 42 2 10" xfId="12604" xr:uid="{00000000-0005-0000-0000-000022820000}"/>
    <cellStyle name="Обычный 42 2 10 2" xfId="22040" xr:uid="{00000000-0005-0000-0000-000023820000}"/>
    <cellStyle name="Обычный 42 2 10 2 2" xfId="40156" xr:uid="{00000000-0005-0000-0000-000024820000}"/>
    <cellStyle name="Обычный 42 2 10 3" xfId="31819" xr:uid="{00000000-0005-0000-0000-000025820000}"/>
    <cellStyle name="Обычный 42 2 11" xfId="16008" xr:uid="{00000000-0005-0000-0000-000026820000}"/>
    <cellStyle name="Обычный 42 2 11 2" xfId="24984" xr:uid="{00000000-0005-0000-0000-000027820000}"/>
    <cellStyle name="Обычный 42 2 11 2 2" xfId="42981" xr:uid="{00000000-0005-0000-0000-000028820000}"/>
    <cellStyle name="Обычный 42 2 11 3" xfId="34629" xr:uid="{00000000-0005-0000-0000-000029820000}"/>
    <cellStyle name="Обычный 42 2 12" xfId="17372" xr:uid="{00000000-0005-0000-0000-00002A820000}"/>
    <cellStyle name="Обычный 42 2 12 2" xfId="35727" xr:uid="{00000000-0005-0000-0000-00002B820000}"/>
    <cellStyle name="Обычный 42 2 13" xfId="26290" xr:uid="{00000000-0005-0000-0000-00002C820000}"/>
    <cellStyle name="Обычный 42 2 13 2" xfId="44221" xr:uid="{00000000-0005-0000-0000-00002D820000}"/>
    <cellStyle name="Обычный 42 2 14" xfId="27573" xr:uid="{00000000-0005-0000-0000-00002E820000}"/>
    <cellStyle name="Обычный 42 2 15" xfId="45308" xr:uid="{00000000-0005-0000-0000-00002F820000}"/>
    <cellStyle name="Обычный 42 2 16" xfId="46379" xr:uid="{00000000-0005-0000-0000-000030820000}"/>
    <cellStyle name="Обычный 42 2 2" xfId="3819" xr:uid="{00000000-0005-0000-0000-000031820000}"/>
    <cellStyle name="Обычный 42 2 2 2" xfId="10145" xr:uid="{00000000-0005-0000-0000-000032820000}"/>
    <cellStyle name="Обычный 42 2 3" xfId="6137" xr:uid="{00000000-0005-0000-0000-000033820000}"/>
    <cellStyle name="Обычный 42 2 3 10" xfId="26841" xr:uid="{00000000-0005-0000-0000-000034820000}"/>
    <cellStyle name="Обычный 42 2 3 10 2" xfId="44756" xr:uid="{00000000-0005-0000-0000-000035820000}"/>
    <cellStyle name="Обычный 42 2 3 11" xfId="28179" xr:uid="{00000000-0005-0000-0000-000036820000}"/>
    <cellStyle name="Обычный 42 2 3 12" xfId="45803" xr:uid="{00000000-0005-0000-0000-000037820000}"/>
    <cellStyle name="Обычный 42 2 3 13" xfId="46969" xr:uid="{00000000-0005-0000-0000-000038820000}"/>
    <cellStyle name="Обычный 42 2 3 2" xfId="9059" xr:uid="{00000000-0005-0000-0000-000039820000}"/>
    <cellStyle name="Обычный 42 2 3 2 2" xfId="14136" xr:uid="{00000000-0005-0000-0000-00003A820000}"/>
    <cellStyle name="Обычный 42 2 3 2 2 2" xfId="23321" xr:uid="{00000000-0005-0000-0000-00003B820000}"/>
    <cellStyle name="Обычный 42 2 3 2 2 2 2" xfId="41321" xr:uid="{00000000-0005-0000-0000-00003C820000}"/>
    <cellStyle name="Обычный 42 2 3 2 2 3" xfId="32977" xr:uid="{00000000-0005-0000-0000-00003D820000}"/>
    <cellStyle name="Обычный 42 2 3 2 3" xfId="19625" xr:uid="{00000000-0005-0000-0000-00003E820000}"/>
    <cellStyle name="Обычный 42 2 3 2 3 2" xfId="37795" xr:uid="{00000000-0005-0000-0000-00003F820000}"/>
    <cellStyle name="Обычный 42 2 3 2 4" xfId="29500" xr:uid="{00000000-0005-0000-0000-000040820000}"/>
    <cellStyle name="Обычный 42 2 3 3" xfId="10146" xr:uid="{00000000-0005-0000-0000-000041820000}"/>
    <cellStyle name="Обычный 42 2 3 3 2" xfId="15150" xr:uid="{00000000-0005-0000-0000-000042820000}"/>
    <cellStyle name="Обычный 42 2 3 3 2 2" xfId="24329" xr:uid="{00000000-0005-0000-0000-000043820000}"/>
    <cellStyle name="Обычный 42 2 3 3 2 2 2" xfId="42329" xr:uid="{00000000-0005-0000-0000-000044820000}"/>
    <cellStyle name="Обычный 42 2 3 3 2 3" xfId="33984" xr:uid="{00000000-0005-0000-0000-000045820000}"/>
    <cellStyle name="Обычный 42 2 3 3 3" xfId="20307" xr:uid="{00000000-0005-0000-0000-000046820000}"/>
    <cellStyle name="Обычный 42 2 3 3 3 2" xfId="38466" xr:uid="{00000000-0005-0000-0000-000047820000}"/>
    <cellStyle name="Обычный 42 2 3 3 4" xfId="30161" xr:uid="{00000000-0005-0000-0000-000048820000}"/>
    <cellStyle name="Обычный 42 2 3 4" xfId="11137" xr:uid="{00000000-0005-0000-0000-000049820000}"/>
    <cellStyle name="Обычный 42 2 3 4 2" xfId="15151" xr:uid="{00000000-0005-0000-0000-00004A820000}"/>
    <cellStyle name="Обычный 42 2 3 4 2 2" xfId="24330" xr:uid="{00000000-0005-0000-0000-00004B820000}"/>
    <cellStyle name="Обычный 42 2 3 4 2 2 2" xfId="42330" xr:uid="{00000000-0005-0000-0000-00004C820000}"/>
    <cellStyle name="Обычный 42 2 3 4 2 3" xfId="33985" xr:uid="{00000000-0005-0000-0000-00004D820000}"/>
    <cellStyle name="Обычный 42 2 3 4 3" xfId="20986" xr:uid="{00000000-0005-0000-0000-00004E820000}"/>
    <cellStyle name="Обычный 42 2 3 4 3 2" xfId="39138" xr:uid="{00000000-0005-0000-0000-00004F820000}"/>
    <cellStyle name="Обычный 42 2 3 4 4" xfId="30822" xr:uid="{00000000-0005-0000-0000-000050820000}"/>
    <cellStyle name="Обычный 42 2 3 5" xfId="11644" xr:uid="{00000000-0005-0000-0000-000051820000}"/>
    <cellStyle name="Обычный 42 2 3 5 2" xfId="21489" xr:uid="{00000000-0005-0000-0000-000052820000}"/>
    <cellStyle name="Обычный 42 2 3 5 2 2" xfId="39641" xr:uid="{00000000-0005-0000-0000-000053820000}"/>
    <cellStyle name="Обычный 42 2 3 5 3" xfId="31325" xr:uid="{00000000-0005-0000-0000-000054820000}"/>
    <cellStyle name="Обычный 42 2 3 6" xfId="7604" xr:uid="{00000000-0005-0000-0000-000055820000}"/>
    <cellStyle name="Обычный 42 2 3 6 2" xfId="18999" xr:uid="{00000000-0005-0000-0000-000056820000}"/>
    <cellStyle name="Обычный 42 2 3 6 2 2" xfId="37219" xr:uid="{00000000-0005-0000-0000-000057820000}"/>
    <cellStyle name="Обычный 42 2 3 6 3" xfId="28966" xr:uid="{00000000-0005-0000-0000-000058820000}"/>
    <cellStyle name="Обычный 42 2 3 7" xfId="13169" xr:uid="{00000000-0005-0000-0000-000059820000}"/>
    <cellStyle name="Обычный 42 2 3 7 2" xfId="22570" xr:uid="{00000000-0005-0000-0000-00005A820000}"/>
    <cellStyle name="Обычный 42 2 3 7 2 2" xfId="40582" xr:uid="{00000000-0005-0000-0000-00005B820000}"/>
    <cellStyle name="Обычный 42 2 3 7 3" xfId="32244" xr:uid="{00000000-0005-0000-0000-00005C820000}"/>
    <cellStyle name="Обычный 42 2 3 8" xfId="16630" xr:uid="{00000000-0005-0000-0000-00005D820000}"/>
    <cellStyle name="Обычный 42 2 3 8 2" xfId="25418" xr:uid="{00000000-0005-0000-0000-00005E820000}"/>
    <cellStyle name="Обычный 42 2 3 8 2 2" xfId="43382" xr:uid="{00000000-0005-0000-0000-00005F820000}"/>
    <cellStyle name="Обычный 42 2 3 8 3" xfId="35074" xr:uid="{00000000-0005-0000-0000-000060820000}"/>
    <cellStyle name="Обычный 42 2 3 9" xfId="18086" xr:uid="{00000000-0005-0000-0000-000061820000}"/>
    <cellStyle name="Обычный 42 2 3 9 2" xfId="36396" xr:uid="{00000000-0005-0000-0000-000062820000}"/>
    <cellStyle name="Обычный 42 2 4" xfId="8525" xr:uid="{00000000-0005-0000-0000-000063820000}"/>
    <cellStyle name="Обычный 42 2 4 2" xfId="10147" xr:uid="{00000000-0005-0000-0000-000064820000}"/>
    <cellStyle name="Обычный 42 2 4 2 2" xfId="15152" xr:uid="{00000000-0005-0000-0000-000065820000}"/>
    <cellStyle name="Обычный 42 2 4 2 2 2" xfId="24331" xr:uid="{00000000-0005-0000-0000-000066820000}"/>
    <cellStyle name="Обычный 42 2 4 2 2 2 2" xfId="42331" xr:uid="{00000000-0005-0000-0000-000067820000}"/>
    <cellStyle name="Обычный 42 2 4 2 2 3" xfId="33986" xr:uid="{00000000-0005-0000-0000-000068820000}"/>
    <cellStyle name="Обычный 42 2 4 2 3" xfId="20308" xr:uid="{00000000-0005-0000-0000-000069820000}"/>
    <cellStyle name="Обычный 42 2 4 2 3 2" xfId="38467" xr:uid="{00000000-0005-0000-0000-00006A820000}"/>
    <cellStyle name="Обычный 42 2 4 2 4" xfId="30162" xr:uid="{00000000-0005-0000-0000-00006B820000}"/>
    <cellStyle name="Обычный 42 2 4 3" xfId="13668" xr:uid="{00000000-0005-0000-0000-00006C820000}"/>
    <cellStyle name="Обычный 42 2 4 3 2" xfId="22898" xr:uid="{00000000-0005-0000-0000-00006D820000}"/>
    <cellStyle name="Обычный 42 2 4 3 2 2" xfId="40899" xr:uid="{00000000-0005-0000-0000-00006E820000}"/>
    <cellStyle name="Обычный 42 2 4 3 3" xfId="32553" xr:uid="{00000000-0005-0000-0000-00006F820000}"/>
    <cellStyle name="Обычный 42 2 4 4" xfId="19280" xr:uid="{00000000-0005-0000-0000-000070820000}"/>
    <cellStyle name="Обычный 42 2 4 4 2" xfId="37454" xr:uid="{00000000-0005-0000-0000-000071820000}"/>
    <cellStyle name="Обычный 42 2 4 5" xfId="29165" xr:uid="{00000000-0005-0000-0000-000072820000}"/>
    <cellStyle name="Обычный 42 2 5" xfId="9419" xr:uid="{00000000-0005-0000-0000-000073820000}"/>
    <cellStyle name="Обычный 42 2 5 2" xfId="15153" xr:uid="{00000000-0005-0000-0000-000074820000}"/>
    <cellStyle name="Обычный 42 2 5 2 2" xfId="24332" xr:uid="{00000000-0005-0000-0000-000075820000}"/>
    <cellStyle name="Обычный 42 2 5 2 2 2" xfId="42332" xr:uid="{00000000-0005-0000-0000-000076820000}"/>
    <cellStyle name="Обычный 42 2 5 2 3" xfId="33987" xr:uid="{00000000-0005-0000-0000-000077820000}"/>
    <cellStyle name="Обычный 42 2 5 3" xfId="19893" xr:uid="{00000000-0005-0000-0000-000078820000}"/>
    <cellStyle name="Обычный 42 2 5 3 2" xfId="38058" xr:uid="{00000000-0005-0000-0000-000079820000}"/>
    <cellStyle name="Обычный 42 2 5 4" xfId="29761" xr:uid="{00000000-0005-0000-0000-00007A820000}"/>
    <cellStyle name="Обычный 42 2 6" xfId="10830" xr:uid="{00000000-0005-0000-0000-00007B820000}"/>
    <cellStyle name="Обычный 42 2 6 2" xfId="15154" xr:uid="{00000000-0005-0000-0000-00007C820000}"/>
    <cellStyle name="Обычный 42 2 6 2 2" xfId="24333" xr:uid="{00000000-0005-0000-0000-00007D820000}"/>
    <cellStyle name="Обычный 42 2 6 2 2 2" xfId="42333" xr:uid="{00000000-0005-0000-0000-00007E820000}"/>
    <cellStyle name="Обычный 42 2 6 2 3" xfId="33988" xr:uid="{00000000-0005-0000-0000-00007F820000}"/>
    <cellStyle name="Обычный 42 2 6 3" xfId="20685" xr:uid="{00000000-0005-0000-0000-000080820000}"/>
    <cellStyle name="Обычный 42 2 6 3 2" xfId="38837" xr:uid="{00000000-0005-0000-0000-000081820000}"/>
    <cellStyle name="Обычный 42 2 6 4" xfId="30521" xr:uid="{00000000-0005-0000-0000-000082820000}"/>
    <cellStyle name="Обычный 42 2 7" xfId="11327" xr:uid="{00000000-0005-0000-0000-000083820000}"/>
    <cellStyle name="Обычный 42 2 7 2" xfId="21172" xr:uid="{00000000-0005-0000-0000-000084820000}"/>
    <cellStyle name="Обычный 42 2 7 2 2" xfId="39324" xr:uid="{00000000-0005-0000-0000-000085820000}"/>
    <cellStyle name="Обычный 42 2 7 3" xfId="31008" xr:uid="{00000000-0005-0000-0000-000086820000}"/>
    <cellStyle name="Обычный 42 2 8" xfId="11889" xr:uid="{00000000-0005-0000-0000-000087820000}"/>
    <cellStyle name="Обычный 42 2 8 2" xfId="21640" xr:uid="{00000000-0005-0000-0000-000088820000}"/>
    <cellStyle name="Обычный 42 2 8 2 2" xfId="39789" xr:uid="{00000000-0005-0000-0000-000089820000}"/>
    <cellStyle name="Обычный 42 2 8 3" xfId="31468" xr:uid="{00000000-0005-0000-0000-00008A820000}"/>
    <cellStyle name="Обычный 42 2 9" xfId="6826" xr:uid="{00000000-0005-0000-0000-00008B820000}"/>
    <cellStyle name="Обычный 42 2 9 2" xfId="18615" xr:uid="{00000000-0005-0000-0000-00008C820000}"/>
    <cellStyle name="Обычный 42 2 9 2 2" xfId="36876" xr:uid="{00000000-0005-0000-0000-00008D820000}"/>
    <cellStyle name="Обычный 42 2 9 3" xfId="28645" xr:uid="{00000000-0005-0000-0000-00008E820000}"/>
    <cellStyle name="Обычный 42 3" xfId="3820" xr:uid="{00000000-0005-0000-0000-00008F820000}"/>
    <cellStyle name="Обычный 42 3 2" xfId="6138" xr:uid="{00000000-0005-0000-0000-000090820000}"/>
    <cellStyle name="Обычный 42 3 2 2" xfId="10148" xr:uid="{00000000-0005-0000-0000-000091820000}"/>
    <cellStyle name="Обычный 42 3 2 3" xfId="16631" xr:uid="{00000000-0005-0000-0000-000092820000}"/>
    <cellStyle name="Обычный 42 3 2 3 2" xfId="25419" xr:uid="{00000000-0005-0000-0000-000093820000}"/>
    <cellStyle name="Обычный 42 3 2 3 2 2" xfId="43383" xr:uid="{00000000-0005-0000-0000-000094820000}"/>
    <cellStyle name="Обычный 42 3 2 3 3" xfId="35075" xr:uid="{00000000-0005-0000-0000-000095820000}"/>
    <cellStyle name="Обычный 42 3 2 4" xfId="18087" xr:uid="{00000000-0005-0000-0000-000096820000}"/>
    <cellStyle name="Обычный 42 3 2 4 2" xfId="36397" xr:uid="{00000000-0005-0000-0000-000097820000}"/>
    <cellStyle name="Обычный 42 3 2 5" xfId="26842" xr:uid="{00000000-0005-0000-0000-000098820000}"/>
    <cellStyle name="Обычный 42 3 2 5 2" xfId="44757" xr:uid="{00000000-0005-0000-0000-000099820000}"/>
    <cellStyle name="Обычный 42 3 2 6" xfId="28180" xr:uid="{00000000-0005-0000-0000-00009A820000}"/>
    <cellStyle name="Обычный 42 3 2 7" xfId="45804" xr:uid="{00000000-0005-0000-0000-00009B820000}"/>
    <cellStyle name="Обычный 42 3 2 8" xfId="46970" xr:uid="{00000000-0005-0000-0000-00009C820000}"/>
    <cellStyle name="Обычный 42 3 3" xfId="7033" xr:uid="{00000000-0005-0000-0000-00009D820000}"/>
    <cellStyle name="Обычный 42 3 4" xfId="16009" xr:uid="{00000000-0005-0000-0000-00009E820000}"/>
    <cellStyle name="Обычный 42 3 4 2" xfId="24985" xr:uid="{00000000-0005-0000-0000-00009F820000}"/>
    <cellStyle name="Обычный 42 3 4 2 2" xfId="42982" xr:uid="{00000000-0005-0000-0000-0000A0820000}"/>
    <cellStyle name="Обычный 42 3 4 3" xfId="34630" xr:uid="{00000000-0005-0000-0000-0000A1820000}"/>
    <cellStyle name="Обычный 42 3 5" xfId="17373" xr:uid="{00000000-0005-0000-0000-0000A2820000}"/>
    <cellStyle name="Обычный 42 3 5 2" xfId="35728" xr:uid="{00000000-0005-0000-0000-0000A3820000}"/>
    <cellStyle name="Обычный 42 3 6" xfId="26291" xr:uid="{00000000-0005-0000-0000-0000A4820000}"/>
    <cellStyle name="Обычный 42 3 6 2" xfId="44222" xr:uid="{00000000-0005-0000-0000-0000A5820000}"/>
    <cellStyle name="Обычный 42 3 7" xfId="27574" xr:uid="{00000000-0005-0000-0000-0000A6820000}"/>
    <cellStyle name="Обычный 42 3 8" xfId="45309" xr:uid="{00000000-0005-0000-0000-0000A7820000}"/>
    <cellStyle name="Обычный 42 3 9" xfId="46380" xr:uid="{00000000-0005-0000-0000-0000A8820000}"/>
    <cellStyle name="Обычный 42 4" xfId="3821" xr:uid="{00000000-0005-0000-0000-0000A9820000}"/>
    <cellStyle name="Обычный 42 4 10" xfId="16201" xr:uid="{00000000-0005-0000-0000-0000AA820000}"/>
    <cellStyle name="Обычный 42 4 10 2" xfId="25140" xr:uid="{00000000-0005-0000-0000-0000AB820000}"/>
    <cellStyle name="Обычный 42 4 10 2 2" xfId="43133" xr:uid="{00000000-0005-0000-0000-0000AC820000}"/>
    <cellStyle name="Обычный 42 4 10 3" xfId="34780" xr:uid="{00000000-0005-0000-0000-0000AD820000}"/>
    <cellStyle name="Обычный 42 4 11" xfId="17374" xr:uid="{00000000-0005-0000-0000-0000AE820000}"/>
    <cellStyle name="Обычный 42 4 11 2" xfId="35729" xr:uid="{00000000-0005-0000-0000-0000AF820000}"/>
    <cellStyle name="Обычный 42 4 12" xfId="26500" xr:uid="{00000000-0005-0000-0000-0000B0820000}"/>
    <cellStyle name="Обычный 42 4 12 2" xfId="44422" xr:uid="{00000000-0005-0000-0000-0000B1820000}"/>
    <cellStyle name="Обычный 42 4 13" xfId="27575" xr:uid="{00000000-0005-0000-0000-0000B2820000}"/>
    <cellStyle name="Обычный 42 4 14" xfId="45459" xr:uid="{00000000-0005-0000-0000-0000B3820000}"/>
    <cellStyle name="Обычный 42 4 15" xfId="46572" xr:uid="{00000000-0005-0000-0000-0000B4820000}"/>
    <cellStyle name="Обычный 42 4 2" xfId="6139" xr:uid="{00000000-0005-0000-0000-0000B5820000}"/>
    <cellStyle name="Обычный 42 4 2 10" xfId="26989" xr:uid="{00000000-0005-0000-0000-0000B6820000}"/>
    <cellStyle name="Обычный 42 4 2 10 2" xfId="44904" xr:uid="{00000000-0005-0000-0000-0000B7820000}"/>
    <cellStyle name="Обычный 42 4 2 11" xfId="28181" xr:uid="{00000000-0005-0000-0000-0000B8820000}"/>
    <cellStyle name="Обычный 42 4 2 12" xfId="45961" xr:uid="{00000000-0005-0000-0000-0000B9820000}"/>
    <cellStyle name="Обычный 42 4 2 13" xfId="47156" xr:uid="{00000000-0005-0000-0000-0000BA820000}"/>
    <cellStyle name="Обычный 42 4 2 2" xfId="9060" xr:uid="{00000000-0005-0000-0000-0000BB820000}"/>
    <cellStyle name="Обычный 42 4 2 2 2" xfId="14137" xr:uid="{00000000-0005-0000-0000-0000BC820000}"/>
    <cellStyle name="Обычный 42 4 2 2 2 2" xfId="23322" xr:uid="{00000000-0005-0000-0000-0000BD820000}"/>
    <cellStyle name="Обычный 42 4 2 2 2 2 2" xfId="41322" xr:uid="{00000000-0005-0000-0000-0000BE820000}"/>
    <cellStyle name="Обычный 42 4 2 2 2 3" xfId="32978" xr:uid="{00000000-0005-0000-0000-0000BF820000}"/>
    <cellStyle name="Обычный 42 4 2 2 3" xfId="19626" xr:uid="{00000000-0005-0000-0000-0000C0820000}"/>
    <cellStyle name="Обычный 42 4 2 2 3 2" xfId="37796" xr:uid="{00000000-0005-0000-0000-0000C1820000}"/>
    <cellStyle name="Обычный 42 4 2 2 4" xfId="29501" xr:uid="{00000000-0005-0000-0000-0000C2820000}"/>
    <cellStyle name="Обычный 42 4 2 3" xfId="10149" xr:uid="{00000000-0005-0000-0000-0000C3820000}"/>
    <cellStyle name="Обычный 42 4 2 3 2" xfId="15155" xr:uid="{00000000-0005-0000-0000-0000C4820000}"/>
    <cellStyle name="Обычный 42 4 2 3 2 2" xfId="24334" xr:uid="{00000000-0005-0000-0000-0000C5820000}"/>
    <cellStyle name="Обычный 42 4 2 3 2 2 2" xfId="42334" xr:uid="{00000000-0005-0000-0000-0000C6820000}"/>
    <cellStyle name="Обычный 42 4 2 3 2 3" xfId="33989" xr:uid="{00000000-0005-0000-0000-0000C7820000}"/>
    <cellStyle name="Обычный 42 4 2 3 3" xfId="20309" xr:uid="{00000000-0005-0000-0000-0000C8820000}"/>
    <cellStyle name="Обычный 42 4 2 3 3 2" xfId="38468" xr:uid="{00000000-0005-0000-0000-0000C9820000}"/>
    <cellStyle name="Обычный 42 4 2 3 4" xfId="30163" xr:uid="{00000000-0005-0000-0000-0000CA820000}"/>
    <cellStyle name="Обычный 42 4 2 4" xfId="11138" xr:uid="{00000000-0005-0000-0000-0000CB820000}"/>
    <cellStyle name="Обычный 42 4 2 4 2" xfId="15156" xr:uid="{00000000-0005-0000-0000-0000CC820000}"/>
    <cellStyle name="Обычный 42 4 2 4 2 2" xfId="24335" xr:uid="{00000000-0005-0000-0000-0000CD820000}"/>
    <cellStyle name="Обычный 42 4 2 4 2 2 2" xfId="42335" xr:uid="{00000000-0005-0000-0000-0000CE820000}"/>
    <cellStyle name="Обычный 42 4 2 4 2 3" xfId="33990" xr:uid="{00000000-0005-0000-0000-0000CF820000}"/>
    <cellStyle name="Обычный 42 4 2 4 3" xfId="20987" xr:uid="{00000000-0005-0000-0000-0000D0820000}"/>
    <cellStyle name="Обычный 42 4 2 4 3 2" xfId="39139" xr:uid="{00000000-0005-0000-0000-0000D1820000}"/>
    <cellStyle name="Обычный 42 4 2 4 4" xfId="30823" xr:uid="{00000000-0005-0000-0000-0000D2820000}"/>
    <cellStyle name="Обычный 42 4 2 5" xfId="11645" xr:uid="{00000000-0005-0000-0000-0000D3820000}"/>
    <cellStyle name="Обычный 42 4 2 5 2" xfId="21490" xr:uid="{00000000-0005-0000-0000-0000D4820000}"/>
    <cellStyle name="Обычный 42 4 2 5 2 2" xfId="39642" xr:uid="{00000000-0005-0000-0000-0000D5820000}"/>
    <cellStyle name="Обычный 42 4 2 5 3" xfId="31326" xr:uid="{00000000-0005-0000-0000-0000D6820000}"/>
    <cellStyle name="Обычный 42 4 2 6" xfId="7605" xr:uid="{00000000-0005-0000-0000-0000D7820000}"/>
    <cellStyle name="Обычный 42 4 2 6 2" xfId="19000" xr:uid="{00000000-0005-0000-0000-0000D8820000}"/>
    <cellStyle name="Обычный 42 4 2 6 2 2" xfId="37220" xr:uid="{00000000-0005-0000-0000-0000D9820000}"/>
    <cellStyle name="Обычный 42 4 2 6 3" xfId="28967" xr:uid="{00000000-0005-0000-0000-0000DA820000}"/>
    <cellStyle name="Обычный 42 4 2 7" xfId="13170" xr:uid="{00000000-0005-0000-0000-0000DB820000}"/>
    <cellStyle name="Обычный 42 4 2 7 2" xfId="22571" xr:uid="{00000000-0005-0000-0000-0000DC820000}"/>
    <cellStyle name="Обычный 42 4 2 7 2 2" xfId="40583" xr:uid="{00000000-0005-0000-0000-0000DD820000}"/>
    <cellStyle name="Обычный 42 4 2 7 3" xfId="32245" xr:uid="{00000000-0005-0000-0000-0000DE820000}"/>
    <cellStyle name="Обычный 42 4 2 8" xfId="16820" xr:uid="{00000000-0005-0000-0000-0000DF820000}"/>
    <cellStyle name="Обычный 42 4 2 8 2" xfId="25569" xr:uid="{00000000-0005-0000-0000-0000E0820000}"/>
    <cellStyle name="Обычный 42 4 2 8 2 2" xfId="43530" xr:uid="{00000000-0005-0000-0000-0000E1820000}"/>
    <cellStyle name="Обычный 42 4 2 8 3" xfId="35222" xr:uid="{00000000-0005-0000-0000-0000E2820000}"/>
    <cellStyle name="Обычный 42 4 2 9" xfId="18088" xr:uid="{00000000-0005-0000-0000-0000E3820000}"/>
    <cellStyle name="Обычный 42 4 2 9 2" xfId="36398" xr:uid="{00000000-0005-0000-0000-0000E4820000}"/>
    <cellStyle name="Обычный 42 4 3" xfId="8736" xr:uid="{00000000-0005-0000-0000-0000E5820000}"/>
    <cellStyle name="Обычный 42 4 3 2" xfId="10150" xr:uid="{00000000-0005-0000-0000-0000E6820000}"/>
    <cellStyle name="Обычный 42 4 3 2 2" xfId="15157" xr:uid="{00000000-0005-0000-0000-0000E7820000}"/>
    <cellStyle name="Обычный 42 4 3 2 2 2" xfId="24336" xr:uid="{00000000-0005-0000-0000-0000E8820000}"/>
    <cellStyle name="Обычный 42 4 3 2 2 2 2" xfId="42336" xr:uid="{00000000-0005-0000-0000-0000E9820000}"/>
    <cellStyle name="Обычный 42 4 3 2 2 3" xfId="33991" xr:uid="{00000000-0005-0000-0000-0000EA820000}"/>
    <cellStyle name="Обычный 42 4 3 2 3" xfId="20310" xr:uid="{00000000-0005-0000-0000-0000EB820000}"/>
    <cellStyle name="Обычный 42 4 3 2 3 2" xfId="38469" xr:uid="{00000000-0005-0000-0000-0000EC820000}"/>
    <cellStyle name="Обычный 42 4 3 2 4" xfId="30164" xr:uid="{00000000-0005-0000-0000-0000ED820000}"/>
    <cellStyle name="Обычный 42 4 3 3" xfId="13669" xr:uid="{00000000-0005-0000-0000-0000EE820000}"/>
    <cellStyle name="Обычный 42 4 3 3 2" xfId="22899" xr:uid="{00000000-0005-0000-0000-0000EF820000}"/>
    <cellStyle name="Обычный 42 4 3 3 2 2" xfId="40900" xr:uid="{00000000-0005-0000-0000-0000F0820000}"/>
    <cellStyle name="Обычный 42 4 3 3 3" xfId="32554" xr:uid="{00000000-0005-0000-0000-0000F1820000}"/>
    <cellStyle name="Обычный 42 4 3 4" xfId="19374" xr:uid="{00000000-0005-0000-0000-0000F2820000}"/>
    <cellStyle name="Обычный 42 4 3 4 2" xfId="37544" xr:uid="{00000000-0005-0000-0000-0000F3820000}"/>
    <cellStyle name="Обычный 42 4 3 5" xfId="29254" xr:uid="{00000000-0005-0000-0000-0000F4820000}"/>
    <cellStyle name="Обычный 42 4 4" xfId="9420" xr:uid="{00000000-0005-0000-0000-0000F5820000}"/>
    <cellStyle name="Обычный 42 4 4 2" xfId="15158" xr:uid="{00000000-0005-0000-0000-0000F6820000}"/>
    <cellStyle name="Обычный 42 4 4 2 2" xfId="24337" xr:uid="{00000000-0005-0000-0000-0000F7820000}"/>
    <cellStyle name="Обычный 42 4 4 2 2 2" xfId="42337" xr:uid="{00000000-0005-0000-0000-0000F8820000}"/>
    <cellStyle name="Обычный 42 4 4 2 3" xfId="33992" xr:uid="{00000000-0005-0000-0000-0000F9820000}"/>
    <cellStyle name="Обычный 42 4 4 3" xfId="19894" xr:uid="{00000000-0005-0000-0000-0000FA820000}"/>
    <cellStyle name="Обычный 42 4 4 3 2" xfId="38059" xr:uid="{00000000-0005-0000-0000-0000FB820000}"/>
    <cellStyle name="Обычный 42 4 4 4" xfId="29762" xr:uid="{00000000-0005-0000-0000-0000FC820000}"/>
    <cellStyle name="Обычный 42 4 5" xfId="10831" xr:uid="{00000000-0005-0000-0000-0000FD820000}"/>
    <cellStyle name="Обычный 42 4 5 2" xfId="15159" xr:uid="{00000000-0005-0000-0000-0000FE820000}"/>
    <cellStyle name="Обычный 42 4 5 2 2" xfId="24338" xr:uid="{00000000-0005-0000-0000-0000FF820000}"/>
    <cellStyle name="Обычный 42 4 5 2 2 2" xfId="42338" xr:uid="{00000000-0005-0000-0000-000000830000}"/>
    <cellStyle name="Обычный 42 4 5 2 3" xfId="33993" xr:uid="{00000000-0005-0000-0000-000001830000}"/>
    <cellStyle name="Обычный 42 4 5 3" xfId="20686" xr:uid="{00000000-0005-0000-0000-000002830000}"/>
    <cellStyle name="Обычный 42 4 5 3 2" xfId="38838" xr:uid="{00000000-0005-0000-0000-000003830000}"/>
    <cellStyle name="Обычный 42 4 5 4" xfId="30522" xr:uid="{00000000-0005-0000-0000-000004830000}"/>
    <cellStyle name="Обычный 42 4 6" xfId="11406" xr:uid="{00000000-0005-0000-0000-000005830000}"/>
    <cellStyle name="Обычный 42 4 6 2" xfId="21251" xr:uid="{00000000-0005-0000-0000-000006830000}"/>
    <cellStyle name="Обычный 42 4 6 2 2" xfId="39403" xr:uid="{00000000-0005-0000-0000-000007830000}"/>
    <cellStyle name="Обычный 42 4 6 3" xfId="31087" xr:uid="{00000000-0005-0000-0000-000008830000}"/>
    <cellStyle name="Обычный 42 4 7" xfId="12016" xr:uid="{00000000-0005-0000-0000-000009830000}"/>
    <cellStyle name="Обычный 42 4 7 2" xfId="21755" xr:uid="{00000000-0005-0000-0000-00000A830000}"/>
    <cellStyle name="Обычный 42 4 7 2 2" xfId="39903" xr:uid="{00000000-0005-0000-0000-00000B830000}"/>
    <cellStyle name="Обычный 42 4 7 3" xfId="31582" xr:uid="{00000000-0005-0000-0000-00000C830000}"/>
    <cellStyle name="Обычный 42 4 8" xfId="7148" xr:uid="{00000000-0005-0000-0000-00000D830000}"/>
    <cellStyle name="Обычный 42 4 8 2" xfId="18749" xr:uid="{00000000-0005-0000-0000-00000E830000}"/>
    <cellStyle name="Обычный 42 4 8 2 2" xfId="36972" xr:uid="{00000000-0005-0000-0000-00000F830000}"/>
    <cellStyle name="Обычный 42 4 8 3" xfId="28724" xr:uid="{00000000-0005-0000-0000-000010830000}"/>
    <cellStyle name="Обычный 42 4 9" xfId="12605" xr:uid="{00000000-0005-0000-0000-000011830000}"/>
    <cellStyle name="Обычный 42 4 9 2" xfId="22041" xr:uid="{00000000-0005-0000-0000-000012830000}"/>
    <cellStyle name="Обычный 42 4 9 2 2" xfId="40157" xr:uid="{00000000-0005-0000-0000-000013830000}"/>
    <cellStyle name="Обычный 42 4 9 3" xfId="31820" xr:uid="{00000000-0005-0000-0000-000014830000}"/>
    <cellStyle name="Обычный 42 5" xfId="6136" xr:uid="{00000000-0005-0000-0000-000015830000}"/>
    <cellStyle name="Обычный 42 5 10" xfId="26840" xr:uid="{00000000-0005-0000-0000-000016830000}"/>
    <cellStyle name="Обычный 42 5 10 2" xfId="44755" xr:uid="{00000000-0005-0000-0000-000017830000}"/>
    <cellStyle name="Обычный 42 5 11" xfId="28178" xr:uid="{00000000-0005-0000-0000-000018830000}"/>
    <cellStyle name="Обычный 42 5 12" xfId="45802" xr:uid="{00000000-0005-0000-0000-000019830000}"/>
    <cellStyle name="Обычный 42 5 13" xfId="46968" xr:uid="{00000000-0005-0000-0000-00001A830000}"/>
    <cellStyle name="Обычный 42 5 2" xfId="9058" xr:uid="{00000000-0005-0000-0000-00001B830000}"/>
    <cellStyle name="Обычный 42 5 2 2" xfId="14138" xr:uid="{00000000-0005-0000-0000-00001C830000}"/>
    <cellStyle name="Обычный 42 5 2 2 2" xfId="23323" xr:uid="{00000000-0005-0000-0000-00001D830000}"/>
    <cellStyle name="Обычный 42 5 2 2 2 2" xfId="41323" xr:uid="{00000000-0005-0000-0000-00001E830000}"/>
    <cellStyle name="Обычный 42 5 2 2 3" xfId="32979" xr:uid="{00000000-0005-0000-0000-00001F830000}"/>
    <cellStyle name="Обычный 42 5 2 3" xfId="19624" xr:uid="{00000000-0005-0000-0000-000020830000}"/>
    <cellStyle name="Обычный 42 5 2 3 2" xfId="37794" xr:uid="{00000000-0005-0000-0000-000021830000}"/>
    <cellStyle name="Обычный 42 5 2 4" xfId="29499" xr:uid="{00000000-0005-0000-0000-000022830000}"/>
    <cellStyle name="Обычный 42 5 3" xfId="10151" xr:uid="{00000000-0005-0000-0000-000023830000}"/>
    <cellStyle name="Обычный 42 5 3 2" xfId="15160" xr:uid="{00000000-0005-0000-0000-000024830000}"/>
    <cellStyle name="Обычный 42 5 3 2 2" xfId="24339" xr:uid="{00000000-0005-0000-0000-000025830000}"/>
    <cellStyle name="Обычный 42 5 3 2 2 2" xfId="42339" xr:uid="{00000000-0005-0000-0000-000026830000}"/>
    <cellStyle name="Обычный 42 5 3 2 3" xfId="33994" xr:uid="{00000000-0005-0000-0000-000027830000}"/>
    <cellStyle name="Обычный 42 5 3 3" xfId="20311" xr:uid="{00000000-0005-0000-0000-000028830000}"/>
    <cellStyle name="Обычный 42 5 3 3 2" xfId="38470" xr:uid="{00000000-0005-0000-0000-000029830000}"/>
    <cellStyle name="Обычный 42 5 3 4" xfId="30165" xr:uid="{00000000-0005-0000-0000-00002A830000}"/>
    <cellStyle name="Обычный 42 5 4" xfId="11139" xr:uid="{00000000-0005-0000-0000-00002B830000}"/>
    <cellStyle name="Обычный 42 5 4 2" xfId="15161" xr:uid="{00000000-0005-0000-0000-00002C830000}"/>
    <cellStyle name="Обычный 42 5 4 2 2" xfId="24340" xr:uid="{00000000-0005-0000-0000-00002D830000}"/>
    <cellStyle name="Обычный 42 5 4 2 2 2" xfId="42340" xr:uid="{00000000-0005-0000-0000-00002E830000}"/>
    <cellStyle name="Обычный 42 5 4 2 3" xfId="33995" xr:uid="{00000000-0005-0000-0000-00002F830000}"/>
    <cellStyle name="Обычный 42 5 4 3" xfId="20988" xr:uid="{00000000-0005-0000-0000-000030830000}"/>
    <cellStyle name="Обычный 42 5 4 3 2" xfId="39140" xr:uid="{00000000-0005-0000-0000-000031830000}"/>
    <cellStyle name="Обычный 42 5 4 4" xfId="30824" xr:uid="{00000000-0005-0000-0000-000032830000}"/>
    <cellStyle name="Обычный 42 5 5" xfId="11643" xr:uid="{00000000-0005-0000-0000-000033830000}"/>
    <cellStyle name="Обычный 42 5 5 2" xfId="21488" xr:uid="{00000000-0005-0000-0000-000034830000}"/>
    <cellStyle name="Обычный 42 5 5 2 2" xfId="39640" xr:uid="{00000000-0005-0000-0000-000035830000}"/>
    <cellStyle name="Обычный 42 5 5 3" xfId="31324" xr:uid="{00000000-0005-0000-0000-000036830000}"/>
    <cellStyle name="Обычный 42 5 6" xfId="7603" xr:uid="{00000000-0005-0000-0000-000037830000}"/>
    <cellStyle name="Обычный 42 5 6 2" xfId="18998" xr:uid="{00000000-0005-0000-0000-000038830000}"/>
    <cellStyle name="Обычный 42 5 6 2 2" xfId="37218" xr:uid="{00000000-0005-0000-0000-000039830000}"/>
    <cellStyle name="Обычный 42 5 6 3" xfId="28965" xr:uid="{00000000-0005-0000-0000-00003A830000}"/>
    <cellStyle name="Обычный 42 5 7" xfId="13171" xr:uid="{00000000-0005-0000-0000-00003B830000}"/>
    <cellStyle name="Обычный 42 5 7 2" xfId="22572" xr:uid="{00000000-0005-0000-0000-00003C830000}"/>
    <cellStyle name="Обычный 42 5 7 2 2" xfId="40584" xr:uid="{00000000-0005-0000-0000-00003D830000}"/>
    <cellStyle name="Обычный 42 5 7 3" xfId="32246" xr:uid="{00000000-0005-0000-0000-00003E830000}"/>
    <cellStyle name="Обычный 42 5 8" xfId="16629" xr:uid="{00000000-0005-0000-0000-00003F830000}"/>
    <cellStyle name="Обычный 42 5 8 2" xfId="25417" xr:uid="{00000000-0005-0000-0000-000040830000}"/>
    <cellStyle name="Обычный 42 5 8 2 2" xfId="43381" xr:uid="{00000000-0005-0000-0000-000041830000}"/>
    <cellStyle name="Обычный 42 5 8 3" xfId="35073" xr:uid="{00000000-0005-0000-0000-000042830000}"/>
    <cellStyle name="Обычный 42 5 9" xfId="18085" xr:uid="{00000000-0005-0000-0000-000043830000}"/>
    <cellStyle name="Обычный 42 5 9 2" xfId="36395" xr:uid="{00000000-0005-0000-0000-000044830000}"/>
    <cellStyle name="Обычный 42 6" xfId="8333" xr:uid="{00000000-0005-0000-0000-000045830000}"/>
    <cellStyle name="Обычный 42 6 2" xfId="10152" xr:uid="{00000000-0005-0000-0000-000046830000}"/>
    <cellStyle name="Обычный 42 6 2 2" xfId="15162" xr:uid="{00000000-0005-0000-0000-000047830000}"/>
    <cellStyle name="Обычный 42 6 2 2 2" xfId="24341" xr:uid="{00000000-0005-0000-0000-000048830000}"/>
    <cellStyle name="Обычный 42 6 2 2 2 2" xfId="42341" xr:uid="{00000000-0005-0000-0000-000049830000}"/>
    <cellStyle name="Обычный 42 6 2 2 3" xfId="33996" xr:uid="{00000000-0005-0000-0000-00004A830000}"/>
    <cellStyle name="Обычный 42 6 2 3" xfId="20312" xr:uid="{00000000-0005-0000-0000-00004B830000}"/>
    <cellStyle name="Обычный 42 6 2 3 2" xfId="38471" xr:uid="{00000000-0005-0000-0000-00004C830000}"/>
    <cellStyle name="Обычный 42 6 2 4" xfId="30166" xr:uid="{00000000-0005-0000-0000-00004D830000}"/>
    <cellStyle name="Обычный 42 6 3" xfId="13375" xr:uid="{00000000-0005-0000-0000-00004E830000}"/>
    <cellStyle name="Обычный 42 6 4" xfId="19207" xr:uid="{00000000-0005-0000-0000-00004F830000}"/>
    <cellStyle name="Обычный 42 6 4 2" xfId="37386" xr:uid="{00000000-0005-0000-0000-000050830000}"/>
    <cellStyle name="Обычный 42 6 5" xfId="29099" xr:uid="{00000000-0005-0000-0000-000051830000}"/>
    <cellStyle name="Обычный 42 7" xfId="9418" xr:uid="{00000000-0005-0000-0000-000052830000}"/>
    <cellStyle name="Обычный 42 7 2" xfId="13667" xr:uid="{00000000-0005-0000-0000-000053830000}"/>
    <cellStyle name="Обычный 42 7 2 2" xfId="22897" xr:uid="{00000000-0005-0000-0000-000054830000}"/>
    <cellStyle name="Обычный 42 7 2 2 2" xfId="40898" xr:uid="{00000000-0005-0000-0000-000055830000}"/>
    <cellStyle name="Обычный 42 7 2 3" xfId="32552" xr:uid="{00000000-0005-0000-0000-000056830000}"/>
    <cellStyle name="Обычный 42 7 3" xfId="19892" xr:uid="{00000000-0005-0000-0000-000057830000}"/>
    <cellStyle name="Обычный 42 7 3 2" xfId="38057" xr:uid="{00000000-0005-0000-0000-000058830000}"/>
    <cellStyle name="Обычный 42 7 4" xfId="29760" xr:uid="{00000000-0005-0000-0000-000059830000}"/>
    <cellStyle name="Обычный 42 8" xfId="10829" xr:uid="{00000000-0005-0000-0000-00005A830000}"/>
    <cellStyle name="Обычный 42 8 2" xfId="15163" xr:uid="{00000000-0005-0000-0000-00005B830000}"/>
    <cellStyle name="Обычный 42 8 2 2" xfId="24342" xr:uid="{00000000-0005-0000-0000-00005C830000}"/>
    <cellStyle name="Обычный 42 8 2 2 2" xfId="42342" xr:uid="{00000000-0005-0000-0000-00005D830000}"/>
    <cellStyle name="Обычный 42 8 2 3" xfId="33997" xr:uid="{00000000-0005-0000-0000-00005E830000}"/>
    <cellStyle name="Обычный 42 8 3" xfId="20684" xr:uid="{00000000-0005-0000-0000-00005F830000}"/>
    <cellStyle name="Обычный 42 8 3 2" xfId="38836" xr:uid="{00000000-0005-0000-0000-000060830000}"/>
    <cellStyle name="Обычный 42 8 4" xfId="30520" xr:uid="{00000000-0005-0000-0000-000061830000}"/>
    <cellStyle name="Обычный 42 9" xfId="11265" xr:uid="{00000000-0005-0000-0000-000062830000}"/>
    <cellStyle name="Обычный 42 9 2" xfId="21110" xr:uid="{00000000-0005-0000-0000-000063830000}"/>
    <cellStyle name="Обычный 42 9 2 2" xfId="39262" xr:uid="{00000000-0005-0000-0000-000064830000}"/>
    <cellStyle name="Обычный 42 9 3" xfId="30946" xr:uid="{00000000-0005-0000-0000-000065830000}"/>
    <cellStyle name="Обычный 42_Data_Resourses &amp; Reserves_Audit12_mod2011_f0112" xfId="3822" xr:uid="{00000000-0005-0000-0000-000066830000}"/>
    <cellStyle name="Обычный 43" xfId="3823" xr:uid="{00000000-0005-0000-0000-000067830000}"/>
    <cellStyle name="Обычный 43 10" xfId="11782" xr:uid="{00000000-0005-0000-0000-000068830000}"/>
    <cellStyle name="Обычный 43 11" xfId="6672" xr:uid="{00000000-0005-0000-0000-000069830000}"/>
    <cellStyle name="Обычный 43 11 2" xfId="18526" xr:uid="{00000000-0005-0000-0000-00006A830000}"/>
    <cellStyle name="Обычный 43 11 2 2" xfId="36803" xr:uid="{00000000-0005-0000-0000-00006B830000}"/>
    <cellStyle name="Обычный 43 11 3" xfId="28582" xr:uid="{00000000-0005-0000-0000-00006C830000}"/>
    <cellStyle name="Обычный 43 12" xfId="12606" xr:uid="{00000000-0005-0000-0000-00006D830000}"/>
    <cellStyle name="Обычный 43 12 2" xfId="22042" xr:uid="{00000000-0005-0000-0000-00006E830000}"/>
    <cellStyle name="Обычный 43 12 2 2" xfId="40158" xr:uid="{00000000-0005-0000-0000-00006F830000}"/>
    <cellStyle name="Обычный 43 12 3" xfId="31821" xr:uid="{00000000-0005-0000-0000-000070830000}"/>
    <cellStyle name="Обычный 43 13" xfId="16010" xr:uid="{00000000-0005-0000-0000-000071830000}"/>
    <cellStyle name="Обычный 43 13 2" xfId="24986" xr:uid="{00000000-0005-0000-0000-000072830000}"/>
    <cellStyle name="Обычный 43 13 2 2" xfId="42983" xr:uid="{00000000-0005-0000-0000-000073830000}"/>
    <cellStyle name="Обычный 43 13 3" xfId="34631" xr:uid="{00000000-0005-0000-0000-000074830000}"/>
    <cellStyle name="Обычный 43 14" xfId="17375" xr:uid="{00000000-0005-0000-0000-000075830000}"/>
    <cellStyle name="Обычный 43 14 2" xfId="35730" xr:uid="{00000000-0005-0000-0000-000076830000}"/>
    <cellStyle name="Обычный 43 15" xfId="26292" xr:uid="{00000000-0005-0000-0000-000077830000}"/>
    <cellStyle name="Обычный 43 15 2" xfId="44223" xr:uid="{00000000-0005-0000-0000-000078830000}"/>
    <cellStyle name="Обычный 43 16" xfId="27576" xr:uid="{00000000-0005-0000-0000-000079830000}"/>
    <cellStyle name="Обычный 43 17" xfId="45310" xr:uid="{00000000-0005-0000-0000-00007A830000}"/>
    <cellStyle name="Обычный 43 18" xfId="46381" xr:uid="{00000000-0005-0000-0000-00007B830000}"/>
    <cellStyle name="Обычный 43 2" xfId="3824" xr:uid="{00000000-0005-0000-0000-00007C830000}"/>
    <cellStyle name="Обычный 43 2 10" xfId="12607" xr:uid="{00000000-0005-0000-0000-00007D830000}"/>
    <cellStyle name="Обычный 43 2 10 2" xfId="22043" xr:uid="{00000000-0005-0000-0000-00007E830000}"/>
    <cellStyle name="Обычный 43 2 10 2 2" xfId="40159" xr:uid="{00000000-0005-0000-0000-00007F830000}"/>
    <cellStyle name="Обычный 43 2 10 3" xfId="31822" xr:uid="{00000000-0005-0000-0000-000080830000}"/>
    <cellStyle name="Обычный 43 2 11" xfId="16011" xr:uid="{00000000-0005-0000-0000-000081830000}"/>
    <cellStyle name="Обычный 43 2 11 2" xfId="24987" xr:uid="{00000000-0005-0000-0000-000082830000}"/>
    <cellStyle name="Обычный 43 2 11 2 2" xfId="42984" xr:uid="{00000000-0005-0000-0000-000083830000}"/>
    <cellStyle name="Обычный 43 2 11 3" xfId="34632" xr:uid="{00000000-0005-0000-0000-000084830000}"/>
    <cellStyle name="Обычный 43 2 12" xfId="17376" xr:uid="{00000000-0005-0000-0000-000085830000}"/>
    <cellStyle name="Обычный 43 2 12 2" xfId="35731" xr:uid="{00000000-0005-0000-0000-000086830000}"/>
    <cellStyle name="Обычный 43 2 13" xfId="26293" xr:uid="{00000000-0005-0000-0000-000087830000}"/>
    <cellStyle name="Обычный 43 2 13 2" xfId="44224" xr:uid="{00000000-0005-0000-0000-000088830000}"/>
    <cellStyle name="Обычный 43 2 14" xfId="27577" xr:uid="{00000000-0005-0000-0000-000089830000}"/>
    <cellStyle name="Обычный 43 2 15" xfId="45311" xr:uid="{00000000-0005-0000-0000-00008A830000}"/>
    <cellStyle name="Обычный 43 2 16" xfId="46382" xr:uid="{00000000-0005-0000-0000-00008B830000}"/>
    <cellStyle name="Обычный 43 2 2" xfId="3825" xr:uid="{00000000-0005-0000-0000-00008C830000}"/>
    <cellStyle name="Обычный 43 2 2 2" xfId="10153" xr:uid="{00000000-0005-0000-0000-00008D830000}"/>
    <cellStyle name="Обычный 43 2 3" xfId="6141" xr:uid="{00000000-0005-0000-0000-00008E830000}"/>
    <cellStyle name="Обычный 43 2 3 10" xfId="26844" xr:uid="{00000000-0005-0000-0000-00008F830000}"/>
    <cellStyle name="Обычный 43 2 3 10 2" xfId="44759" xr:uid="{00000000-0005-0000-0000-000090830000}"/>
    <cellStyle name="Обычный 43 2 3 11" xfId="28183" xr:uid="{00000000-0005-0000-0000-000091830000}"/>
    <cellStyle name="Обычный 43 2 3 12" xfId="45806" xr:uid="{00000000-0005-0000-0000-000092830000}"/>
    <cellStyle name="Обычный 43 2 3 13" xfId="46972" xr:uid="{00000000-0005-0000-0000-000093830000}"/>
    <cellStyle name="Обычный 43 2 3 2" xfId="9062" xr:uid="{00000000-0005-0000-0000-000094830000}"/>
    <cellStyle name="Обычный 43 2 3 2 2" xfId="14139" xr:uid="{00000000-0005-0000-0000-000095830000}"/>
    <cellStyle name="Обычный 43 2 3 2 2 2" xfId="23324" xr:uid="{00000000-0005-0000-0000-000096830000}"/>
    <cellStyle name="Обычный 43 2 3 2 2 2 2" xfId="41324" xr:uid="{00000000-0005-0000-0000-000097830000}"/>
    <cellStyle name="Обычный 43 2 3 2 2 3" xfId="32980" xr:uid="{00000000-0005-0000-0000-000098830000}"/>
    <cellStyle name="Обычный 43 2 3 2 3" xfId="19628" xr:uid="{00000000-0005-0000-0000-000099830000}"/>
    <cellStyle name="Обычный 43 2 3 2 3 2" xfId="37798" xr:uid="{00000000-0005-0000-0000-00009A830000}"/>
    <cellStyle name="Обычный 43 2 3 2 4" xfId="29503" xr:uid="{00000000-0005-0000-0000-00009B830000}"/>
    <cellStyle name="Обычный 43 2 3 3" xfId="10154" xr:uid="{00000000-0005-0000-0000-00009C830000}"/>
    <cellStyle name="Обычный 43 2 3 3 2" xfId="15164" xr:uid="{00000000-0005-0000-0000-00009D830000}"/>
    <cellStyle name="Обычный 43 2 3 3 2 2" xfId="24343" xr:uid="{00000000-0005-0000-0000-00009E830000}"/>
    <cellStyle name="Обычный 43 2 3 3 2 2 2" xfId="42343" xr:uid="{00000000-0005-0000-0000-00009F830000}"/>
    <cellStyle name="Обычный 43 2 3 3 2 3" xfId="33998" xr:uid="{00000000-0005-0000-0000-0000A0830000}"/>
    <cellStyle name="Обычный 43 2 3 3 3" xfId="20313" xr:uid="{00000000-0005-0000-0000-0000A1830000}"/>
    <cellStyle name="Обычный 43 2 3 3 3 2" xfId="38472" xr:uid="{00000000-0005-0000-0000-0000A2830000}"/>
    <cellStyle name="Обычный 43 2 3 3 4" xfId="30167" xr:uid="{00000000-0005-0000-0000-0000A3830000}"/>
    <cellStyle name="Обычный 43 2 3 4" xfId="11140" xr:uid="{00000000-0005-0000-0000-0000A4830000}"/>
    <cellStyle name="Обычный 43 2 3 4 2" xfId="15165" xr:uid="{00000000-0005-0000-0000-0000A5830000}"/>
    <cellStyle name="Обычный 43 2 3 4 2 2" xfId="24344" xr:uid="{00000000-0005-0000-0000-0000A6830000}"/>
    <cellStyle name="Обычный 43 2 3 4 2 2 2" xfId="42344" xr:uid="{00000000-0005-0000-0000-0000A7830000}"/>
    <cellStyle name="Обычный 43 2 3 4 2 3" xfId="33999" xr:uid="{00000000-0005-0000-0000-0000A8830000}"/>
    <cellStyle name="Обычный 43 2 3 4 3" xfId="20989" xr:uid="{00000000-0005-0000-0000-0000A9830000}"/>
    <cellStyle name="Обычный 43 2 3 4 3 2" xfId="39141" xr:uid="{00000000-0005-0000-0000-0000AA830000}"/>
    <cellStyle name="Обычный 43 2 3 4 4" xfId="30825" xr:uid="{00000000-0005-0000-0000-0000AB830000}"/>
    <cellStyle name="Обычный 43 2 3 5" xfId="11647" xr:uid="{00000000-0005-0000-0000-0000AC830000}"/>
    <cellStyle name="Обычный 43 2 3 5 2" xfId="21492" xr:uid="{00000000-0005-0000-0000-0000AD830000}"/>
    <cellStyle name="Обычный 43 2 3 5 2 2" xfId="39644" xr:uid="{00000000-0005-0000-0000-0000AE830000}"/>
    <cellStyle name="Обычный 43 2 3 5 3" xfId="31328" xr:uid="{00000000-0005-0000-0000-0000AF830000}"/>
    <cellStyle name="Обычный 43 2 3 6" xfId="7607" xr:uid="{00000000-0005-0000-0000-0000B0830000}"/>
    <cellStyle name="Обычный 43 2 3 6 2" xfId="19002" xr:uid="{00000000-0005-0000-0000-0000B1830000}"/>
    <cellStyle name="Обычный 43 2 3 6 2 2" xfId="37222" xr:uid="{00000000-0005-0000-0000-0000B2830000}"/>
    <cellStyle name="Обычный 43 2 3 6 3" xfId="28969" xr:uid="{00000000-0005-0000-0000-0000B3830000}"/>
    <cellStyle name="Обычный 43 2 3 7" xfId="13172" xr:uid="{00000000-0005-0000-0000-0000B4830000}"/>
    <cellStyle name="Обычный 43 2 3 7 2" xfId="22573" xr:uid="{00000000-0005-0000-0000-0000B5830000}"/>
    <cellStyle name="Обычный 43 2 3 7 2 2" xfId="40585" xr:uid="{00000000-0005-0000-0000-0000B6830000}"/>
    <cellStyle name="Обычный 43 2 3 7 3" xfId="32247" xr:uid="{00000000-0005-0000-0000-0000B7830000}"/>
    <cellStyle name="Обычный 43 2 3 8" xfId="16633" xr:uid="{00000000-0005-0000-0000-0000B8830000}"/>
    <cellStyle name="Обычный 43 2 3 8 2" xfId="25421" xr:uid="{00000000-0005-0000-0000-0000B9830000}"/>
    <cellStyle name="Обычный 43 2 3 8 2 2" xfId="43385" xr:uid="{00000000-0005-0000-0000-0000BA830000}"/>
    <cellStyle name="Обычный 43 2 3 8 3" xfId="35077" xr:uid="{00000000-0005-0000-0000-0000BB830000}"/>
    <cellStyle name="Обычный 43 2 3 9" xfId="18090" xr:uid="{00000000-0005-0000-0000-0000BC830000}"/>
    <cellStyle name="Обычный 43 2 3 9 2" xfId="36400" xr:uid="{00000000-0005-0000-0000-0000BD830000}"/>
    <cellStyle name="Обычный 43 2 4" xfId="8526" xr:uid="{00000000-0005-0000-0000-0000BE830000}"/>
    <cellStyle name="Обычный 43 2 4 2" xfId="10155" xr:uid="{00000000-0005-0000-0000-0000BF830000}"/>
    <cellStyle name="Обычный 43 2 4 2 2" xfId="15166" xr:uid="{00000000-0005-0000-0000-0000C0830000}"/>
    <cellStyle name="Обычный 43 2 4 2 2 2" xfId="24345" xr:uid="{00000000-0005-0000-0000-0000C1830000}"/>
    <cellStyle name="Обычный 43 2 4 2 2 2 2" xfId="42345" xr:uid="{00000000-0005-0000-0000-0000C2830000}"/>
    <cellStyle name="Обычный 43 2 4 2 2 3" xfId="34000" xr:uid="{00000000-0005-0000-0000-0000C3830000}"/>
    <cellStyle name="Обычный 43 2 4 2 3" xfId="20314" xr:uid="{00000000-0005-0000-0000-0000C4830000}"/>
    <cellStyle name="Обычный 43 2 4 2 3 2" xfId="38473" xr:uid="{00000000-0005-0000-0000-0000C5830000}"/>
    <cellStyle name="Обычный 43 2 4 2 4" xfId="30168" xr:uid="{00000000-0005-0000-0000-0000C6830000}"/>
    <cellStyle name="Обычный 43 2 4 3" xfId="13671" xr:uid="{00000000-0005-0000-0000-0000C7830000}"/>
    <cellStyle name="Обычный 43 2 4 3 2" xfId="22901" xr:uid="{00000000-0005-0000-0000-0000C8830000}"/>
    <cellStyle name="Обычный 43 2 4 3 2 2" xfId="40902" xr:uid="{00000000-0005-0000-0000-0000C9830000}"/>
    <cellStyle name="Обычный 43 2 4 3 3" xfId="32556" xr:uid="{00000000-0005-0000-0000-0000CA830000}"/>
    <cellStyle name="Обычный 43 2 4 4" xfId="19281" xr:uid="{00000000-0005-0000-0000-0000CB830000}"/>
    <cellStyle name="Обычный 43 2 4 4 2" xfId="37455" xr:uid="{00000000-0005-0000-0000-0000CC830000}"/>
    <cellStyle name="Обычный 43 2 4 5" xfId="29166" xr:uid="{00000000-0005-0000-0000-0000CD830000}"/>
    <cellStyle name="Обычный 43 2 5" xfId="9422" xr:uid="{00000000-0005-0000-0000-0000CE830000}"/>
    <cellStyle name="Обычный 43 2 5 2" xfId="15167" xr:uid="{00000000-0005-0000-0000-0000CF830000}"/>
    <cellStyle name="Обычный 43 2 5 2 2" xfId="24346" xr:uid="{00000000-0005-0000-0000-0000D0830000}"/>
    <cellStyle name="Обычный 43 2 5 2 2 2" xfId="42346" xr:uid="{00000000-0005-0000-0000-0000D1830000}"/>
    <cellStyle name="Обычный 43 2 5 2 3" xfId="34001" xr:uid="{00000000-0005-0000-0000-0000D2830000}"/>
    <cellStyle name="Обычный 43 2 5 3" xfId="19896" xr:uid="{00000000-0005-0000-0000-0000D3830000}"/>
    <cellStyle name="Обычный 43 2 5 3 2" xfId="38061" xr:uid="{00000000-0005-0000-0000-0000D4830000}"/>
    <cellStyle name="Обычный 43 2 5 4" xfId="29764" xr:uid="{00000000-0005-0000-0000-0000D5830000}"/>
    <cellStyle name="Обычный 43 2 6" xfId="10833" xr:uid="{00000000-0005-0000-0000-0000D6830000}"/>
    <cellStyle name="Обычный 43 2 6 2" xfId="15168" xr:uid="{00000000-0005-0000-0000-0000D7830000}"/>
    <cellStyle name="Обычный 43 2 6 2 2" xfId="24347" xr:uid="{00000000-0005-0000-0000-0000D8830000}"/>
    <cellStyle name="Обычный 43 2 6 2 2 2" xfId="42347" xr:uid="{00000000-0005-0000-0000-0000D9830000}"/>
    <cellStyle name="Обычный 43 2 6 2 3" xfId="34002" xr:uid="{00000000-0005-0000-0000-0000DA830000}"/>
    <cellStyle name="Обычный 43 2 6 3" xfId="20688" xr:uid="{00000000-0005-0000-0000-0000DB830000}"/>
    <cellStyle name="Обычный 43 2 6 3 2" xfId="38840" xr:uid="{00000000-0005-0000-0000-0000DC830000}"/>
    <cellStyle name="Обычный 43 2 6 4" xfId="30524" xr:uid="{00000000-0005-0000-0000-0000DD830000}"/>
    <cellStyle name="Обычный 43 2 7" xfId="11328" xr:uid="{00000000-0005-0000-0000-0000DE830000}"/>
    <cellStyle name="Обычный 43 2 7 2" xfId="21173" xr:uid="{00000000-0005-0000-0000-0000DF830000}"/>
    <cellStyle name="Обычный 43 2 7 2 2" xfId="39325" xr:uid="{00000000-0005-0000-0000-0000E0830000}"/>
    <cellStyle name="Обычный 43 2 7 3" xfId="31009" xr:uid="{00000000-0005-0000-0000-0000E1830000}"/>
    <cellStyle name="Обычный 43 2 8" xfId="11890" xr:uid="{00000000-0005-0000-0000-0000E2830000}"/>
    <cellStyle name="Обычный 43 2 8 2" xfId="21641" xr:uid="{00000000-0005-0000-0000-0000E3830000}"/>
    <cellStyle name="Обычный 43 2 8 2 2" xfId="39790" xr:uid="{00000000-0005-0000-0000-0000E4830000}"/>
    <cellStyle name="Обычный 43 2 8 3" xfId="31469" xr:uid="{00000000-0005-0000-0000-0000E5830000}"/>
    <cellStyle name="Обычный 43 2 9" xfId="6827" xr:uid="{00000000-0005-0000-0000-0000E6830000}"/>
    <cellStyle name="Обычный 43 2 9 2" xfId="18616" xr:uid="{00000000-0005-0000-0000-0000E7830000}"/>
    <cellStyle name="Обычный 43 2 9 2 2" xfId="36877" xr:uid="{00000000-0005-0000-0000-0000E8830000}"/>
    <cellStyle name="Обычный 43 2 9 3" xfId="28646" xr:uid="{00000000-0005-0000-0000-0000E9830000}"/>
    <cellStyle name="Обычный 43 3" xfId="3826" xr:uid="{00000000-0005-0000-0000-0000EA830000}"/>
    <cellStyle name="Обычный 43 3 2" xfId="6142" xr:uid="{00000000-0005-0000-0000-0000EB830000}"/>
    <cellStyle name="Обычный 43 3 2 2" xfId="10156" xr:uid="{00000000-0005-0000-0000-0000EC830000}"/>
    <cellStyle name="Обычный 43 3 2 3" xfId="16634" xr:uid="{00000000-0005-0000-0000-0000ED830000}"/>
    <cellStyle name="Обычный 43 3 2 3 2" xfId="25422" xr:uid="{00000000-0005-0000-0000-0000EE830000}"/>
    <cellStyle name="Обычный 43 3 2 3 2 2" xfId="43386" xr:uid="{00000000-0005-0000-0000-0000EF830000}"/>
    <cellStyle name="Обычный 43 3 2 3 3" xfId="35078" xr:uid="{00000000-0005-0000-0000-0000F0830000}"/>
    <cellStyle name="Обычный 43 3 2 4" xfId="18091" xr:uid="{00000000-0005-0000-0000-0000F1830000}"/>
    <cellStyle name="Обычный 43 3 2 4 2" xfId="36401" xr:uid="{00000000-0005-0000-0000-0000F2830000}"/>
    <cellStyle name="Обычный 43 3 2 5" xfId="26845" xr:uid="{00000000-0005-0000-0000-0000F3830000}"/>
    <cellStyle name="Обычный 43 3 2 5 2" xfId="44760" xr:uid="{00000000-0005-0000-0000-0000F4830000}"/>
    <cellStyle name="Обычный 43 3 2 6" xfId="28184" xr:uid="{00000000-0005-0000-0000-0000F5830000}"/>
    <cellStyle name="Обычный 43 3 2 7" xfId="45807" xr:uid="{00000000-0005-0000-0000-0000F6830000}"/>
    <cellStyle name="Обычный 43 3 2 8" xfId="46973" xr:uid="{00000000-0005-0000-0000-0000F7830000}"/>
    <cellStyle name="Обычный 43 3 3" xfId="7034" xr:uid="{00000000-0005-0000-0000-0000F8830000}"/>
    <cellStyle name="Обычный 43 3 4" xfId="16012" xr:uid="{00000000-0005-0000-0000-0000F9830000}"/>
    <cellStyle name="Обычный 43 3 4 2" xfId="24988" xr:uid="{00000000-0005-0000-0000-0000FA830000}"/>
    <cellStyle name="Обычный 43 3 4 2 2" xfId="42985" xr:uid="{00000000-0005-0000-0000-0000FB830000}"/>
    <cellStyle name="Обычный 43 3 4 3" xfId="34633" xr:uid="{00000000-0005-0000-0000-0000FC830000}"/>
    <cellStyle name="Обычный 43 3 5" xfId="17377" xr:uid="{00000000-0005-0000-0000-0000FD830000}"/>
    <cellStyle name="Обычный 43 3 5 2" xfId="35732" xr:uid="{00000000-0005-0000-0000-0000FE830000}"/>
    <cellStyle name="Обычный 43 3 6" xfId="26294" xr:uid="{00000000-0005-0000-0000-0000FF830000}"/>
    <cellStyle name="Обычный 43 3 6 2" xfId="44225" xr:uid="{00000000-0005-0000-0000-000000840000}"/>
    <cellStyle name="Обычный 43 3 7" xfId="27578" xr:uid="{00000000-0005-0000-0000-000001840000}"/>
    <cellStyle name="Обычный 43 3 8" xfId="45312" xr:uid="{00000000-0005-0000-0000-000002840000}"/>
    <cellStyle name="Обычный 43 3 9" xfId="46383" xr:uid="{00000000-0005-0000-0000-000003840000}"/>
    <cellStyle name="Обычный 43 4" xfId="3827" xr:uid="{00000000-0005-0000-0000-000004840000}"/>
    <cellStyle name="Обычный 43 4 10" xfId="16202" xr:uid="{00000000-0005-0000-0000-000005840000}"/>
    <cellStyle name="Обычный 43 4 10 2" xfId="25141" xr:uid="{00000000-0005-0000-0000-000006840000}"/>
    <cellStyle name="Обычный 43 4 10 2 2" xfId="43134" xr:uid="{00000000-0005-0000-0000-000007840000}"/>
    <cellStyle name="Обычный 43 4 10 3" xfId="34781" xr:uid="{00000000-0005-0000-0000-000008840000}"/>
    <cellStyle name="Обычный 43 4 11" xfId="17378" xr:uid="{00000000-0005-0000-0000-000009840000}"/>
    <cellStyle name="Обычный 43 4 11 2" xfId="35733" xr:uid="{00000000-0005-0000-0000-00000A840000}"/>
    <cellStyle name="Обычный 43 4 12" xfId="26501" xr:uid="{00000000-0005-0000-0000-00000B840000}"/>
    <cellStyle name="Обычный 43 4 12 2" xfId="44423" xr:uid="{00000000-0005-0000-0000-00000C840000}"/>
    <cellStyle name="Обычный 43 4 13" xfId="27579" xr:uid="{00000000-0005-0000-0000-00000D840000}"/>
    <cellStyle name="Обычный 43 4 14" xfId="45460" xr:uid="{00000000-0005-0000-0000-00000E840000}"/>
    <cellStyle name="Обычный 43 4 15" xfId="46573" xr:uid="{00000000-0005-0000-0000-00000F840000}"/>
    <cellStyle name="Обычный 43 4 2" xfId="6143" xr:uid="{00000000-0005-0000-0000-000010840000}"/>
    <cellStyle name="Обычный 43 4 2 10" xfId="26990" xr:uid="{00000000-0005-0000-0000-000011840000}"/>
    <cellStyle name="Обычный 43 4 2 10 2" xfId="44905" xr:uid="{00000000-0005-0000-0000-000012840000}"/>
    <cellStyle name="Обычный 43 4 2 11" xfId="28185" xr:uid="{00000000-0005-0000-0000-000013840000}"/>
    <cellStyle name="Обычный 43 4 2 12" xfId="45962" xr:uid="{00000000-0005-0000-0000-000014840000}"/>
    <cellStyle name="Обычный 43 4 2 13" xfId="47157" xr:uid="{00000000-0005-0000-0000-000015840000}"/>
    <cellStyle name="Обычный 43 4 2 2" xfId="9063" xr:uid="{00000000-0005-0000-0000-000016840000}"/>
    <cellStyle name="Обычный 43 4 2 2 2" xfId="14140" xr:uid="{00000000-0005-0000-0000-000017840000}"/>
    <cellStyle name="Обычный 43 4 2 2 2 2" xfId="23325" xr:uid="{00000000-0005-0000-0000-000018840000}"/>
    <cellStyle name="Обычный 43 4 2 2 2 2 2" xfId="41325" xr:uid="{00000000-0005-0000-0000-000019840000}"/>
    <cellStyle name="Обычный 43 4 2 2 2 3" xfId="32981" xr:uid="{00000000-0005-0000-0000-00001A840000}"/>
    <cellStyle name="Обычный 43 4 2 2 3" xfId="19629" xr:uid="{00000000-0005-0000-0000-00001B840000}"/>
    <cellStyle name="Обычный 43 4 2 2 3 2" xfId="37799" xr:uid="{00000000-0005-0000-0000-00001C840000}"/>
    <cellStyle name="Обычный 43 4 2 2 4" xfId="29504" xr:uid="{00000000-0005-0000-0000-00001D840000}"/>
    <cellStyle name="Обычный 43 4 2 3" xfId="10157" xr:uid="{00000000-0005-0000-0000-00001E840000}"/>
    <cellStyle name="Обычный 43 4 2 3 2" xfId="15169" xr:uid="{00000000-0005-0000-0000-00001F840000}"/>
    <cellStyle name="Обычный 43 4 2 3 2 2" xfId="24348" xr:uid="{00000000-0005-0000-0000-000020840000}"/>
    <cellStyle name="Обычный 43 4 2 3 2 2 2" xfId="42348" xr:uid="{00000000-0005-0000-0000-000021840000}"/>
    <cellStyle name="Обычный 43 4 2 3 2 3" xfId="34003" xr:uid="{00000000-0005-0000-0000-000022840000}"/>
    <cellStyle name="Обычный 43 4 2 3 3" xfId="20315" xr:uid="{00000000-0005-0000-0000-000023840000}"/>
    <cellStyle name="Обычный 43 4 2 3 3 2" xfId="38474" xr:uid="{00000000-0005-0000-0000-000024840000}"/>
    <cellStyle name="Обычный 43 4 2 3 4" xfId="30169" xr:uid="{00000000-0005-0000-0000-000025840000}"/>
    <cellStyle name="Обычный 43 4 2 4" xfId="11141" xr:uid="{00000000-0005-0000-0000-000026840000}"/>
    <cellStyle name="Обычный 43 4 2 4 2" xfId="15170" xr:uid="{00000000-0005-0000-0000-000027840000}"/>
    <cellStyle name="Обычный 43 4 2 4 2 2" xfId="24349" xr:uid="{00000000-0005-0000-0000-000028840000}"/>
    <cellStyle name="Обычный 43 4 2 4 2 2 2" xfId="42349" xr:uid="{00000000-0005-0000-0000-000029840000}"/>
    <cellStyle name="Обычный 43 4 2 4 2 3" xfId="34004" xr:uid="{00000000-0005-0000-0000-00002A840000}"/>
    <cellStyle name="Обычный 43 4 2 4 3" xfId="20990" xr:uid="{00000000-0005-0000-0000-00002B840000}"/>
    <cellStyle name="Обычный 43 4 2 4 3 2" xfId="39142" xr:uid="{00000000-0005-0000-0000-00002C840000}"/>
    <cellStyle name="Обычный 43 4 2 4 4" xfId="30826" xr:uid="{00000000-0005-0000-0000-00002D840000}"/>
    <cellStyle name="Обычный 43 4 2 5" xfId="11648" xr:uid="{00000000-0005-0000-0000-00002E840000}"/>
    <cellStyle name="Обычный 43 4 2 5 2" xfId="21493" xr:uid="{00000000-0005-0000-0000-00002F840000}"/>
    <cellStyle name="Обычный 43 4 2 5 2 2" xfId="39645" xr:uid="{00000000-0005-0000-0000-000030840000}"/>
    <cellStyle name="Обычный 43 4 2 5 3" xfId="31329" xr:uid="{00000000-0005-0000-0000-000031840000}"/>
    <cellStyle name="Обычный 43 4 2 6" xfId="7608" xr:uid="{00000000-0005-0000-0000-000032840000}"/>
    <cellStyle name="Обычный 43 4 2 6 2" xfId="19003" xr:uid="{00000000-0005-0000-0000-000033840000}"/>
    <cellStyle name="Обычный 43 4 2 6 2 2" xfId="37223" xr:uid="{00000000-0005-0000-0000-000034840000}"/>
    <cellStyle name="Обычный 43 4 2 6 3" xfId="28970" xr:uid="{00000000-0005-0000-0000-000035840000}"/>
    <cellStyle name="Обычный 43 4 2 7" xfId="13173" xr:uid="{00000000-0005-0000-0000-000036840000}"/>
    <cellStyle name="Обычный 43 4 2 7 2" xfId="22574" xr:uid="{00000000-0005-0000-0000-000037840000}"/>
    <cellStyle name="Обычный 43 4 2 7 2 2" xfId="40586" xr:uid="{00000000-0005-0000-0000-000038840000}"/>
    <cellStyle name="Обычный 43 4 2 7 3" xfId="32248" xr:uid="{00000000-0005-0000-0000-000039840000}"/>
    <cellStyle name="Обычный 43 4 2 8" xfId="16821" xr:uid="{00000000-0005-0000-0000-00003A840000}"/>
    <cellStyle name="Обычный 43 4 2 8 2" xfId="25570" xr:uid="{00000000-0005-0000-0000-00003B840000}"/>
    <cellStyle name="Обычный 43 4 2 8 2 2" xfId="43531" xr:uid="{00000000-0005-0000-0000-00003C840000}"/>
    <cellStyle name="Обычный 43 4 2 8 3" xfId="35223" xr:uid="{00000000-0005-0000-0000-00003D840000}"/>
    <cellStyle name="Обычный 43 4 2 9" xfId="18092" xr:uid="{00000000-0005-0000-0000-00003E840000}"/>
    <cellStyle name="Обычный 43 4 2 9 2" xfId="36402" xr:uid="{00000000-0005-0000-0000-00003F840000}"/>
    <cellStyle name="Обычный 43 4 3" xfId="8790" xr:uid="{00000000-0005-0000-0000-000040840000}"/>
    <cellStyle name="Обычный 43 4 3 2" xfId="10158" xr:uid="{00000000-0005-0000-0000-000041840000}"/>
    <cellStyle name="Обычный 43 4 3 2 2" xfId="15171" xr:uid="{00000000-0005-0000-0000-000042840000}"/>
    <cellStyle name="Обычный 43 4 3 2 2 2" xfId="24350" xr:uid="{00000000-0005-0000-0000-000043840000}"/>
    <cellStyle name="Обычный 43 4 3 2 2 2 2" xfId="42350" xr:uid="{00000000-0005-0000-0000-000044840000}"/>
    <cellStyle name="Обычный 43 4 3 2 2 3" xfId="34005" xr:uid="{00000000-0005-0000-0000-000045840000}"/>
    <cellStyle name="Обычный 43 4 3 2 3" xfId="20316" xr:uid="{00000000-0005-0000-0000-000046840000}"/>
    <cellStyle name="Обычный 43 4 3 2 3 2" xfId="38475" xr:uid="{00000000-0005-0000-0000-000047840000}"/>
    <cellStyle name="Обычный 43 4 3 2 4" xfId="30170" xr:uid="{00000000-0005-0000-0000-000048840000}"/>
    <cellStyle name="Обычный 43 4 3 3" xfId="13672" xr:uid="{00000000-0005-0000-0000-000049840000}"/>
    <cellStyle name="Обычный 43 4 3 3 2" xfId="22902" xr:uid="{00000000-0005-0000-0000-00004A840000}"/>
    <cellStyle name="Обычный 43 4 3 3 2 2" xfId="40903" xr:uid="{00000000-0005-0000-0000-00004B840000}"/>
    <cellStyle name="Обычный 43 4 3 3 3" xfId="32557" xr:uid="{00000000-0005-0000-0000-00004C840000}"/>
    <cellStyle name="Обычный 43 4 3 4" xfId="19419" xr:uid="{00000000-0005-0000-0000-00004D840000}"/>
    <cellStyle name="Обычный 43 4 3 4 2" xfId="37589" xr:uid="{00000000-0005-0000-0000-00004E840000}"/>
    <cellStyle name="Обычный 43 4 3 5" xfId="29299" xr:uid="{00000000-0005-0000-0000-00004F840000}"/>
    <cellStyle name="Обычный 43 4 4" xfId="9423" xr:uid="{00000000-0005-0000-0000-000050840000}"/>
    <cellStyle name="Обычный 43 4 4 2" xfId="15172" xr:uid="{00000000-0005-0000-0000-000051840000}"/>
    <cellStyle name="Обычный 43 4 4 2 2" xfId="24351" xr:uid="{00000000-0005-0000-0000-000052840000}"/>
    <cellStyle name="Обычный 43 4 4 2 2 2" xfId="42351" xr:uid="{00000000-0005-0000-0000-000053840000}"/>
    <cellStyle name="Обычный 43 4 4 2 3" xfId="34006" xr:uid="{00000000-0005-0000-0000-000054840000}"/>
    <cellStyle name="Обычный 43 4 4 3" xfId="19897" xr:uid="{00000000-0005-0000-0000-000055840000}"/>
    <cellStyle name="Обычный 43 4 4 3 2" xfId="38062" xr:uid="{00000000-0005-0000-0000-000056840000}"/>
    <cellStyle name="Обычный 43 4 4 4" xfId="29765" xr:uid="{00000000-0005-0000-0000-000057840000}"/>
    <cellStyle name="Обычный 43 4 5" xfId="10834" xr:uid="{00000000-0005-0000-0000-000058840000}"/>
    <cellStyle name="Обычный 43 4 5 2" xfId="15173" xr:uid="{00000000-0005-0000-0000-000059840000}"/>
    <cellStyle name="Обычный 43 4 5 2 2" xfId="24352" xr:uid="{00000000-0005-0000-0000-00005A840000}"/>
    <cellStyle name="Обычный 43 4 5 2 2 2" xfId="42352" xr:uid="{00000000-0005-0000-0000-00005B840000}"/>
    <cellStyle name="Обычный 43 4 5 2 3" xfId="34007" xr:uid="{00000000-0005-0000-0000-00005C840000}"/>
    <cellStyle name="Обычный 43 4 5 3" xfId="20689" xr:uid="{00000000-0005-0000-0000-00005D840000}"/>
    <cellStyle name="Обычный 43 4 5 3 2" xfId="38841" xr:uid="{00000000-0005-0000-0000-00005E840000}"/>
    <cellStyle name="Обычный 43 4 5 4" xfId="30525" xr:uid="{00000000-0005-0000-0000-00005F840000}"/>
    <cellStyle name="Обычный 43 4 6" xfId="11449" xr:uid="{00000000-0005-0000-0000-000060840000}"/>
    <cellStyle name="Обычный 43 4 6 2" xfId="21294" xr:uid="{00000000-0005-0000-0000-000061840000}"/>
    <cellStyle name="Обычный 43 4 6 2 2" xfId="39446" xr:uid="{00000000-0005-0000-0000-000062840000}"/>
    <cellStyle name="Обычный 43 4 6 3" xfId="31130" xr:uid="{00000000-0005-0000-0000-000063840000}"/>
    <cellStyle name="Обычный 43 4 7" xfId="12017" xr:uid="{00000000-0005-0000-0000-000064840000}"/>
    <cellStyle name="Обычный 43 4 7 2" xfId="21756" xr:uid="{00000000-0005-0000-0000-000065840000}"/>
    <cellStyle name="Обычный 43 4 7 2 2" xfId="39904" xr:uid="{00000000-0005-0000-0000-000066840000}"/>
    <cellStyle name="Обычный 43 4 7 3" xfId="31583" xr:uid="{00000000-0005-0000-0000-000067840000}"/>
    <cellStyle name="Обычный 43 4 8" xfId="7216" xr:uid="{00000000-0005-0000-0000-000068840000}"/>
    <cellStyle name="Обычный 43 4 8 2" xfId="18798" xr:uid="{00000000-0005-0000-0000-000069840000}"/>
    <cellStyle name="Обычный 43 4 8 2 2" xfId="37018" xr:uid="{00000000-0005-0000-0000-00006A840000}"/>
    <cellStyle name="Обычный 43 4 8 3" xfId="28768" xr:uid="{00000000-0005-0000-0000-00006B840000}"/>
    <cellStyle name="Обычный 43 4 9" xfId="12608" xr:uid="{00000000-0005-0000-0000-00006C840000}"/>
    <cellStyle name="Обычный 43 4 9 2" xfId="22044" xr:uid="{00000000-0005-0000-0000-00006D840000}"/>
    <cellStyle name="Обычный 43 4 9 2 2" xfId="40160" xr:uid="{00000000-0005-0000-0000-00006E840000}"/>
    <cellStyle name="Обычный 43 4 9 3" xfId="31823" xr:uid="{00000000-0005-0000-0000-00006F840000}"/>
    <cellStyle name="Обычный 43 5" xfId="6140" xr:uid="{00000000-0005-0000-0000-000070840000}"/>
    <cellStyle name="Обычный 43 5 10" xfId="26843" xr:uid="{00000000-0005-0000-0000-000071840000}"/>
    <cellStyle name="Обычный 43 5 10 2" xfId="44758" xr:uid="{00000000-0005-0000-0000-000072840000}"/>
    <cellStyle name="Обычный 43 5 11" xfId="28182" xr:uid="{00000000-0005-0000-0000-000073840000}"/>
    <cellStyle name="Обычный 43 5 12" xfId="45805" xr:uid="{00000000-0005-0000-0000-000074840000}"/>
    <cellStyle name="Обычный 43 5 13" xfId="46971" xr:uid="{00000000-0005-0000-0000-000075840000}"/>
    <cellStyle name="Обычный 43 5 2" xfId="9061" xr:uid="{00000000-0005-0000-0000-000076840000}"/>
    <cellStyle name="Обычный 43 5 2 2" xfId="14141" xr:uid="{00000000-0005-0000-0000-000077840000}"/>
    <cellStyle name="Обычный 43 5 2 2 2" xfId="23326" xr:uid="{00000000-0005-0000-0000-000078840000}"/>
    <cellStyle name="Обычный 43 5 2 2 2 2" xfId="41326" xr:uid="{00000000-0005-0000-0000-000079840000}"/>
    <cellStyle name="Обычный 43 5 2 2 3" xfId="32982" xr:uid="{00000000-0005-0000-0000-00007A840000}"/>
    <cellStyle name="Обычный 43 5 2 3" xfId="19627" xr:uid="{00000000-0005-0000-0000-00007B840000}"/>
    <cellStyle name="Обычный 43 5 2 3 2" xfId="37797" xr:uid="{00000000-0005-0000-0000-00007C840000}"/>
    <cellStyle name="Обычный 43 5 2 4" xfId="29502" xr:uid="{00000000-0005-0000-0000-00007D840000}"/>
    <cellStyle name="Обычный 43 5 3" xfId="10159" xr:uid="{00000000-0005-0000-0000-00007E840000}"/>
    <cellStyle name="Обычный 43 5 3 2" xfId="15174" xr:uid="{00000000-0005-0000-0000-00007F840000}"/>
    <cellStyle name="Обычный 43 5 3 2 2" xfId="24353" xr:uid="{00000000-0005-0000-0000-000080840000}"/>
    <cellStyle name="Обычный 43 5 3 2 2 2" xfId="42353" xr:uid="{00000000-0005-0000-0000-000081840000}"/>
    <cellStyle name="Обычный 43 5 3 2 3" xfId="34008" xr:uid="{00000000-0005-0000-0000-000082840000}"/>
    <cellStyle name="Обычный 43 5 3 3" xfId="20317" xr:uid="{00000000-0005-0000-0000-000083840000}"/>
    <cellStyle name="Обычный 43 5 3 3 2" xfId="38476" xr:uid="{00000000-0005-0000-0000-000084840000}"/>
    <cellStyle name="Обычный 43 5 3 4" xfId="30171" xr:uid="{00000000-0005-0000-0000-000085840000}"/>
    <cellStyle name="Обычный 43 5 4" xfId="11142" xr:uid="{00000000-0005-0000-0000-000086840000}"/>
    <cellStyle name="Обычный 43 5 4 2" xfId="15175" xr:uid="{00000000-0005-0000-0000-000087840000}"/>
    <cellStyle name="Обычный 43 5 4 2 2" xfId="24354" xr:uid="{00000000-0005-0000-0000-000088840000}"/>
    <cellStyle name="Обычный 43 5 4 2 2 2" xfId="42354" xr:uid="{00000000-0005-0000-0000-000089840000}"/>
    <cellStyle name="Обычный 43 5 4 2 3" xfId="34009" xr:uid="{00000000-0005-0000-0000-00008A840000}"/>
    <cellStyle name="Обычный 43 5 4 3" xfId="20991" xr:uid="{00000000-0005-0000-0000-00008B840000}"/>
    <cellStyle name="Обычный 43 5 4 3 2" xfId="39143" xr:uid="{00000000-0005-0000-0000-00008C840000}"/>
    <cellStyle name="Обычный 43 5 4 4" xfId="30827" xr:uid="{00000000-0005-0000-0000-00008D840000}"/>
    <cellStyle name="Обычный 43 5 5" xfId="11646" xr:uid="{00000000-0005-0000-0000-00008E840000}"/>
    <cellStyle name="Обычный 43 5 5 2" xfId="21491" xr:uid="{00000000-0005-0000-0000-00008F840000}"/>
    <cellStyle name="Обычный 43 5 5 2 2" xfId="39643" xr:uid="{00000000-0005-0000-0000-000090840000}"/>
    <cellStyle name="Обычный 43 5 5 3" xfId="31327" xr:uid="{00000000-0005-0000-0000-000091840000}"/>
    <cellStyle name="Обычный 43 5 6" xfId="7606" xr:uid="{00000000-0005-0000-0000-000092840000}"/>
    <cellStyle name="Обычный 43 5 6 2" xfId="19001" xr:uid="{00000000-0005-0000-0000-000093840000}"/>
    <cellStyle name="Обычный 43 5 6 2 2" xfId="37221" xr:uid="{00000000-0005-0000-0000-000094840000}"/>
    <cellStyle name="Обычный 43 5 6 3" xfId="28968" xr:uid="{00000000-0005-0000-0000-000095840000}"/>
    <cellStyle name="Обычный 43 5 7" xfId="13174" xr:uid="{00000000-0005-0000-0000-000096840000}"/>
    <cellStyle name="Обычный 43 5 7 2" xfId="22575" xr:uid="{00000000-0005-0000-0000-000097840000}"/>
    <cellStyle name="Обычный 43 5 7 2 2" xfId="40587" xr:uid="{00000000-0005-0000-0000-000098840000}"/>
    <cellStyle name="Обычный 43 5 7 3" xfId="32249" xr:uid="{00000000-0005-0000-0000-000099840000}"/>
    <cellStyle name="Обычный 43 5 8" xfId="16632" xr:uid="{00000000-0005-0000-0000-00009A840000}"/>
    <cellStyle name="Обычный 43 5 8 2" xfId="25420" xr:uid="{00000000-0005-0000-0000-00009B840000}"/>
    <cellStyle name="Обычный 43 5 8 2 2" xfId="43384" xr:uid="{00000000-0005-0000-0000-00009C840000}"/>
    <cellStyle name="Обычный 43 5 8 3" xfId="35076" xr:uid="{00000000-0005-0000-0000-00009D840000}"/>
    <cellStyle name="Обычный 43 5 9" xfId="18089" xr:uid="{00000000-0005-0000-0000-00009E840000}"/>
    <cellStyle name="Обычный 43 5 9 2" xfId="36399" xr:uid="{00000000-0005-0000-0000-00009F840000}"/>
    <cellStyle name="Обычный 43 6" xfId="8334" xr:uid="{00000000-0005-0000-0000-0000A0840000}"/>
    <cellStyle name="Обычный 43 6 2" xfId="10160" xr:uid="{00000000-0005-0000-0000-0000A1840000}"/>
    <cellStyle name="Обычный 43 6 2 2" xfId="15176" xr:uid="{00000000-0005-0000-0000-0000A2840000}"/>
    <cellStyle name="Обычный 43 6 2 2 2" xfId="24355" xr:uid="{00000000-0005-0000-0000-0000A3840000}"/>
    <cellStyle name="Обычный 43 6 2 2 2 2" xfId="42355" xr:uid="{00000000-0005-0000-0000-0000A4840000}"/>
    <cellStyle name="Обычный 43 6 2 2 3" xfId="34010" xr:uid="{00000000-0005-0000-0000-0000A5840000}"/>
    <cellStyle name="Обычный 43 6 2 3" xfId="20318" xr:uid="{00000000-0005-0000-0000-0000A6840000}"/>
    <cellStyle name="Обычный 43 6 2 3 2" xfId="38477" xr:uid="{00000000-0005-0000-0000-0000A7840000}"/>
    <cellStyle name="Обычный 43 6 2 4" xfId="30172" xr:uid="{00000000-0005-0000-0000-0000A8840000}"/>
    <cellStyle name="Обычный 43 6 3" xfId="13376" xr:uid="{00000000-0005-0000-0000-0000A9840000}"/>
    <cellStyle name="Обычный 43 6 4" xfId="19208" xr:uid="{00000000-0005-0000-0000-0000AA840000}"/>
    <cellStyle name="Обычный 43 6 4 2" xfId="37387" xr:uid="{00000000-0005-0000-0000-0000AB840000}"/>
    <cellStyle name="Обычный 43 6 5" xfId="29100" xr:uid="{00000000-0005-0000-0000-0000AC840000}"/>
    <cellStyle name="Обычный 43 7" xfId="9421" xr:uid="{00000000-0005-0000-0000-0000AD840000}"/>
    <cellStyle name="Обычный 43 7 2" xfId="13670" xr:uid="{00000000-0005-0000-0000-0000AE840000}"/>
    <cellStyle name="Обычный 43 7 2 2" xfId="22900" xr:uid="{00000000-0005-0000-0000-0000AF840000}"/>
    <cellStyle name="Обычный 43 7 2 2 2" xfId="40901" xr:uid="{00000000-0005-0000-0000-0000B0840000}"/>
    <cellStyle name="Обычный 43 7 2 3" xfId="32555" xr:uid="{00000000-0005-0000-0000-0000B1840000}"/>
    <cellStyle name="Обычный 43 7 3" xfId="19895" xr:uid="{00000000-0005-0000-0000-0000B2840000}"/>
    <cellStyle name="Обычный 43 7 3 2" xfId="38060" xr:uid="{00000000-0005-0000-0000-0000B3840000}"/>
    <cellStyle name="Обычный 43 7 4" xfId="29763" xr:uid="{00000000-0005-0000-0000-0000B4840000}"/>
    <cellStyle name="Обычный 43 8" xfId="10832" xr:uid="{00000000-0005-0000-0000-0000B5840000}"/>
    <cellStyle name="Обычный 43 8 2" xfId="15177" xr:uid="{00000000-0005-0000-0000-0000B6840000}"/>
    <cellStyle name="Обычный 43 8 2 2" xfId="24356" xr:uid="{00000000-0005-0000-0000-0000B7840000}"/>
    <cellStyle name="Обычный 43 8 2 2 2" xfId="42356" xr:uid="{00000000-0005-0000-0000-0000B8840000}"/>
    <cellStyle name="Обычный 43 8 2 3" xfId="34011" xr:uid="{00000000-0005-0000-0000-0000B9840000}"/>
    <cellStyle name="Обычный 43 8 3" xfId="20687" xr:uid="{00000000-0005-0000-0000-0000BA840000}"/>
    <cellStyle name="Обычный 43 8 3 2" xfId="38839" xr:uid="{00000000-0005-0000-0000-0000BB840000}"/>
    <cellStyle name="Обычный 43 8 4" xfId="30523" xr:uid="{00000000-0005-0000-0000-0000BC840000}"/>
    <cellStyle name="Обычный 43 9" xfId="11266" xr:uid="{00000000-0005-0000-0000-0000BD840000}"/>
    <cellStyle name="Обычный 43 9 2" xfId="21111" xr:uid="{00000000-0005-0000-0000-0000BE840000}"/>
    <cellStyle name="Обычный 43 9 2 2" xfId="39263" xr:uid="{00000000-0005-0000-0000-0000BF840000}"/>
    <cellStyle name="Обычный 43 9 3" xfId="30947" xr:uid="{00000000-0005-0000-0000-0000C0840000}"/>
    <cellStyle name="Обычный 43_Data_Resourses &amp; Reserves_Audit12_mod2011_f0112" xfId="3828" xr:uid="{00000000-0005-0000-0000-0000C1840000}"/>
    <cellStyle name="Обычный 44" xfId="3829" xr:uid="{00000000-0005-0000-0000-0000C2840000}"/>
    <cellStyle name="Обычный 44 10" xfId="11783" xr:uid="{00000000-0005-0000-0000-0000C3840000}"/>
    <cellStyle name="Обычный 44 11" xfId="6673" xr:uid="{00000000-0005-0000-0000-0000C4840000}"/>
    <cellStyle name="Обычный 44 11 2" xfId="18527" xr:uid="{00000000-0005-0000-0000-0000C5840000}"/>
    <cellStyle name="Обычный 44 11 2 2" xfId="36804" xr:uid="{00000000-0005-0000-0000-0000C6840000}"/>
    <cellStyle name="Обычный 44 11 3" xfId="28583" xr:uid="{00000000-0005-0000-0000-0000C7840000}"/>
    <cellStyle name="Обычный 44 12" xfId="12609" xr:uid="{00000000-0005-0000-0000-0000C8840000}"/>
    <cellStyle name="Обычный 44 12 2" xfId="22045" xr:uid="{00000000-0005-0000-0000-0000C9840000}"/>
    <cellStyle name="Обычный 44 12 2 2" xfId="40161" xr:uid="{00000000-0005-0000-0000-0000CA840000}"/>
    <cellStyle name="Обычный 44 12 3" xfId="31824" xr:uid="{00000000-0005-0000-0000-0000CB840000}"/>
    <cellStyle name="Обычный 44 13" xfId="16013" xr:uid="{00000000-0005-0000-0000-0000CC840000}"/>
    <cellStyle name="Обычный 44 13 2" xfId="24989" xr:uid="{00000000-0005-0000-0000-0000CD840000}"/>
    <cellStyle name="Обычный 44 13 2 2" xfId="42986" xr:uid="{00000000-0005-0000-0000-0000CE840000}"/>
    <cellStyle name="Обычный 44 13 3" xfId="34634" xr:uid="{00000000-0005-0000-0000-0000CF840000}"/>
    <cellStyle name="Обычный 44 14" xfId="17380" xr:uid="{00000000-0005-0000-0000-0000D0840000}"/>
    <cellStyle name="Обычный 44 14 2" xfId="35735" xr:uid="{00000000-0005-0000-0000-0000D1840000}"/>
    <cellStyle name="Обычный 44 15" xfId="26295" xr:uid="{00000000-0005-0000-0000-0000D2840000}"/>
    <cellStyle name="Обычный 44 15 2" xfId="44226" xr:uid="{00000000-0005-0000-0000-0000D3840000}"/>
    <cellStyle name="Обычный 44 16" xfId="27580" xr:uid="{00000000-0005-0000-0000-0000D4840000}"/>
    <cellStyle name="Обычный 44 17" xfId="45313" xr:uid="{00000000-0005-0000-0000-0000D5840000}"/>
    <cellStyle name="Обычный 44 18" xfId="46384" xr:uid="{00000000-0005-0000-0000-0000D6840000}"/>
    <cellStyle name="Обычный 44 2" xfId="3830" xr:uid="{00000000-0005-0000-0000-0000D7840000}"/>
    <cellStyle name="Обычный 44 2 10" xfId="12610" xr:uid="{00000000-0005-0000-0000-0000D8840000}"/>
    <cellStyle name="Обычный 44 2 10 2" xfId="22046" xr:uid="{00000000-0005-0000-0000-0000D9840000}"/>
    <cellStyle name="Обычный 44 2 10 2 2" xfId="40162" xr:uid="{00000000-0005-0000-0000-0000DA840000}"/>
    <cellStyle name="Обычный 44 2 10 3" xfId="31825" xr:uid="{00000000-0005-0000-0000-0000DB840000}"/>
    <cellStyle name="Обычный 44 2 11" xfId="16014" xr:uid="{00000000-0005-0000-0000-0000DC840000}"/>
    <cellStyle name="Обычный 44 2 11 2" xfId="24990" xr:uid="{00000000-0005-0000-0000-0000DD840000}"/>
    <cellStyle name="Обычный 44 2 11 2 2" xfId="42987" xr:uid="{00000000-0005-0000-0000-0000DE840000}"/>
    <cellStyle name="Обычный 44 2 11 3" xfId="34635" xr:uid="{00000000-0005-0000-0000-0000DF840000}"/>
    <cellStyle name="Обычный 44 2 12" xfId="17381" xr:uid="{00000000-0005-0000-0000-0000E0840000}"/>
    <cellStyle name="Обычный 44 2 12 2" xfId="35736" xr:uid="{00000000-0005-0000-0000-0000E1840000}"/>
    <cellStyle name="Обычный 44 2 13" xfId="26296" xr:uid="{00000000-0005-0000-0000-0000E2840000}"/>
    <cellStyle name="Обычный 44 2 13 2" xfId="44227" xr:uid="{00000000-0005-0000-0000-0000E3840000}"/>
    <cellStyle name="Обычный 44 2 14" xfId="27581" xr:uid="{00000000-0005-0000-0000-0000E4840000}"/>
    <cellStyle name="Обычный 44 2 15" xfId="45314" xr:uid="{00000000-0005-0000-0000-0000E5840000}"/>
    <cellStyle name="Обычный 44 2 16" xfId="46385" xr:uid="{00000000-0005-0000-0000-0000E6840000}"/>
    <cellStyle name="Обычный 44 2 2" xfId="3831" xr:uid="{00000000-0005-0000-0000-0000E7840000}"/>
    <cellStyle name="Обычный 44 2 2 2" xfId="10161" xr:uid="{00000000-0005-0000-0000-0000E8840000}"/>
    <cellStyle name="Обычный 44 2 3" xfId="6145" xr:uid="{00000000-0005-0000-0000-0000E9840000}"/>
    <cellStyle name="Обычный 44 2 3 10" xfId="26847" xr:uid="{00000000-0005-0000-0000-0000EA840000}"/>
    <cellStyle name="Обычный 44 2 3 10 2" xfId="44762" xr:uid="{00000000-0005-0000-0000-0000EB840000}"/>
    <cellStyle name="Обычный 44 2 3 11" xfId="28187" xr:uid="{00000000-0005-0000-0000-0000EC840000}"/>
    <cellStyle name="Обычный 44 2 3 12" xfId="45809" xr:uid="{00000000-0005-0000-0000-0000ED840000}"/>
    <cellStyle name="Обычный 44 2 3 13" xfId="46975" xr:uid="{00000000-0005-0000-0000-0000EE840000}"/>
    <cellStyle name="Обычный 44 2 3 2" xfId="9065" xr:uid="{00000000-0005-0000-0000-0000EF840000}"/>
    <cellStyle name="Обычный 44 2 3 2 2" xfId="14142" xr:uid="{00000000-0005-0000-0000-0000F0840000}"/>
    <cellStyle name="Обычный 44 2 3 2 2 2" xfId="23327" xr:uid="{00000000-0005-0000-0000-0000F1840000}"/>
    <cellStyle name="Обычный 44 2 3 2 2 2 2" xfId="41327" xr:uid="{00000000-0005-0000-0000-0000F2840000}"/>
    <cellStyle name="Обычный 44 2 3 2 2 3" xfId="32983" xr:uid="{00000000-0005-0000-0000-0000F3840000}"/>
    <cellStyle name="Обычный 44 2 3 2 3" xfId="19631" xr:uid="{00000000-0005-0000-0000-0000F4840000}"/>
    <cellStyle name="Обычный 44 2 3 2 3 2" xfId="37801" xr:uid="{00000000-0005-0000-0000-0000F5840000}"/>
    <cellStyle name="Обычный 44 2 3 2 4" xfId="29506" xr:uid="{00000000-0005-0000-0000-0000F6840000}"/>
    <cellStyle name="Обычный 44 2 3 3" xfId="10162" xr:uid="{00000000-0005-0000-0000-0000F7840000}"/>
    <cellStyle name="Обычный 44 2 3 3 2" xfId="15178" xr:uid="{00000000-0005-0000-0000-0000F8840000}"/>
    <cellStyle name="Обычный 44 2 3 3 2 2" xfId="24357" xr:uid="{00000000-0005-0000-0000-0000F9840000}"/>
    <cellStyle name="Обычный 44 2 3 3 2 2 2" xfId="42357" xr:uid="{00000000-0005-0000-0000-0000FA840000}"/>
    <cellStyle name="Обычный 44 2 3 3 2 3" xfId="34012" xr:uid="{00000000-0005-0000-0000-0000FB840000}"/>
    <cellStyle name="Обычный 44 2 3 3 3" xfId="20319" xr:uid="{00000000-0005-0000-0000-0000FC840000}"/>
    <cellStyle name="Обычный 44 2 3 3 3 2" xfId="38478" xr:uid="{00000000-0005-0000-0000-0000FD840000}"/>
    <cellStyle name="Обычный 44 2 3 3 4" xfId="30173" xr:uid="{00000000-0005-0000-0000-0000FE840000}"/>
    <cellStyle name="Обычный 44 2 3 4" xfId="11143" xr:uid="{00000000-0005-0000-0000-0000FF840000}"/>
    <cellStyle name="Обычный 44 2 3 4 2" xfId="15179" xr:uid="{00000000-0005-0000-0000-000000850000}"/>
    <cellStyle name="Обычный 44 2 3 4 2 2" xfId="24358" xr:uid="{00000000-0005-0000-0000-000001850000}"/>
    <cellStyle name="Обычный 44 2 3 4 2 2 2" xfId="42358" xr:uid="{00000000-0005-0000-0000-000002850000}"/>
    <cellStyle name="Обычный 44 2 3 4 2 3" xfId="34013" xr:uid="{00000000-0005-0000-0000-000003850000}"/>
    <cellStyle name="Обычный 44 2 3 4 3" xfId="20992" xr:uid="{00000000-0005-0000-0000-000004850000}"/>
    <cellStyle name="Обычный 44 2 3 4 3 2" xfId="39144" xr:uid="{00000000-0005-0000-0000-000005850000}"/>
    <cellStyle name="Обычный 44 2 3 4 4" xfId="30828" xr:uid="{00000000-0005-0000-0000-000006850000}"/>
    <cellStyle name="Обычный 44 2 3 5" xfId="11650" xr:uid="{00000000-0005-0000-0000-000007850000}"/>
    <cellStyle name="Обычный 44 2 3 5 2" xfId="21495" xr:uid="{00000000-0005-0000-0000-000008850000}"/>
    <cellStyle name="Обычный 44 2 3 5 2 2" xfId="39647" xr:uid="{00000000-0005-0000-0000-000009850000}"/>
    <cellStyle name="Обычный 44 2 3 5 3" xfId="31331" xr:uid="{00000000-0005-0000-0000-00000A850000}"/>
    <cellStyle name="Обычный 44 2 3 6" xfId="7610" xr:uid="{00000000-0005-0000-0000-00000B850000}"/>
    <cellStyle name="Обычный 44 2 3 6 2" xfId="19005" xr:uid="{00000000-0005-0000-0000-00000C850000}"/>
    <cellStyle name="Обычный 44 2 3 6 2 2" xfId="37225" xr:uid="{00000000-0005-0000-0000-00000D850000}"/>
    <cellStyle name="Обычный 44 2 3 6 3" xfId="28972" xr:uid="{00000000-0005-0000-0000-00000E850000}"/>
    <cellStyle name="Обычный 44 2 3 7" xfId="13175" xr:uid="{00000000-0005-0000-0000-00000F850000}"/>
    <cellStyle name="Обычный 44 2 3 7 2" xfId="22576" xr:uid="{00000000-0005-0000-0000-000010850000}"/>
    <cellStyle name="Обычный 44 2 3 7 2 2" xfId="40588" xr:uid="{00000000-0005-0000-0000-000011850000}"/>
    <cellStyle name="Обычный 44 2 3 7 3" xfId="32250" xr:uid="{00000000-0005-0000-0000-000012850000}"/>
    <cellStyle name="Обычный 44 2 3 8" xfId="16636" xr:uid="{00000000-0005-0000-0000-000013850000}"/>
    <cellStyle name="Обычный 44 2 3 8 2" xfId="25424" xr:uid="{00000000-0005-0000-0000-000014850000}"/>
    <cellStyle name="Обычный 44 2 3 8 2 2" xfId="43388" xr:uid="{00000000-0005-0000-0000-000015850000}"/>
    <cellStyle name="Обычный 44 2 3 8 3" xfId="35080" xr:uid="{00000000-0005-0000-0000-000016850000}"/>
    <cellStyle name="Обычный 44 2 3 9" xfId="18094" xr:uid="{00000000-0005-0000-0000-000017850000}"/>
    <cellStyle name="Обычный 44 2 3 9 2" xfId="36404" xr:uid="{00000000-0005-0000-0000-000018850000}"/>
    <cellStyle name="Обычный 44 2 4" xfId="8527" xr:uid="{00000000-0005-0000-0000-000019850000}"/>
    <cellStyle name="Обычный 44 2 4 2" xfId="10163" xr:uid="{00000000-0005-0000-0000-00001A850000}"/>
    <cellStyle name="Обычный 44 2 4 2 2" xfId="15180" xr:uid="{00000000-0005-0000-0000-00001B850000}"/>
    <cellStyle name="Обычный 44 2 4 2 2 2" xfId="24359" xr:uid="{00000000-0005-0000-0000-00001C850000}"/>
    <cellStyle name="Обычный 44 2 4 2 2 2 2" xfId="42359" xr:uid="{00000000-0005-0000-0000-00001D850000}"/>
    <cellStyle name="Обычный 44 2 4 2 2 3" xfId="34014" xr:uid="{00000000-0005-0000-0000-00001E850000}"/>
    <cellStyle name="Обычный 44 2 4 2 3" xfId="20320" xr:uid="{00000000-0005-0000-0000-00001F850000}"/>
    <cellStyle name="Обычный 44 2 4 2 3 2" xfId="38479" xr:uid="{00000000-0005-0000-0000-000020850000}"/>
    <cellStyle name="Обычный 44 2 4 2 4" xfId="30174" xr:uid="{00000000-0005-0000-0000-000021850000}"/>
    <cellStyle name="Обычный 44 2 4 3" xfId="13674" xr:uid="{00000000-0005-0000-0000-000022850000}"/>
    <cellStyle name="Обычный 44 2 4 3 2" xfId="22904" xr:uid="{00000000-0005-0000-0000-000023850000}"/>
    <cellStyle name="Обычный 44 2 4 3 2 2" xfId="40905" xr:uid="{00000000-0005-0000-0000-000024850000}"/>
    <cellStyle name="Обычный 44 2 4 3 3" xfId="32559" xr:uid="{00000000-0005-0000-0000-000025850000}"/>
    <cellStyle name="Обычный 44 2 4 4" xfId="19282" xr:uid="{00000000-0005-0000-0000-000026850000}"/>
    <cellStyle name="Обычный 44 2 4 4 2" xfId="37456" xr:uid="{00000000-0005-0000-0000-000027850000}"/>
    <cellStyle name="Обычный 44 2 4 5" xfId="29167" xr:uid="{00000000-0005-0000-0000-000028850000}"/>
    <cellStyle name="Обычный 44 2 5" xfId="9425" xr:uid="{00000000-0005-0000-0000-000029850000}"/>
    <cellStyle name="Обычный 44 2 5 2" xfId="15181" xr:uid="{00000000-0005-0000-0000-00002A850000}"/>
    <cellStyle name="Обычный 44 2 5 2 2" xfId="24360" xr:uid="{00000000-0005-0000-0000-00002B850000}"/>
    <cellStyle name="Обычный 44 2 5 2 2 2" xfId="42360" xr:uid="{00000000-0005-0000-0000-00002C850000}"/>
    <cellStyle name="Обычный 44 2 5 2 3" xfId="34015" xr:uid="{00000000-0005-0000-0000-00002D850000}"/>
    <cellStyle name="Обычный 44 2 5 3" xfId="19899" xr:uid="{00000000-0005-0000-0000-00002E850000}"/>
    <cellStyle name="Обычный 44 2 5 3 2" xfId="38064" xr:uid="{00000000-0005-0000-0000-00002F850000}"/>
    <cellStyle name="Обычный 44 2 5 4" xfId="29767" xr:uid="{00000000-0005-0000-0000-000030850000}"/>
    <cellStyle name="Обычный 44 2 6" xfId="10836" xr:uid="{00000000-0005-0000-0000-000031850000}"/>
    <cellStyle name="Обычный 44 2 6 2" xfId="15182" xr:uid="{00000000-0005-0000-0000-000032850000}"/>
    <cellStyle name="Обычный 44 2 6 2 2" xfId="24361" xr:uid="{00000000-0005-0000-0000-000033850000}"/>
    <cellStyle name="Обычный 44 2 6 2 2 2" xfId="42361" xr:uid="{00000000-0005-0000-0000-000034850000}"/>
    <cellStyle name="Обычный 44 2 6 2 3" xfId="34016" xr:uid="{00000000-0005-0000-0000-000035850000}"/>
    <cellStyle name="Обычный 44 2 6 3" xfId="20691" xr:uid="{00000000-0005-0000-0000-000036850000}"/>
    <cellStyle name="Обычный 44 2 6 3 2" xfId="38843" xr:uid="{00000000-0005-0000-0000-000037850000}"/>
    <cellStyle name="Обычный 44 2 6 4" xfId="30527" xr:uid="{00000000-0005-0000-0000-000038850000}"/>
    <cellStyle name="Обычный 44 2 7" xfId="11329" xr:uid="{00000000-0005-0000-0000-000039850000}"/>
    <cellStyle name="Обычный 44 2 7 2" xfId="21174" xr:uid="{00000000-0005-0000-0000-00003A850000}"/>
    <cellStyle name="Обычный 44 2 7 2 2" xfId="39326" xr:uid="{00000000-0005-0000-0000-00003B850000}"/>
    <cellStyle name="Обычный 44 2 7 3" xfId="31010" xr:uid="{00000000-0005-0000-0000-00003C850000}"/>
    <cellStyle name="Обычный 44 2 8" xfId="11891" xr:uid="{00000000-0005-0000-0000-00003D850000}"/>
    <cellStyle name="Обычный 44 2 8 2" xfId="21642" xr:uid="{00000000-0005-0000-0000-00003E850000}"/>
    <cellStyle name="Обычный 44 2 8 2 2" xfId="39791" xr:uid="{00000000-0005-0000-0000-00003F850000}"/>
    <cellStyle name="Обычный 44 2 8 3" xfId="31470" xr:uid="{00000000-0005-0000-0000-000040850000}"/>
    <cellStyle name="Обычный 44 2 9" xfId="6828" xr:uid="{00000000-0005-0000-0000-000041850000}"/>
    <cellStyle name="Обычный 44 2 9 2" xfId="18617" xr:uid="{00000000-0005-0000-0000-000042850000}"/>
    <cellStyle name="Обычный 44 2 9 2 2" xfId="36878" xr:uid="{00000000-0005-0000-0000-000043850000}"/>
    <cellStyle name="Обычный 44 2 9 3" xfId="28647" xr:uid="{00000000-0005-0000-0000-000044850000}"/>
    <cellStyle name="Обычный 44 3" xfId="3832" xr:uid="{00000000-0005-0000-0000-000045850000}"/>
    <cellStyle name="Обычный 44 3 2" xfId="6146" xr:uid="{00000000-0005-0000-0000-000046850000}"/>
    <cellStyle name="Обычный 44 3 2 2" xfId="10164" xr:uid="{00000000-0005-0000-0000-000047850000}"/>
    <cellStyle name="Обычный 44 3 2 3" xfId="16637" xr:uid="{00000000-0005-0000-0000-000048850000}"/>
    <cellStyle name="Обычный 44 3 2 3 2" xfId="25425" xr:uid="{00000000-0005-0000-0000-000049850000}"/>
    <cellStyle name="Обычный 44 3 2 3 2 2" xfId="43389" xr:uid="{00000000-0005-0000-0000-00004A850000}"/>
    <cellStyle name="Обычный 44 3 2 3 3" xfId="35081" xr:uid="{00000000-0005-0000-0000-00004B850000}"/>
    <cellStyle name="Обычный 44 3 2 4" xfId="18095" xr:uid="{00000000-0005-0000-0000-00004C850000}"/>
    <cellStyle name="Обычный 44 3 2 4 2" xfId="36405" xr:uid="{00000000-0005-0000-0000-00004D850000}"/>
    <cellStyle name="Обычный 44 3 2 5" xfId="26848" xr:uid="{00000000-0005-0000-0000-00004E850000}"/>
    <cellStyle name="Обычный 44 3 2 5 2" xfId="44763" xr:uid="{00000000-0005-0000-0000-00004F850000}"/>
    <cellStyle name="Обычный 44 3 2 6" xfId="28188" xr:uid="{00000000-0005-0000-0000-000050850000}"/>
    <cellStyle name="Обычный 44 3 2 7" xfId="45810" xr:uid="{00000000-0005-0000-0000-000051850000}"/>
    <cellStyle name="Обычный 44 3 2 8" xfId="46976" xr:uid="{00000000-0005-0000-0000-000052850000}"/>
    <cellStyle name="Обычный 44 3 3" xfId="7035" xr:uid="{00000000-0005-0000-0000-000053850000}"/>
    <cellStyle name="Обычный 44 3 4" xfId="16015" xr:uid="{00000000-0005-0000-0000-000054850000}"/>
    <cellStyle name="Обычный 44 3 4 2" xfId="24991" xr:uid="{00000000-0005-0000-0000-000055850000}"/>
    <cellStyle name="Обычный 44 3 4 2 2" xfId="42988" xr:uid="{00000000-0005-0000-0000-000056850000}"/>
    <cellStyle name="Обычный 44 3 4 3" xfId="34636" xr:uid="{00000000-0005-0000-0000-000057850000}"/>
    <cellStyle name="Обычный 44 3 5" xfId="17382" xr:uid="{00000000-0005-0000-0000-000058850000}"/>
    <cellStyle name="Обычный 44 3 5 2" xfId="35737" xr:uid="{00000000-0005-0000-0000-000059850000}"/>
    <cellStyle name="Обычный 44 3 6" xfId="26297" xr:uid="{00000000-0005-0000-0000-00005A850000}"/>
    <cellStyle name="Обычный 44 3 6 2" xfId="44228" xr:uid="{00000000-0005-0000-0000-00005B850000}"/>
    <cellStyle name="Обычный 44 3 7" xfId="27582" xr:uid="{00000000-0005-0000-0000-00005C850000}"/>
    <cellStyle name="Обычный 44 3 8" xfId="45315" xr:uid="{00000000-0005-0000-0000-00005D850000}"/>
    <cellStyle name="Обычный 44 3 9" xfId="46386" xr:uid="{00000000-0005-0000-0000-00005E850000}"/>
    <cellStyle name="Обычный 44 4" xfId="3833" xr:uid="{00000000-0005-0000-0000-00005F850000}"/>
    <cellStyle name="Обычный 44 4 10" xfId="16203" xr:uid="{00000000-0005-0000-0000-000060850000}"/>
    <cellStyle name="Обычный 44 4 10 2" xfId="25142" xr:uid="{00000000-0005-0000-0000-000061850000}"/>
    <cellStyle name="Обычный 44 4 10 2 2" xfId="43135" xr:uid="{00000000-0005-0000-0000-000062850000}"/>
    <cellStyle name="Обычный 44 4 10 3" xfId="34782" xr:uid="{00000000-0005-0000-0000-000063850000}"/>
    <cellStyle name="Обычный 44 4 11" xfId="17383" xr:uid="{00000000-0005-0000-0000-000064850000}"/>
    <cellStyle name="Обычный 44 4 11 2" xfId="35738" xr:uid="{00000000-0005-0000-0000-000065850000}"/>
    <cellStyle name="Обычный 44 4 12" xfId="26502" xr:uid="{00000000-0005-0000-0000-000066850000}"/>
    <cellStyle name="Обычный 44 4 12 2" xfId="44424" xr:uid="{00000000-0005-0000-0000-000067850000}"/>
    <cellStyle name="Обычный 44 4 13" xfId="27583" xr:uid="{00000000-0005-0000-0000-000068850000}"/>
    <cellStyle name="Обычный 44 4 14" xfId="45461" xr:uid="{00000000-0005-0000-0000-000069850000}"/>
    <cellStyle name="Обычный 44 4 15" xfId="46574" xr:uid="{00000000-0005-0000-0000-00006A850000}"/>
    <cellStyle name="Обычный 44 4 2" xfId="6147" xr:uid="{00000000-0005-0000-0000-00006B850000}"/>
    <cellStyle name="Обычный 44 4 2 10" xfId="26991" xr:uid="{00000000-0005-0000-0000-00006C850000}"/>
    <cellStyle name="Обычный 44 4 2 10 2" xfId="44906" xr:uid="{00000000-0005-0000-0000-00006D850000}"/>
    <cellStyle name="Обычный 44 4 2 11" xfId="28189" xr:uid="{00000000-0005-0000-0000-00006E850000}"/>
    <cellStyle name="Обычный 44 4 2 12" xfId="45963" xr:uid="{00000000-0005-0000-0000-00006F850000}"/>
    <cellStyle name="Обычный 44 4 2 13" xfId="47158" xr:uid="{00000000-0005-0000-0000-000070850000}"/>
    <cellStyle name="Обычный 44 4 2 2" xfId="9066" xr:uid="{00000000-0005-0000-0000-000071850000}"/>
    <cellStyle name="Обычный 44 4 2 2 2" xfId="14143" xr:uid="{00000000-0005-0000-0000-000072850000}"/>
    <cellStyle name="Обычный 44 4 2 2 2 2" xfId="23328" xr:uid="{00000000-0005-0000-0000-000073850000}"/>
    <cellStyle name="Обычный 44 4 2 2 2 2 2" xfId="41328" xr:uid="{00000000-0005-0000-0000-000074850000}"/>
    <cellStyle name="Обычный 44 4 2 2 2 3" xfId="32984" xr:uid="{00000000-0005-0000-0000-000075850000}"/>
    <cellStyle name="Обычный 44 4 2 2 3" xfId="19632" xr:uid="{00000000-0005-0000-0000-000076850000}"/>
    <cellStyle name="Обычный 44 4 2 2 3 2" xfId="37802" xr:uid="{00000000-0005-0000-0000-000077850000}"/>
    <cellStyle name="Обычный 44 4 2 2 4" xfId="29507" xr:uid="{00000000-0005-0000-0000-000078850000}"/>
    <cellStyle name="Обычный 44 4 2 3" xfId="10165" xr:uid="{00000000-0005-0000-0000-000079850000}"/>
    <cellStyle name="Обычный 44 4 2 3 2" xfId="15183" xr:uid="{00000000-0005-0000-0000-00007A850000}"/>
    <cellStyle name="Обычный 44 4 2 3 2 2" xfId="24362" xr:uid="{00000000-0005-0000-0000-00007B850000}"/>
    <cellStyle name="Обычный 44 4 2 3 2 2 2" xfId="42362" xr:uid="{00000000-0005-0000-0000-00007C850000}"/>
    <cellStyle name="Обычный 44 4 2 3 2 3" xfId="34017" xr:uid="{00000000-0005-0000-0000-00007D850000}"/>
    <cellStyle name="Обычный 44 4 2 3 3" xfId="20321" xr:uid="{00000000-0005-0000-0000-00007E850000}"/>
    <cellStyle name="Обычный 44 4 2 3 3 2" xfId="38480" xr:uid="{00000000-0005-0000-0000-00007F850000}"/>
    <cellStyle name="Обычный 44 4 2 3 4" xfId="30175" xr:uid="{00000000-0005-0000-0000-000080850000}"/>
    <cellStyle name="Обычный 44 4 2 4" xfId="11144" xr:uid="{00000000-0005-0000-0000-000081850000}"/>
    <cellStyle name="Обычный 44 4 2 4 2" xfId="15184" xr:uid="{00000000-0005-0000-0000-000082850000}"/>
    <cellStyle name="Обычный 44 4 2 4 2 2" xfId="24363" xr:uid="{00000000-0005-0000-0000-000083850000}"/>
    <cellStyle name="Обычный 44 4 2 4 2 2 2" xfId="42363" xr:uid="{00000000-0005-0000-0000-000084850000}"/>
    <cellStyle name="Обычный 44 4 2 4 2 3" xfId="34018" xr:uid="{00000000-0005-0000-0000-000085850000}"/>
    <cellStyle name="Обычный 44 4 2 4 3" xfId="20993" xr:uid="{00000000-0005-0000-0000-000086850000}"/>
    <cellStyle name="Обычный 44 4 2 4 3 2" xfId="39145" xr:uid="{00000000-0005-0000-0000-000087850000}"/>
    <cellStyle name="Обычный 44 4 2 4 4" xfId="30829" xr:uid="{00000000-0005-0000-0000-000088850000}"/>
    <cellStyle name="Обычный 44 4 2 5" xfId="11651" xr:uid="{00000000-0005-0000-0000-000089850000}"/>
    <cellStyle name="Обычный 44 4 2 5 2" xfId="21496" xr:uid="{00000000-0005-0000-0000-00008A850000}"/>
    <cellStyle name="Обычный 44 4 2 5 2 2" xfId="39648" xr:uid="{00000000-0005-0000-0000-00008B850000}"/>
    <cellStyle name="Обычный 44 4 2 5 3" xfId="31332" xr:uid="{00000000-0005-0000-0000-00008C850000}"/>
    <cellStyle name="Обычный 44 4 2 6" xfId="7611" xr:uid="{00000000-0005-0000-0000-00008D850000}"/>
    <cellStyle name="Обычный 44 4 2 6 2" xfId="19006" xr:uid="{00000000-0005-0000-0000-00008E850000}"/>
    <cellStyle name="Обычный 44 4 2 6 2 2" xfId="37226" xr:uid="{00000000-0005-0000-0000-00008F850000}"/>
    <cellStyle name="Обычный 44 4 2 6 3" xfId="28973" xr:uid="{00000000-0005-0000-0000-000090850000}"/>
    <cellStyle name="Обычный 44 4 2 7" xfId="13176" xr:uid="{00000000-0005-0000-0000-000091850000}"/>
    <cellStyle name="Обычный 44 4 2 7 2" xfId="22577" xr:uid="{00000000-0005-0000-0000-000092850000}"/>
    <cellStyle name="Обычный 44 4 2 7 2 2" xfId="40589" xr:uid="{00000000-0005-0000-0000-000093850000}"/>
    <cellStyle name="Обычный 44 4 2 7 3" xfId="32251" xr:uid="{00000000-0005-0000-0000-000094850000}"/>
    <cellStyle name="Обычный 44 4 2 8" xfId="16822" xr:uid="{00000000-0005-0000-0000-000095850000}"/>
    <cellStyle name="Обычный 44 4 2 8 2" xfId="25571" xr:uid="{00000000-0005-0000-0000-000096850000}"/>
    <cellStyle name="Обычный 44 4 2 8 2 2" xfId="43532" xr:uid="{00000000-0005-0000-0000-000097850000}"/>
    <cellStyle name="Обычный 44 4 2 8 3" xfId="35224" xr:uid="{00000000-0005-0000-0000-000098850000}"/>
    <cellStyle name="Обычный 44 4 2 9" xfId="18096" xr:uid="{00000000-0005-0000-0000-000099850000}"/>
    <cellStyle name="Обычный 44 4 2 9 2" xfId="36406" xr:uid="{00000000-0005-0000-0000-00009A850000}"/>
    <cellStyle name="Обычный 44 4 3" xfId="8791" xr:uid="{00000000-0005-0000-0000-00009B850000}"/>
    <cellStyle name="Обычный 44 4 3 2" xfId="10166" xr:uid="{00000000-0005-0000-0000-00009C850000}"/>
    <cellStyle name="Обычный 44 4 3 2 2" xfId="15185" xr:uid="{00000000-0005-0000-0000-00009D850000}"/>
    <cellStyle name="Обычный 44 4 3 2 2 2" xfId="24364" xr:uid="{00000000-0005-0000-0000-00009E850000}"/>
    <cellStyle name="Обычный 44 4 3 2 2 2 2" xfId="42364" xr:uid="{00000000-0005-0000-0000-00009F850000}"/>
    <cellStyle name="Обычный 44 4 3 2 2 3" xfId="34019" xr:uid="{00000000-0005-0000-0000-0000A0850000}"/>
    <cellStyle name="Обычный 44 4 3 2 3" xfId="20322" xr:uid="{00000000-0005-0000-0000-0000A1850000}"/>
    <cellStyle name="Обычный 44 4 3 2 3 2" xfId="38481" xr:uid="{00000000-0005-0000-0000-0000A2850000}"/>
    <cellStyle name="Обычный 44 4 3 2 4" xfId="30176" xr:uid="{00000000-0005-0000-0000-0000A3850000}"/>
    <cellStyle name="Обычный 44 4 3 3" xfId="13675" xr:uid="{00000000-0005-0000-0000-0000A4850000}"/>
    <cellStyle name="Обычный 44 4 3 3 2" xfId="22905" xr:uid="{00000000-0005-0000-0000-0000A5850000}"/>
    <cellStyle name="Обычный 44 4 3 3 2 2" xfId="40906" xr:uid="{00000000-0005-0000-0000-0000A6850000}"/>
    <cellStyle name="Обычный 44 4 3 3 3" xfId="32560" xr:uid="{00000000-0005-0000-0000-0000A7850000}"/>
    <cellStyle name="Обычный 44 4 3 4" xfId="19420" xr:uid="{00000000-0005-0000-0000-0000A8850000}"/>
    <cellStyle name="Обычный 44 4 3 4 2" xfId="37590" xr:uid="{00000000-0005-0000-0000-0000A9850000}"/>
    <cellStyle name="Обычный 44 4 3 5" xfId="29300" xr:uid="{00000000-0005-0000-0000-0000AA850000}"/>
    <cellStyle name="Обычный 44 4 4" xfId="9426" xr:uid="{00000000-0005-0000-0000-0000AB850000}"/>
    <cellStyle name="Обычный 44 4 4 2" xfId="15186" xr:uid="{00000000-0005-0000-0000-0000AC850000}"/>
    <cellStyle name="Обычный 44 4 4 2 2" xfId="24365" xr:uid="{00000000-0005-0000-0000-0000AD850000}"/>
    <cellStyle name="Обычный 44 4 4 2 2 2" xfId="42365" xr:uid="{00000000-0005-0000-0000-0000AE850000}"/>
    <cellStyle name="Обычный 44 4 4 2 3" xfId="34020" xr:uid="{00000000-0005-0000-0000-0000AF850000}"/>
    <cellStyle name="Обычный 44 4 4 3" xfId="19900" xr:uid="{00000000-0005-0000-0000-0000B0850000}"/>
    <cellStyle name="Обычный 44 4 4 3 2" xfId="38065" xr:uid="{00000000-0005-0000-0000-0000B1850000}"/>
    <cellStyle name="Обычный 44 4 4 4" xfId="29768" xr:uid="{00000000-0005-0000-0000-0000B2850000}"/>
    <cellStyle name="Обычный 44 4 5" xfId="10837" xr:uid="{00000000-0005-0000-0000-0000B3850000}"/>
    <cellStyle name="Обычный 44 4 5 2" xfId="15187" xr:uid="{00000000-0005-0000-0000-0000B4850000}"/>
    <cellStyle name="Обычный 44 4 5 2 2" xfId="24366" xr:uid="{00000000-0005-0000-0000-0000B5850000}"/>
    <cellStyle name="Обычный 44 4 5 2 2 2" xfId="42366" xr:uid="{00000000-0005-0000-0000-0000B6850000}"/>
    <cellStyle name="Обычный 44 4 5 2 3" xfId="34021" xr:uid="{00000000-0005-0000-0000-0000B7850000}"/>
    <cellStyle name="Обычный 44 4 5 3" xfId="20692" xr:uid="{00000000-0005-0000-0000-0000B8850000}"/>
    <cellStyle name="Обычный 44 4 5 3 2" xfId="38844" xr:uid="{00000000-0005-0000-0000-0000B9850000}"/>
    <cellStyle name="Обычный 44 4 5 4" xfId="30528" xr:uid="{00000000-0005-0000-0000-0000BA850000}"/>
    <cellStyle name="Обычный 44 4 6" xfId="11450" xr:uid="{00000000-0005-0000-0000-0000BB850000}"/>
    <cellStyle name="Обычный 44 4 6 2" xfId="21295" xr:uid="{00000000-0005-0000-0000-0000BC850000}"/>
    <cellStyle name="Обычный 44 4 6 2 2" xfId="39447" xr:uid="{00000000-0005-0000-0000-0000BD850000}"/>
    <cellStyle name="Обычный 44 4 6 3" xfId="31131" xr:uid="{00000000-0005-0000-0000-0000BE850000}"/>
    <cellStyle name="Обычный 44 4 7" xfId="12018" xr:uid="{00000000-0005-0000-0000-0000BF850000}"/>
    <cellStyle name="Обычный 44 4 7 2" xfId="21757" xr:uid="{00000000-0005-0000-0000-0000C0850000}"/>
    <cellStyle name="Обычный 44 4 7 2 2" xfId="39905" xr:uid="{00000000-0005-0000-0000-0000C1850000}"/>
    <cellStyle name="Обычный 44 4 7 3" xfId="31584" xr:uid="{00000000-0005-0000-0000-0000C2850000}"/>
    <cellStyle name="Обычный 44 4 8" xfId="7217" xr:uid="{00000000-0005-0000-0000-0000C3850000}"/>
    <cellStyle name="Обычный 44 4 8 2" xfId="18799" xr:uid="{00000000-0005-0000-0000-0000C4850000}"/>
    <cellStyle name="Обычный 44 4 8 2 2" xfId="37019" xr:uid="{00000000-0005-0000-0000-0000C5850000}"/>
    <cellStyle name="Обычный 44 4 8 3" xfId="28769" xr:uid="{00000000-0005-0000-0000-0000C6850000}"/>
    <cellStyle name="Обычный 44 4 9" xfId="12611" xr:uid="{00000000-0005-0000-0000-0000C7850000}"/>
    <cellStyle name="Обычный 44 4 9 2" xfId="22047" xr:uid="{00000000-0005-0000-0000-0000C8850000}"/>
    <cellStyle name="Обычный 44 4 9 2 2" xfId="40163" xr:uid="{00000000-0005-0000-0000-0000C9850000}"/>
    <cellStyle name="Обычный 44 4 9 3" xfId="31826" xr:uid="{00000000-0005-0000-0000-0000CA850000}"/>
    <cellStyle name="Обычный 44 5" xfId="6144" xr:uid="{00000000-0005-0000-0000-0000CB850000}"/>
    <cellStyle name="Обычный 44 5 10" xfId="26846" xr:uid="{00000000-0005-0000-0000-0000CC850000}"/>
    <cellStyle name="Обычный 44 5 10 2" xfId="44761" xr:uid="{00000000-0005-0000-0000-0000CD850000}"/>
    <cellStyle name="Обычный 44 5 11" xfId="28186" xr:uid="{00000000-0005-0000-0000-0000CE850000}"/>
    <cellStyle name="Обычный 44 5 12" xfId="45808" xr:uid="{00000000-0005-0000-0000-0000CF850000}"/>
    <cellStyle name="Обычный 44 5 13" xfId="46974" xr:uid="{00000000-0005-0000-0000-0000D0850000}"/>
    <cellStyle name="Обычный 44 5 2" xfId="9064" xr:uid="{00000000-0005-0000-0000-0000D1850000}"/>
    <cellStyle name="Обычный 44 5 2 2" xfId="14144" xr:uid="{00000000-0005-0000-0000-0000D2850000}"/>
    <cellStyle name="Обычный 44 5 2 2 2" xfId="23329" xr:uid="{00000000-0005-0000-0000-0000D3850000}"/>
    <cellStyle name="Обычный 44 5 2 2 2 2" xfId="41329" xr:uid="{00000000-0005-0000-0000-0000D4850000}"/>
    <cellStyle name="Обычный 44 5 2 2 3" xfId="32985" xr:uid="{00000000-0005-0000-0000-0000D5850000}"/>
    <cellStyle name="Обычный 44 5 2 3" xfId="19630" xr:uid="{00000000-0005-0000-0000-0000D6850000}"/>
    <cellStyle name="Обычный 44 5 2 3 2" xfId="37800" xr:uid="{00000000-0005-0000-0000-0000D7850000}"/>
    <cellStyle name="Обычный 44 5 2 4" xfId="29505" xr:uid="{00000000-0005-0000-0000-0000D8850000}"/>
    <cellStyle name="Обычный 44 5 3" xfId="10167" xr:uid="{00000000-0005-0000-0000-0000D9850000}"/>
    <cellStyle name="Обычный 44 5 3 2" xfId="15188" xr:uid="{00000000-0005-0000-0000-0000DA850000}"/>
    <cellStyle name="Обычный 44 5 3 2 2" xfId="24367" xr:uid="{00000000-0005-0000-0000-0000DB850000}"/>
    <cellStyle name="Обычный 44 5 3 2 2 2" xfId="42367" xr:uid="{00000000-0005-0000-0000-0000DC850000}"/>
    <cellStyle name="Обычный 44 5 3 2 3" xfId="34022" xr:uid="{00000000-0005-0000-0000-0000DD850000}"/>
    <cellStyle name="Обычный 44 5 3 3" xfId="20323" xr:uid="{00000000-0005-0000-0000-0000DE850000}"/>
    <cellStyle name="Обычный 44 5 3 3 2" xfId="38482" xr:uid="{00000000-0005-0000-0000-0000DF850000}"/>
    <cellStyle name="Обычный 44 5 3 4" xfId="30177" xr:uid="{00000000-0005-0000-0000-0000E0850000}"/>
    <cellStyle name="Обычный 44 5 4" xfId="11145" xr:uid="{00000000-0005-0000-0000-0000E1850000}"/>
    <cellStyle name="Обычный 44 5 4 2" xfId="15189" xr:uid="{00000000-0005-0000-0000-0000E2850000}"/>
    <cellStyle name="Обычный 44 5 4 2 2" xfId="24368" xr:uid="{00000000-0005-0000-0000-0000E3850000}"/>
    <cellStyle name="Обычный 44 5 4 2 2 2" xfId="42368" xr:uid="{00000000-0005-0000-0000-0000E4850000}"/>
    <cellStyle name="Обычный 44 5 4 2 3" xfId="34023" xr:uid="{00000000-0005-0000-0000-0000E5850000}"/>
    <cellStyle name="Обычный 44 5 4 3" xfId="20994" xr:uid="{00000000-0005-0000-0000-0000E6850000}"/>
    <cellStyle name="Обычный 44 5 4 3 2" xfId="39146" xr:uid="{00000000-0005-0000-0000-0000E7850000}"/>
    <cellStyle name="Обычный 44 5 4 4" xfId="30830" xr:uid="{00000000-0005-0000-0000-0000E8850000}"/>
    <cellStyle name="Обычный 44 5 5" xfId="11649" xr:uid="{00000000-0005-0000-0000-0000E9850000}"/>
    <cellStyle name="Обычный 44 5 5 2" xfId="21494" xr:uid="{00000000-0005-0000-0000-0000EA850000}"/>
    <cellStyle name="Обычный 44 5 5 2 2" xfId="39646" xr:uid="{00000000-0005-0000-0000-0000EB850000}"/>
    <cellStyle name="Обычный 44 5 5 3" xfId="31330" xr:uid="{00000000-0005-0000-0000-0000EC850000}"/>
    <cellStyle name="Обычный 44 5 6" xfId="7609" xr:uid="{00000000-0005-0000-0000-0000ED850000}"/>
    <cellStyle name="Обычный 44 5 6 2" xfId="19004" xr:uid="{00000000-0005-0000-0000-0000EE850000}"/>
    <cellStyle name="Обычный 44 5 6 2 2" xfId="37224" xr:uid="{00000000-0005-0000-0000-0000EF850000}"/>
    <cellStyle name="Обычный 44 5 6 3" xfId="28971" xr:uid="{00000000-0005-0000-0000-0000F0850000}"/>
    <cellStyle name="Обычный 44 5 7" xfId="13177" xr:uid="{00000000-0005-0000-0000-0000F1850000}"/>
    <cellStyle name="Обычный 44 5 7 2" xfId="22578" xr:uid="{00000000-0005-0000-0000-0000F2850000}"/>
    <cellStyle name="Обычный 44 5 7 2 2" xfId="40590" xr:uid="{00000000-0005-0000-0000-0000F3850000}"/>
    <cellStyle name="Обычный 44 5 7 3" xfId="32252" xr:uid="{00000000-0005-0000-0000-0000F4850000}"/>
    <cellStyle name="Обычный 44 5 8" xfId="16635" xr:uid="{00000000-0005-0000-0000-0000F5850000}"/>
    <cellStyle name="Обычный 44 5 8 2" xfId="25423" xr:uid="{00000000-0005-0000-0000-0000F6850000}"/>
    <cellStyle name="Обычный 44 5 8 2 2" xfId="43387" xr:uid="{00000000-0005-0000-0000-0000F7850000}"/>
    <cellStyle name="Обычный 44 5 8 3" xfId="35079" xr:uid="{00000000-0005-0000-0000-0000F8850000}"/>
    <cellStyle name="Обычный 44 5 9" xfId="18093" xr:uid="{00000000-0005-0000-0000-0000F9850000}"/>
    <cellStyle name="Обычный 44 5 9 2" xfId="36403" xr:uid="{00000000-0005-0000-0000-0000FA850000}"/>
    <cellStyle name="Обычный 44 6" xfId="8335" xr:uid="{00000000-0005-0000-0000-0000FB850000}"/>
    <cellStyle name="Обычный 44 6 2" xfId="10168" xr:uid="{00000000-0005-0000-0000-0000FC850000}"/>
    <cellStyle name="Обычный 44 6 2 2" xfId="15190" xr:uid="{00000000-0005-0000-0000-0000FD850000}"/>
    <cellStyle name="Обычный 44 6 2 2 2" xfId="24369" xr:uid="{00000000-0005-0000-0000-0000FE850000}"/>
    <cellStyle name="Обычный 44 6 2 2 2 2" xfId="42369" xr:uid="{00000000-0005-0000-0000-0000FF850000}"/>
    <cellStyle name="Обычный 44 6 2 2 3" xfId="34024" xr:uid="{00000000-0005-0000-0000-000000860000}"/>
    <cellStyle name="Обычный 44 6 2 3" xfId="20324" xr:uid="{00000000-0005-0000-0000-000001860000}"/>
    <cellStyle name="Обычный 44 6 2 3 2" xfId="38483" xr:uid="{00000000-0005-0000-0000-000002860000}"/>
    <cellStyle name="Обычный 44 6 2 4" xfId="30178" xr:uid="{00000000-0005-0000-0000-000003860000}"/>
    <cellStyle name="Обычный 44 6 3" xfId="13377" xr:uid="{00000000-0005-0000-0000-000004860000}"/>
    <cellStyle name="Обычный 44 6 4" xfId="19209" xr:uid="{00000000-0005-0000-0000-000005860000}"/>
    <cellStyle name="Обычный 44 6 4 2" xfId="37388" xr:uid="{00000000-0005-0000-0000-000006860000}"/>
    <cellStyle name="Обычный 44 6 5" xfId="29101" xr:uid="{00000000-0005-0000-0000-000007860000}"/>
    <cellStyle name="Обычный 44 7" xfId="9424" xr:uid="{00000000-0005-0000-0000-000008860000}"/>
    <cellStyle name="Обычный 44 7 2" xfId="13673" xr:uid="{00000000-0005-0000-0000-000009860000}"/>
    <cellStyle name="Обычный 44 7 2 2" xfId="22903" xr:uid="{00000000-0005-0000-0000-00000A860000}"/>
    <cellStyle name="Обычный 44 7 2 2 2" xfId="40904" xr:uid="{00000000-0005-0000-0000-00000B860000}"/>
    <cellStyle name="Обычный 44 7 2 3" xfId="32558" xr:uid="{00000000-0005-0000-0000-00000C860000}"/>
    <cellStyle name="Обычный 44 7 3" xfId="19898" xr:uid="{00000000-0005-0000-0000-00000D860000}"/>
    <cellStyle name="Обычный 44 7 3 2" xfId="38063" xr:uid="{00000000-0005-0000-0000-00000E860000}"/>
    <cellStyle name="Обычный 44 7 4" xfId="29766" xr:uid="{00000000-0005-0000-0000-00000F860000}"/>
    <cellStyle name="Обычный 44 8" xfId="10835" xr:uid="{00000000-0005-0000-0000-000010860000}"/>
    <cellStyle name="Обычный 44 8 2" xfId="15191" xr:uid="{00000000-0005-0000-0000-000011860000}"/>
    <cellStyle name="Обычный 44 8 2 2" xfId="24370" xr:uid="{00000000-0005-0000-0000-000012860000}"/>
    <cellStyle name="Обычный 44 8 2 2 2" xfId="42370" xr:uid="{00000000-0005-0000-0000-000013860000}"/>
    <cellStyle name="Обычный 44 8 2 3" xfId="34025" xr:uid="{00000000-0005-0000-0000-000014860000}"/>
    <cellStyle name="Обычный 44 8 3" xfId="20690" xr:uid="{00000000-0005-0000-0000-000015860000}"/>
    <cellStyle name="Обычный 44 8 3 2" xfId="38842" xr:uid="{00000000-0005-0000-0000-000016860000}"/>
    <cellStyle name="Обычный 44 8 4" xfId="30526" xr:uid="{00000000-0005-0000-0000-000017860000}"/>
    <cellStyle name="Обычный 44 9" xfId="11267" xr:uid="{00000000-0005-0000-0000-000018860000}"/>
    <cellStyle name="Обычный 44 9 2" xfId="21112" xr:uid="{00000000-0005-0000-0000-000019860000}"/>
    <cellStyle name="Обычный 44 9 2 2" xfId="39264" xr:uid="{00000000-0005-0000-0000-00001A860000}"/>
    <cellStyle name="Обычный 44 9 3" xfId="30948" xr:uid="{00000000-0005-0000-0000-00001B860000}"/>
    <cellStyle name="Обычный 44_Data_Resourses &amp; Reserves_Audit12_mod2011_f0112" xfId="3834" xr:uid="{00000000-0005-0000-0000-00001C860000}"/>
    <cellStyle name="Обычный 45" xfId="3835" xr:uid="{00000000-0005-0000-0000-00001D860000}"/>
    <cellStyle name="Обычный 45 10" xfId="11784" xr:uid="{00000000-0005-0000-0000-00001E860000}"/>
    <cellStyle name="Обычный 45 11" xfId="6674" xr:uid="{00000000-0005-0000-0000-00001F860000}"/>
    <cellStyle name="Обычный 45 11 2" xfId="18528" xr:uid="{00000000-0005-0000-0000-000020860000}"/>
    <cellStyle name="Обычный 45 11 2 2" xfId="36805" xr:uid="{00000000-0005-0000-0000-000021860000}"/>
    <cellStyle name="Обычный 45 11 3" xfId="28584" xr:uid="{00000000-0005-0000-0000-000022860000}"/>
    <cellStyle name="Обычный 45 12" xfId="12612" xr:uid="{00000000-0005-0000-0000-000023860000}"/>
    <cellStyle name="Обычный 45 12 2" xfId="22048" xr:uid="{00000000-0005-0000-0000-000024860000}"/>
    <cellStyle name="Обычный 45 12 2 2" xfId="40164" xr:uid="{00000000-0005-0000-0000-000025860000}"/>
    <cellStyle name="Обычный 45 12 3" xfId="31827" xr:uid="{00000000-0005-0000-0000-000026860000}"/>
    <cellStyle name="Обычный 45 13" xfId="16016" xr:uid="{00000000-0005-0000-0000-000027860000}"/>
    <cellStyle name="Обычный 45 13 2" xfId="24992" xr:uid="{00000000-0005-0000-0000-000028860000}"/>
    <cellStyle name="Обычный 45 13 2 2" xfId="42989" xr:uid="{00000000-0005-0000-0000-000029860000}"/>
    <cellStyle name="Обычный 45 13 3" xfId="34637" xr:uid="{00000000-0005-0000-0000-00002A860000}"/>
    <cellStyle name="Обычный 45 14" xfId="17384" xr:uid="{00000000-0005-0000-0000-00002B860000}"/>
    <cellStyle name="Обычный 45 14 2" xfId="35739" xr:uid="{00000000-0005-0000-0000-00002C860000}"/>
    <cellStyle name="Обычный 45 15" xfId="26298" xr:uid="{00000000-0005-0000-0000-00002D860000}"/>
    <cellStyle name="Обычный 45 15 2" xfId="44229" xr:uid="{00000000-0005-0000-0000-00002E860000}"/>
    <cellStyle name="Обычный 45 16" xfId="27584" xr:uid="{00000000-0005-0000-0000-00002F860000}"/>
    <cellStyle name="Обычный 45 17" xfId="45316" xr:uid="{00000000-0005-0000-0000-000030860000}"/>
    <cellStyle name="Обычный 45 18" xfId="46387" xr:uid="{00000000-0005-0000-0000-000031860000}"/>
    <cellStyle name="Обычный 45 2" xfId="3836" xr:uid="{00000000-0005-0000-0000-000032860000}"/>
    <cellStyle name="Обычный 45 2 10" xfId="12613" xr:uid="{00000000-0005-0000-0000-000033860000}"/>
    <cellStyle name="Обычный 45 2 10 2" xfId="22049" xr:uid="{00000000-0005-0000-0000-000034860000}"/>
    <cellStyle name="Обычный 45 2 10 2 2" xfId="40165" xr:uid="{00000000-0005-0000-0000-000035860000}"/>
    <cellStyle name="Обычный 45 2 10 3" xfId="31828" xr:uid="{00000000-0005-0000-0000-000036860000}"/>
    <cellStyle name="Обычный 45 2 11" xfId="16017" xr:uid="{00000000-0005-0000-0000-000037860000}"/>
    <cellStyle name="Обычный 45 2 11 2" xfId="24993" xr:uid="{00000000-0005-0000-0000-000038860000}"/>
    <cellStyle name="Обычный 45 2 11 2 2" xfId="42990" xr:uid="{00000000-0005-0000-0000-000039860000}"/>
    <cellStyle name="Обычный 45 2 11 3" xfId="34638" xr:uid="{00000000-0005-0000-0000-00003A860000}"/>
    <cellStyle name="Обычный 45 2 12" xfId="17385" xr:uid="{00000000-0005-0000-0000-00003B860000}"/>
    <cellStyle name="Обычный 45 2 12 2" xfId="35740" xr:uid="{00000000-0005-0000-0000-00003C860000}"/>
    <cellStyle name="Обычный 45 2 13" xfId="26299" xr:uid="{00000000-0005-0000-0000-00003D860000}"/>
    <cellStyle name="Обычный 45 2 13 2" xfId="44230" xr:uid="{00000000-0005-0000-0000-00003E860000}"/>
    <cellStyle name="Обычный 45 2 14" xfId="27585" xr:uid="{00000000-0005-0000-0000-00003F860000}"/>
    <cellStyle name="Обычный 45 2 15" xfId="45317" xr:uid="{00000000-0005-0000-0000-000040860000}"/>
    <cellStyle name="Обычный 45 2 16" xfId="46388" xr:uid="{00000000-0005-0000-0000-000041860000}"/>
    <cellStyle name="Обычный 45 2 2" xfId="3837" xr:uid="{00000000-0005-0000-0000-000042860000}"/>
    <cellStyle name="Обычный 45 2 2 2" xfId="10169" xr:uid="{00000000-0005-0000-0000-000043860000}"/>
    <cellStyle name="Обычный 45 2 3" xfId="6149" xr:uid="{00000000-0005-0000-0000-000044860000}"/>
    <cellStyle name="Обычный 45 2 3 10" xfId="26850" xr:uid="{00000000-0005-0000-0000-000045860000}"/>
    <cellStyle name="Обычный 45 2 3 10 2" xfId="44765" xr:uid="{00000000-0005-0000-0000-000046860000}"/>
    <cellStyle name="Обычный 45 2 3 11" xfId="28191" xr:uid="{00000000-0005-0000-0000-000047860000}"/>
    <cellStyle name="Обычный 45 2 3 12" xfId="45812" xr:uid="{00000000-0005-0000-0000-000048860000}"/>
    <cellStyle name="Обычный 45 2 3 13" xfId="46978" xr:uid="{00000000-0005-0000-0000-000049860000}"/>
    <cellStyle name="Обычный 45 2 3 2" xfId="9068" xr:uid="{00000000-0005-0000-0000-00004A860000}"/>
    <cellStyle name="Обычный 45 2 3 2 2" xfId="14145" xr:uid="{00000000-0005-0000-0000-00004B860000}"/>
    <cellStyle name="Обычный 45 2 3 2 2 2" xfId="23330" xr:uid="{00000000-0005-0000-0000-00004C860000}"/>
    <cellStyle name="Обычный 45 2 3 2 2 2 2" xfId="41330" xr:uid="{00000000-0005-0000-0000-00004D860000}"/>
    <cellStyle name="Обычный 45 2 3 2 2 3" xfId="32986" xr:uid="{00000000-0005-0000-0000-00004E860000}"/>
    <cellStyle name="Обычный 45 2 3 2 3" xfId="19634" xr:uid="{00000000-0005-0000-0000-00004F860000}"/>
    <cellStyle name="Обычный 45 2 3 2 3 2" xfId="37804" xr:uid="{00000000-0005-0000-0000-000050860000}"/>
    <cellStyle name="Обычный 45 2 3 2 4" xfId="29509" xr:uid="{00000000-0005-0000-0000-000051860000}"/>
    <cellStyle name="Обычный 45 2 3 3" xfId="10170" xr:uid="{00000000-0005-0000-0000-000052860000}"/>
    <cellStyle name="Обычный 45 2 3 3 2" xfId="15192" xr:uid="{00000000-0005-0000-0000-000053860000}"/>
    <cellStyle name="Обычный 45 2 3 3 2 2" xfId="24371" xr:uid="{00000000-0005-0000-0000-000054860000}"/>
    <cellStyle name="Обычный 45 2 3 3 2 2 2" xfId="42371" xr:uid="{00000000-0005-0000-0000-000055860000}"/>
    <cellStyle name="Обычный 45 2 3 3 2 3" xfId="34026" xr:uid="{00000000-0005-0000-0000-000056860000}"/>
    <cellStyle name="Обычный 45 2 3 3 3" xfId="20325" xr:uid="{00000000-0005-0000-0000-000057860000}"/>
    <cellStyle name="Обычный 45 2 3 3 3 2" xfId="38484" xr:uid="{00000000-0005-0000-0000-000058860000}"/>
    <cellStyle name="Обычный 45 2 3 3 4" xfId="30179" xr:uid="{00000000-0005-0000-0000-000059860000}"/>
    <cellStyle name="Обычный 45 2 3 4" xfId="11146" xr:uid="{00000000-0005-0000-0000-00005A860000}"/>
    <cellStyle name="Обычный 45 2 3 4 2" xfId="15193" xr:uid="{00000000-0005-0000-0000-00005B860000}"/>
    <cellStyle name="Обычный 45 2 3 4 2 2" xfId="24372" xr:uid="{00000000-0005-0000-0000-00005C860000}"/>
    <cellStyle name="Обычный 45 2 3 4 2 2 2" xfId="42372" xr:uid="{00000000-0005-0000-0000-00005D860000}"/>
    <cellStyle name="Обычный 45 2 3 4 2 3" xfId="34027" xr:uid="{00000000-0005-0000-0000-00005E860000}"/>
    <cellStyle name="Обычный 45 2 3 4 3" xfId="20995" xr:uid="{00000000-0005-0000-0000-00005F860000}"/>
    <cellStyle name="Обычный 45 2 3 4 3 2" xfId="39147" xr:uid="{00000000-0005-0000-0000-000060860000}"/>
    <cellStyle name="Обычный 45 2 3 4 4" xfId="30831" xr:uid="{00000000-0005-0000-0000-000061860000}"/>
    <cellStyle name="Обычный 45 2 3 5" xfId="11653" xr:uid="{00000000-0005-0000-0000-000062860000}"/>
    <cellStyle name="Обычный 45 2 3 5 2" xfId="21498" xr:uid="{00000000-0005-0000-0000-000063860000}"/>
    <cellStyle name="Обычный 45 2 3 5 2 2" xfId="39650" xr:uid="{00000000-0005-0000-0000-000064860000}"/>
    <cellStyle name="Обычный 45 2 3 5 3" xfId="31334" xr:uid="{00000000-0005-0000-0000-000065860000}"/>
    <cellStyle name="Обычный 45 2 3 6" xfId="7613" xr:uid="{00000000-0005-0000-0000-000066860000}"/>
    <cellStyle name="Обычный 45 2 3 6 2" xfId="19008" xr:uid="{00000000-0005-0000-0000-000067860000}"/>
    <cellStyle name="Обычный 45 2 3 6 2 2" xfId="37228" xr:uid="{00000000-0005-0000-0000-000068860000}"/>
    <cellStyle name="Обычный 45 2 3 6 3" xfId="28975" xr:uid="{00000000-0005-0000-0000-000069860000}"/>
    <cellStyle name="Обычный 45 2 3 7" xfId="13178" xr:uid="{00000000-0005-0000-0000-00006A860000}"/>
    <cellStyle name="Обычный 45 2 3 7 2" xfId="22579" xr:uid="{00000000-0005-0000-0000-00006B860000}"/>
    <cellStyle name="Обычный 45 2 3 7 2 2" xfId="40591" xr:uid="{00000000-0005-0000-0000-00006C860000}"/>
    <cellStyle name="Обычный 45 2 3 7 3" xfId="32253" xr:uid="{00000000-0005-0000-0000-00006D860000}"/>
    <cellStyle name="Обычный 45 2 3 8" xfId="16639" xr:uid="{00000000-0005-0000-0000-00006E860000}"/>
    <cellStyle name="Обычный 45 2 3 8 2" xfId="25427" xr:uid="{00000000-0005-0000-0000-00006F860000}"/>
    <cellStyle name="Обычный 45 2 3 8 2 2" xfId="43391" xr:uid="{00000000-0005-0000-0000-000070860000}"/>
    <cellStyle name="Обычный 45 2 3 8 3" xfId="35083" xr:uid="{00000000-0005-0000-0000-000071860000}"/>
    <cellStyle name="Обычный 45 2 3 9" xfId="18098" xr:uid="{00000000-0005-0000-0000-000072860000}"/>
    <cellStyle name="Обычный 45 2 3 9 2" xfId="36408" xr:uid="{00000000-0005-0000-0000-000073860000}"/>
    <cellStyle name="Обычный 45 2 4" xfId="8528" xr:uid="{00000000-0005-0000-0000-000074860000}"/>
    <cellStyle name="Обычный 45 2 4 2" xfId="10171" xr:uid="{00000000-0005-0000-0000-000075860000}"/>
    <cellStyle name="Обычный 45 2 4 2 2" xfId="15194" xr:uid="{00000000-0005-0000-0000-000076860000}"/>
    <cellStyle name="Обычный 45 2 4 2 2 2" xfId="24373" xr:uid="{00000000-0005-0000-0000-000077860000}"/>
    <cellStyle name="Обычный 45 2 4 2 2 2 2" xfId="42373" xr:uid="{00000000-0005-0000-0000-000078860000}"/>
    <cellStyle name="Обычный 45 2 4 2 2 3" xfId="34028" xr:uid="{00000000-0005-0000-0000-000079860000}"/>
    <cellStyle name="Обычный 45 2 4 2 3" xfId="20326" xr:uid="{00000000-0005-0000-0000-00007A860000}"/>
    <cellStyle name="Обычный 45 2 4 2 3 2" xfId="38485" xr:uid="{00000000-0005-0000-0000-00007B860000}"/>
    <cellStyle name="Обычный 45 2 4 2 4" xfId="30180" xr:uid="{00000000-0005-0000-0000-00007C860000}"/>
    <cellStyle name="Обычный 45 2 4 3" xfId="13677" xr:uid="{00000000-0005-0000-0000-00007D860000}"/>
    <cellStyle name="Обычный 45 2 4 3 2" xfId="22907" xr:uid="{00000000-0005-0000-0000-00007E860000}"/>
    <cellStyle name="Обычный 45 2 4 3 2 2" xfId="40908" xr:uid="{00000000-0005-0000-0000-00007F860000}"/>
    <cellStyle name="Обычный 45 2 4 3 3" xfId="32562" xr:uid="{00000000-0005-0000-0000-000080860000}"/>
    <cellStyle name="Обычный 45 2 4 4" xfId="19283" xr:uid="{00000000-0005-0000-0000-000081860000}"/>
    <cellStyle name="Обычный 45 2 4 4 2" xfId="37457" xr:uid="{00000000-0005-0000-0000-000082860000}"/>
    <cellStyle name="Обычный 45 2 4 5" xfId="29168" xr:uid="{00000000-0005-0000-0000-000083860000}"/>
    <cellStyle name="Обычный 45 2 5" xfId="9428" xr:uid="{00000000-0005-0000-0000-000084860000}"/>
    <cellStyle name="Обычный 45 2 5 2" xfId="15195" xr:uid="{00000000-0005-0000-0000-000085860000}"/>
    <cellStyle name="Обычный 45 2 5 2 2" xfId="24374" xr:uid="{00000000-0005-0000-0000-000086860000}"/>
    <cellStyle name="Обычный 45 2 5 2 2 2" xfId="42374" xr:uid="{00000000-0005-0000-0000-000087860000}"/>
    <cellStyle name="Обычный 45 2 5 2 3" xfId="34029" xr:uid="{00000000-0005-0000-0000-000088860000}"/>
    <cellStyle name="Обычный 45 2 5 3" xfId="19902" xr:uid="{00000000-0005-0000-0000-000089860000}"/>
    <cellStyle name="Обычный 45 2 5 3 2" xfId="38067" xr:uid="{00000000-0005-0000-0000-00008A860000}"/>
    <cellStyle name="Обычный 45 2 5 4" xfId="29770" xr:uid="{00000000-0005-0000-0000-00008B860000}"/>
    <cellStyle name="Обычный 45 2 6" xfId="10839" xr:uid="{00000000-0005-0000-0000-00008C860000}"/>
    <cellStyle name="Обычный 45 2 6 2" xfId="15196" xr:uid="{00000000-0005-0000-0000-00008D860000}"/>
    <cellStyle name="Обычный 45 2 6 2 2" xfId="24375" xr:uid="{00000000-0005-0000-0000-00008E860000}"/>
    <cellStyle name="Обычный 45 2 6 2 2 2" xfId="42375" xr:uid="{00000000-0005-0000-0000-00008F860000}"/>
    <cellStyle name="Обычный 45 2 6 2 3" xfId="34030" xr:uid="{00000000-0005-0000-0000-000090860000}"/>
    <cellStyle name="Обычный 45 2 6 3" xfId="20694" xr:uid="{00000000-0005-0000-0000-000091860000}"/>
    <cellStyle name="Обычный 45 2 6 3 2" xfId="38846" xr:uid="{00000000-0005-0000-0000-000092860000}"/>
    <cellStyle name="Обычный 45 2 6 4" xfId="30530" xr:uid="{00000000-0005-0000-0000-000093860000}"/>
    <cellStyle name="Обычный 45 2 7" xfId="11330" xr:uid="{00000000-0005-0000-0000-000094860000}"/>
    <cellStyle name="Обычный 45 2 7 2" xfId="21175" xr:uid="{00000000-0005-0000-0000-000095860000}"/>
    <cellStyle name="Обычный 45 2 7 2 2" xfId="39327" xr:uid="{00000000-0005-0000-0000-000096860000}"/>
    <cellStyle name="Обычный 45 2 7 3" xfId="31011" xr:uid="{00000000-0005-0000-0000-000097860000}"/>
    <cellStyle name="Обычный 45 2 8" xfId="11892" xr:uid="{00000000-0005-0000-0000-000098860000}"/>
    <cellStyle name="Обычный 45 2 8 2" xfId="21643" xr:uid="{00000000-0005-0000-0000-000099860000}"/>
    <cellStyle name="Обычный 45 2 8 2 2" xfId="39792" xr:uid="{00000000-0005-0000-0000-00009A860000}"/>
    <cellStyle name="Обычный 45 2 8 3" xfId="31471" xr:uid="{00000000-0005-0000-0000-00009B860000}"/>
    <cellStyle name="Обычный 45 2 9" xfId="6829" xr:uid="{00000000-0005-0000-0000-00009C860000}"/>
    <cellStyle name="Обычный 45 2 9 2" xfId="18618" xr:uid="{00000000-0005-0000-0000-00009D860000}"/>
    <cellStyle name="Обычный 45 2 9 2 2" xfId="36879" xr:uid="{00000000-0005-0000-0000-00009E860000}"/>
    <cellStyle name="Обычный 45 2 9 3" xfId="28648" xr:uid="{00000000-0005-0000-0000-00009F860000}"/>
    <cellStyle name="Обычный 45 3" xfId="3838" xr:uid="{00000000-0005-0000-0000-0000A0860000}"/>
    <cellStyle name="Обычный 45 3 2" xfId="6150" xr:uid="{00000000-0005-0000-0000-0000A1860000}"/>
    <cellStyle name="Обычный 45 3 2 2" xfId="10172" xr:uid="{00000000-0005-0000-0000-0000A2860000}"/>
    <cellStyle name="Обычный 45 3 2 3" xfId="16640" xr:uid="{00000000-0005-0000-0000-0000A3860000}"/>
    <cellStyle name="Обычный 45 3 2 3 2" xfId="25428" xr:uid="{00000000-0005-0000-0000-0000A4860000}"/>
    <cellStyle name="Обычный 45 3 2 3 2 2" xfId="43392" xr:uid="{00000000-0005-0000-0000-0000A5860000}"/>
    <cellStyle name="Обычный 45 3 2 3 3" xfId="35084" xr:uid="{00000000-0005-0000-0000-0000A6860000}"/>
    <cellStyle name="Обычный 45 3 2 4" xfId="18099" xr:uid="{00000000-0005-0000-0000-0000A7860000}"/>
    <cellStyle name="Обычный 45 3 2 4 2" xfId="36409" xr:uid="{00000000-0005-0000-0000-0000A8860000}"/>
    <cellStyle name="Обычный 45 3 2 5" xfId="26851" xr:uid="{00000000-0005-0000-0000-0000A9860000}"/>
    <cellStyle name="Обычный 45 3 2 5 2" xfId="44766" xr:uid="{00000000-0005-0000-0000-0000AA860000}"/>
    <cellStyle name="Обычный 45 3 2 6" xfId="28192" xr:uid="{00000000-0005-0000-0000-0000AB860000}"/>
    <cellStyle name="Обычный 45 3 2 7" xfId="45813" xr:uid="{00000000-0005-0000-0000-0000AC860000}"/>
    <cellStyle name="Обычный 45 3 2 8" xfId="46979" xr:uid="{00000000-0005-0000-0000-0000AD860000}"/>
    <cellStyle name="Обычный 45 3 3" xfId="7036" xr:uid="{00000000-0005-0000-0000-0000AE860000}"/>
    <cellStyle name="Обычный 45 3 4" xfId="16018" xr:uid="{00000000-0005-0000-0000-0000AF860000}"/>
    <cellStyle name="Обычный 45 3 4 2" xfId="24994" xr:uid="{00000000-0005-0000-0000-0000B0860000}"/>
    <cellStyle name="Обычный 45 3 4 2 2" xfId="42991" xr:uid="{00000000-0005-0000-0000-0000B1860000}"/>
    <cellStyle name="Обычный 45 3 4 3" xfId="34639" xr:uid="{00000000-0005-0000-0000-0000B2860000}"/>
    <cellStyle name="Обычный 45 3 5" xfId="17386" xr:uid="{00000000-0005-0000-0000-0000B3860000}"/>
    <cellStyle name="Обычный 45 3 5 2" xfId="35741" xr:uid="{00000000-0005-0000-0000-0000B4860000}"/>
    <cellStyle name="Обычный 45 3 6" xfId="26300" xr:uid="{00000000-0005-0000-0000-0000B5860000}"/>
    <cellStyle name="Обычный 45 3 6 2" xfId="44231" xr:uid="{00000000-0005-0000-0000-0000B6860000}"/>
    <cellStyle name="Обычный 45 3 7" xfId="27586" xr:uid="{00000000-0005-0000-0000-0000B7860000}"/>
    <cellStyle name="Обычный 45 3 8" xfId="45318" xr:uid="{00000000-0005-0000-0000-0000B8860000}"/>
    <cellStyle name="Обычный 45 3 9" xfId="46389" xr:uid="{00000000-0005-0000-0000-0000B9860000}"/>
    <cellStyle name="Обычный 45 4" xfId="3839" xr:uid="{00000000-0005-0000-0000-0000BA860000}"/>
    <cellStyle name="Обычный 45 4 10" xfId="16204" xr:uid="{00000000-0005-0000-0000-0000BB860000}"/>
    <cellStyle name="Обычный 45 4 10 2" xfId="25143" xr:uid="{00000000-0005-0000-0000-0000BC860000}"/>
    <cellStyle name="Обычный 45 4 10 2 2" xfId="43136" xr:uid="{00000000-0005-0000-0000-0000BD860000}"/>
    <cellStyle name="Обычный 45 4 10 3" xfId="34783" xr:uid="{00000000-0005-0000-0000-0000BE860000}"/>
    <cellStyle name="Обычный 45 4 11" xfId="17387" xr:uid="{00000000-0005-0000-0000-0000BF860000}"/>
    <cellStyle name="Обычный 45 4 11 2" xfId="35742" xr:uid="{00000000-0005-0000-0000-0000C0860000}"/>
    <cellStyle name="Обычный 45 4 12" xfId="26503" xr:uid="{00000000-0005-0000-0000-0000C1860000}"/>
    <cellStyle name="Обычный 45 4 12 2" xfId="44425" xr:uid="{00000000-0005-0000-0000-0000C2860000}"/>
    <cellStyle name="Обычный 45 4 13" xfId="27587" xr:uid="{00000000-0005-0000-0000-0000C3860000}"/>
    <cellStyle name="Обычный 45 4 14" xfId="45462" xr:uid="{00000000-0005-0000-0000-0000C4860000}"/>
    <cellStyle name="Обычный 45 4 15" xfId="46575" xr:uid="{00000000-0005-0000-0000-0000C5860000}"/>
    <cellStyle name="Обычный 45 4 2" xfId="6151" xr:uid="{00000000-0005-0000-0000-0000C6860000}"/>
    <cellStyle name="Обычный 45 4 2 10" xfId="26992" xr:uid="{00000000-0005-0000-0000-0000C7860000}"/>
    <cellStyle name="Обычный 45 4 2 10 2" xfId="44907" xr:uid="{00000000-0005-0000-0000-0000C8860000}"/>
    <cellStyle name="Обычный 45 4 2 11" xfId="28193" xr:uid="{00000000-0005-0000-0000-0000C9860000}"/>
    <cellStyle name="Обычный 45 4 2 12" xfId="45964" xr:uid="{00000000-0005-0000-0000-0000CA860000}"/>
    <cellStyle name="Обычный 45 4 2 13" xfId="47159" xr:uid="{00000000-0005-0000-0000-0000CB860000}"/>
    <cellStyle name="Обычный 45 4 2 2" xfId="9069" xr:uid="{00000000-0005-0000-0000-0000CC860000}"/>
    <cellStyle name="Обычный 45 4 2 2 2" xfId="14146" xr:uid="{00000000-0005-0000-0000-0000CD860000}"/>
    <cellStyle name="Обычный 45 4 2 2 2 2" xfId="23331" xr:uid="{00000000-0005-0000-0000-0000CE860000}"/>
    <cellStyle name="Обычный 45 4 2 2 2 2 2" xfId="41331" xr:uid="{00000000-0005-0000-0000-0000CF860000}"/>
    <cellStyle name="Обычный 45 4 2 2 2 3" xfId="32987" xr:uid="{00000000-0005-0000-0000-0000D0860000}"/>
    <cellStyle name="Обычный 45 4 2 2 3" xfId="19635" xr:uid="{00000000-0005-0000-0000-0000D1860000}"/>
    <cellStyle name="Обычный 45 4 2 2 3 2" xfId="37805" xr:uid="{00000000-0005-0000-0000-0000D2860000}"/>
    <cellStyle name="Обычный 45 4 2 2 4" xfId="29510" xr:uid="{00000000-0005-0000-0000-0000D3860000}"/>
    <cellStyle name="Обычный 45 4 2 3" xfId="10173" xr:uid="{00000000-0005-0000-0000-0000D4860000}"/>
    <cellStyle name="Обычный 45 4 2 3 2" xfId="15197" xr:uid="{00000000-0005-0000-0000-0000D5860000}"/>
    <cellStyle name="Обычный 45 4 2 3 2 2" xfId="24376" xr:uid="{00000000-0005-0000-0000-0000D6860000}"/>
    <cellStyle name="Обычный 45 4 2 3 2 2 2" xfId="42376" xr:uid="{00000000-0005-0000-0000-0000D7860000}"/>
    <cellStyle name="Обычный 45 4 2 3 2 3" xfId="34031" xr:uid="{00000000-0005-0000-0000-0000D8860000}"/>
    <cellStyle name="Обычный 45 4 2 3 3" xfId="20327" xr:uid="{00000000-0005-0000-0000-0000D9860000}"/>
    <cellStyle name="Обычный 45 4 2 3 3 2" xfId="38486" xr:uid="{00000000-0005-0000-0000-0000DA860000}"/>
    <cellStyle name="Обычный 45 4 2 3 4" xfId="30181" xr:uid="{00000000-0005-0000-0000-0000DB860000}"/>
    <cellStyle name="Обычный 45 4 2 4" xfId="11147" xr:uid="{00000000-0005-0000-0000-0000DC860000}"/>
    <cellStyle name="Обычный 45 4 2 4 2" xfId="15198" xr:uid="{00000000-0005-0000-0000-0000DD860000}"/>
    <cellStyle name="Обычный 45 4 2 4 2 2" xfId="24377" xr:uid="{00000000-0005-0000-0000-0000DE860000}"/>
    <cellStyle name="Обычный 45 4 2 4 2 2 2" xfId="42377" xr:uid="{00000000-0005-0000-0000-0000DF860000}"/>
    <cellStyle name="Обычный 45 4 2 4 2 3" xfId="34032" xr:uid="{00000000-0005-0000-0000-0000E0860000}"/>
    <cellStyle name="Обычный 45 4 2 4 3" xfId="20996" xr:uid="{00000000-0005-0000-0000-0000E1860000}"/>
    <cellStyle name="Обычный 45 4 2 4 3 2" xfId="39148" xr:uid="{00000000-0005-0000-0000-0000E2860000}"/>
    <cellStyle name="Обычный 45 4 2 4 4" xfId="30832" xr:uid="{00000000-0005-0000-0000-0000E3860000}"/>
    <cellStyle name="Обычный 45 4 2 5" xfId="11654" xr:uid="{00000000-0005-0000-0000-0000E4860000}"/>
    <cellStyle name="Обычный 45 4 2 5 2" xfId="21499" xr:uid="{00000000-0005-0000-0000-0000E5860000}"/>
    <cellStyle name="Обычный 45 4 2 5 2 2" xfId="39651" xr:uid="{00000000-0005-0000-0000-0000E6860000}"/>
    <cellStyle name="Обычный 45 4 2 5 3" xfId="31335" xr:uid="{00000000-0005-0000-0000-0000E7860000}"/>
    <cellStyle name="Обычный 45 4 2 6" xfId="7614" xr:uid="{00000000-0005-0000-0000-0000E8860000}"/>
    <cellStyle name="Обычный 45 4 2 6 2" xfId="19009" xr:uid="{00000000-0005-0000-0000-0000E9860000}"/>
    <cellStyle name="Обычный 45 4 2 6 2 2" xfId="37229" xr:uid="{00000000-0005-0000-0000-0000EA860000}"/>
    <cellStyle name="Обычный 45 4 2 6 3" xfId="28976" xr:uid="{00000000-0005-0000-0000-0000EB860000}"/>
    <cellStyle name="Обычный 45 4 2 7" xfId="13179" xr:uid="{00000000-0005-0000-0000-0000EC860000}"/>
    <cellStyle name="Обычный 45 4 2 7 2" xfId="22580" xr:uid="{00000000-0005-0000-0000-0000ED860000}"/>
    <cellStyle name="Обычный 45 4 2 7 2 2" xfId="40592" xr:uid="{00000000-0005-0000-0000-0000EE860000}"/>
    <cellStyle name="Обычный 45 4 2 7 3" xfId="32254" xr:uid="{00000000-0005-0000-0000-0000EF860000}"/>
    <cellStyle name="Обычный 45 4 2 8" xfId="16823" xr:uid="{00000000-0005-0000-0000-0000F0860000}"/>
    <cellStyle name="Обычный 45 4 2 8 2" xfId="25572" xr:uid="{00000000-0005-0000-0000-0000F1860000}"/>
    <cellStyle name="Обычный 45 4 2 8 2 2" xfId="43533" xr:uid="{00000000-0005-0000-0000-0000F2860000}"/>
    <cellStyle name="Обычный 45 4 2 8 3" xfId="35225" xr:uid="{00000000-0005-0000-0000-0000F3860000}"/>
    <cellStyle name="Обычный 45 4 2 9" xfId="18100" xr:uid="{00000000-0005-0000-0000-0000F4860000}"/>
    <cellStyle name="Обычный 45 4 2 9 2" xfId="36410" xr:uid="{00000000-0005-0000-0000-0000F5860000}"/>
    <cellStyle name="Обычный 45 4 3" xfId="8779" xr:uid="{00000000-0005-0000-0000-0000F6860000}"/>
    <cellStyle name="Обычный 45 4 3 2" xfId="10174" xr:uid="{00000000-0005-0000-0000-0000F7860000}"/>
    <cellStyle name="Обычный 45 4 3 2 2" xfId="15199" xr:uid="{00000000-0005-0000-0000-0000F8860000}"/>
    <cellStyle name="Обычный 45 4 3 2 2 2" xfId="24378" xr:uid="{00000000-0005-0000-0000-0000F9860000}"/>
    <cellStyle name="Обычный 45 4 3 2 2 2 2" xfId="42378" xr:uid="{00000000-0005-0000-0000-0000FA860000}"/>
    <cellStyle name="Обычный 45 4 3 2 2 3" xfId="34033" xr:uid="{00000000-0005-0000-0000-0000FB860000}"/>
    <cellStyle name="Обычный 45 4 3 2 3" xfId="20328" xr:uid="{00000000-0005-0000-0000-0000FC860000}"/>
    <cellStyle name="Обычный 45 4 3 2 3 2" xfId="38487" xr:uid="{00000000-0005-0000-0000-0000FD860000}"/>
    <cellStyle name="Обычный 45 4 3 2 4" xfId="30182" xr:uid="{00000000-0005-0000-0000-0000FE860000}"/>
    <cellStyle name="Обычный 45 4 3 3" xfId="13678" xr:uid="{00000000-0005-0000-0000-0000FF860000}"/>
    <cellStyle name="Обычный 45 4 3 3 2" xfId="22908" xr:uid="{00000000-0005-0000-0000-000000870000}"/>
    <cellStyle name="Обычный 45 4 3 3 2 2" xfId="40909" xr:uid="{00000000-0005-0000-0000-000001870000}"/>
    <cellStyle name="Обычный 45 4 3 3 3" xfId="32563" xr:uid="{00000000-0005-0000-0000-000002870000}"/>
    <cellStyle name="Обычный 45 4 3 4" xfId="19411" xr:uid="{00000000-0005-0000-0000-000003870000}"/>
    <cellStyle name="Обычный 45 4 3 4 2" xfId="37581" xr:uid="{00000000-0005-0000-0000-000004870000}"/>
    <cellStyle name="Обычный 45 4 3 5" xfId="29291" xr:uid="{00000000-0005-0000-0000-000005870000}"/>
    <cellStyle name="Обычный 45 4 4" xfId="9429" xr:uid="{00000000-0005-0000-0000-000006870000}"/>
    <cellStyle name="Обычный 45 4 4 2" xfId="15200" xr:uid="{00000000-0005-0000-0000-000007870000}"/>
    <cellStyle name="Обычный 45 4 4 2 2" xfId="24379" xr:uid="{00000000-0005-0000-0000-000008870000}"/>
    <cellStyle name="Обычный 45 4 4 2 2 2" xfId="42379" xr:uid="{00000000-0005-0000-0000-000009870000}"/>
    <cellStyle name="Обычный 45 4 4 2 3" xfId="34034" xr:uid="{00000000-0005-0000-0000-00000A870000}"/>
    <cellStyle name="Обычный 45 4 4 3" xfId="19903" xr:uid="{00000000-0005-0000-0000-00000B870000}"/>
    <cellStyle name="Обычный 45 4 4 3 2" xfId="38068" xr:uid="{00000000-0005-0000-0000-00000C870000}"/>
    <cellStyle name="Обычный 45 4 4 4" xfId="29771" xr:uid="{00000000-0005-0000-0000-00000D870000}"/>
    <cellStyle name="Обычный 45 4 5" xfId="10840" xr:uid="{00000000-0005-0000-0000-00000E870000}"/>
    <cellStyle name="Обычный 45 4 5 2" xfId="15201" xr:uid="{00000000-0005-0000-0000-00000F870000}"/>
    <cellStyle name="Обычный 45 4 5 2 2" xfId="24380" xr:uid="{00000000-0005-0000-0000-000010870000}"/>
    <cellStyle name="Обычный 45 4 5 2 2 2" xfId="42380" xr:uid="{00000000-0005-0000-0000-000011870000}"/>
    <cellStyle name="Обычный 45 4 5 2 3" xfId="34035" xr:uid="{00000000-0005-0000-0000-000012870000}"/>
    <cellStyle name="Обычный 45 4 5 3" xfId="20695" xr:uid="{00000000-0005-0000-0000-000013870000}"/>
    <cellStyle name="Обычный 45 4 5 3 2" xfId="38847" xr:uid="{00000000-0005-0000-0000-000014870000}"/>
    <cellStyle name="Обычный 45 4 5 4" xfId="30531" xr:uid="{00000000-0005-0000-0000-000015870000}"/>
    <cellStyle name="Обычный 45 4 6" xfId="11442" xr:uid="{00000000-0005-0000-0000-000016870000}"/>
    <cellStyle name="Обычный 45 4 6 2" xfId="21287" xr:uid="{00000000-0005-0000-0000-000017870000}"/>
    <cellStyle name="Обычный 45 4 6 2 2" xfId="39439" xr:uid="{00000000-0005-0000-0000-000018870000}"/>
    <cellStyle name="Обычный 45 4 6 3" xfId="31123" xr:uid="{00000000-0005-0000-0000-000019870000}"/>
    <cellStyle name="Обычный 45 4 7" xfId="12019" xr:uid="{00000000-0005-0000-0000-00001A870000}"/>
    <cellStyle name="Обычный 45 4 7 2" xfId="21758" xr:uid="{00000000-0005-0000-0000-00001B870000}"/>
    <cellStyle name="Обычный 45 4 7 2 2" xfId="39906" xr:uid="{00000000-0005-0000-0000-00001C870000}"/>
    <cellStyle name="Обычный 45 4 7 3" xfId="31585" xr:uid="{00000000-0005-0000-0000-00001D870000}"/>
    <cellStyle name="Обычный 45 4 8" xfId="7203" xr:uid="{00000000-0005-0000-0000-00001E870000}"/>
    <cellStyle name="Обычный 45 4 8 2" xfId="18790" xr:uid="{00000000-0005-0000-0000-00001F870000}"/>
    <cellStyle name="Обычный 45 4 8 2 2" xfId="37010" xr:uid="{00000000-0005-0000-0000-000020870000}"/>
    <cellStyle name="Обычный 45 4 8 3" xfId="28761" xr:uid="{00000000-0005-0000-0000-000021870000}"/>
    <cellStyle name="Обычный 45 4 9" xfId="12614" xr:uid="{00000000-0005-0000-0000-000022870000}"/>
    <cellStyle name="Обычный 45 4 9 2" xfId="22050" xr:uid="{00000000-0005-0000-0000-000023870000}"/>
    <cellStyle name="Обычный 45 4 9 2 2" xfId="40166" xr:uid="{00000000-0005-0000-0000-000024870000}"/>
    <cellStyle name="Обычный 45 4 9 3" xfId="31829" xr:uid="{00000000-0005-0000-0000-000025870000}"/>
    <cellStyle name="Обычный 45 5" xfId="6148" xr:uid="{00000000-0005-0000-0000-000026870000}"/>
    <cellStyle name="Обычный 45 5 10" xfId="26849" xr:uid="{00000000-0005-0000-0000-000027870000}"/>
    <cellStyle name="Обычный 45 5 10 2" xfId="44764" xr:uid="{00000000-0005-0000-0000-000028870000}"/>
    <cellStyle name="Обычный 45 5 11" xfId="28190" xr:uid="{00000000-0005-0000-0000-000029870000}"/>
    <cellStyle name="Обычный 45 5 12" xfId="45811" xr:uid="{00000000-0005-0000-0000-00002A870000}"/>
    <cellStyle name="Обычный 45 5 13" xfId="46977" xr:uid="{00000000-0005-0000-0000-00002B870000}"/>
    <cellStyle name="Обычный 45 5 2" xfId="9067" xr:uid="{00000000-0005-0000-0000-00002C870000}"/>
    <cellStyle name="Обычный 45 5 2 2" xfId="14147" xr:uid="{00000000-0005-0000-0000-00002D870000}"/>
    <cellStyle name="Обычный 45 5 2 2 2" xfId="23332" xr:uid="{00000000-0005-0000-0000-00002E870000}"/>
    <cellStyle name="Обычный 45 5 2 2 2 2" xfId="41332" xr:uid="{00000000-0005-0000-0000-00002F870000}"/>
    <cellStyle name="Обычный 45 5 2 2 3" xfId="32988" xr:uid="{00000000-0005-0000-0000-000030870000}"/>
    <cellStyle name="Обычный 45 5 2 3" xfId="19633" xr:uid="{00000000-0005-0000-0000-000031870000}"/>
    <cellStyle name="Обычный 45 5 2 3 2" xfId="37803" xr:uid="{00000000-0005-0000-0000-000032870000}"/>
    <cellStyle name="Обычный 45 5 2 4" xfId="29508" xr:uid="{00000000-0005-0000-0000-000033870000}"/>
    <cellStyle name="Обычный 45 5 3" xfId="10175" xr:uid="{00000000-0005-0000-0000-000034870000}"/>
    <cellStyle name="Обычный 45 5 3 2" xfId="15202" xr:uid="{00000000-0005-0000-0000-000035870000}"/>
    <cellStyle name="Обычный 45 5 3 2 2" xfId="24381" xr:uid="{00000000-0005-0000-0000-000036870000}"/>
    <cellStyle name="Обычный 45 5 3 2 2 2" xfId="42381" xr:uid="{00000000-0005-0000-0000-000037870000}"/>
    <cellStyle name="Обычный 45 5 3 2 3" xfId="34036" xr:uid="{00000000-0005-0000-0000-000038870000}"/>
    <cellStyle name="Обычный 45 5 3 3" xfId="20329" xr:uid="{00000000-0005-0000-0000-000039870000}"/>
    <cellStyle name="Обычный 45 5 3 3 2" xfId="38488" xr:uid="{00000000-0005-0000-0000-00003A870000}"/>
    <cellStyle name="Обычный 45 5 3 4" xfId="30183" xr:uid="{00000000-0005-0000-0000-00003B870000}"/>
    <cellStyle name="Обычный 45 5 4" xfId="11148" xr:uid="{00000000-0005-0000-0000-00003C870000}"/>
    <cellStyle name="Обычный 45 5 4 2" xfId="15203" xr:uid="{00000000-0005-0000-0000-00003D870000}"/>
    <cellStyle name="Обычный 45 5 4 2 2" xfId="24382" xr:uid="{00000000-0005-0000-0000-00003E870000}"/>
    <cellStyle name="Обычный 45 5 4 2 2 2" xfId="42382" xr:uid="{00000000-0005-0000-0000-00003F870000}"/>
    <cellStyle name="Обычный 45 5 4 2 3" xfId="34037" xr:uid="{00000000-0005-0000-0000-000040870000}"/>
    <cellStyle name="Обычный 45 5 4 3" xfId="20997" xr:uid="{00000000-0005-0000-0000-000041870000}"/>
    <cellStyle name="Обычный 45 5 4 3 2" xfId="39149" xr:uid="{00000000-0005-0000-0000-000042870000}"/>
    <cellStyle name="Обычный 45 5 4 4" xfId="30833" xr:uid="{00000000-0005-0000-0000-000043870000}"/>
    <cellStyle name="Обычный 45 5 5" xfId="11652" xr:uid="{00000000-0005-0000-0000-000044870000}"/>
    <cellStyle name="Обычный 45 5 5 2" xfId="21497" xr:uid="{00000000-0005-0000-0000-000045870000}"/>
    <cellStyle name="Обычный 45 5 5 2 2" xfId="39649" xr:uid="{00000000-0005-0000-0000-000046870000}"/>
    <cellStyle name="Обычный 45 5 5 3" xfId="31333" xr:uid="{00000000-0005-0000-0000-000047870000}"/>
    <cellStyle name="Обычный 45 5 6" xfId="7612" xr:uid="{00000000-0005-0000-0000-000048870000}"/>
    <cellStyle name="Обычный 45 5 6 2" xfId="19007" xr:uid="{00000000-0005-0000-0000-000049870000}"/>
    <cellStyle name="Обычный 45 5 6 2 2" xfId="37227" xr:uid="{00000000-0005-0000-0000-00004A870000}"/>
    <cellStyle name="Обычный 45 5 6 3" xfId="28974" xr:uid="{00000000-0005-0000-0000-00004B870000}"/>
    <cellStyle name="Обычный 45 5 7" xfId="13180" xr:uid="{00000000-0005-0000-0000-00004C870000}"/>
    <cellStyle name="Обычный 45 5 7 2" xfId="22581" xr:uid="{00000000-0005-0000-0000-00004D870000}"/>
    <cellStyle name="Обычный 45 5 7 2 2" xfId="40593" xr:uid="{00000000-0005-0000-0000-00004E870000}"/>
    <cellStyle name="Обычный 45 5 7 3" xfId="32255" xr:uid="{00000000-0005-0000-0000-00004F870000}"/>
    <cellStyle name="Обычный 45 5 8" xfId="16638" xr:uid="{00000000-0005-0000-0000-000050870000}"/>
    <cellStyle name="Обычный 45 5 8 2" xfId="25426" xr:uid="{00000000-0005-0000-0000-000051870000}"/>
    <cellStyle name="Обычный 45 5 8 2 2" xfId="43390" xr:uid="{00000000-0005-0000-0000-000052870000}"/>
    <cellStyle name="Обычный 45 5 8 3" xfId="35082" xr:uid="{00000000-0005-0000-0000-000053870000}"/>
    <cellStyle name="Обычный 45 5 9" xfId="18097" xr:uid="{00000000-0005-0000-0000-000054870000}"/>
    <cellStyle name="Обычный 45 5 9 2" xfId="36407" xr:uid="{00000000-0005-0000-0000-000055870000}"/>
    <cellStyle name="Обычный 45 6" xfId="8336" xr:uid="{00000000-0005-0000-0000-000056870000}"/>
    <cellStyle name="Обычный 45 6 2" xfId="10176" xr:uid="{00000000-0005-0000-0000-000057870000}"/>
    <cellStyle name="Обычный 45 6 2 2" xfId="15204" xr:uid="{00000000-0005-0000-0000-000058870000}"/>
    <cellStyle name="Обычный 45 6 2 2 2" xfId="24383" xr:uid="{00000000-0005-0000-0000-000059870000}"/>
    <cellStyle name="Обычный 45 6 2 2 2 2" xfId="42383" xr:uid="{00000000-0005-0000-0000-00005A870000}"/>
    <cellStyle name="Обычный 45 6 2 2 3" xfId="34038" xr:uid="{00000000-0005-0000-0000-00005B870000}"/>
    <cellStyle name="Обычный 45 6 2 3" xfId="20330" xr:uid="{00000000-0005-0000-0000-00005C870000}"/>
    <cellStyle name="Обычный 45 6 2 3 2" xfId="38489" xr:uid="{00000000-0005-0000-0000-00005D870000}"/>
    <cellStyle name="Обычный 45 6 2 4" xfId="30184" xr:uid="{00000000-0005-0000-0000-00005E870000}"/>
    <cellStyle name="Обычный 45 6 3" xfId="13378" xr:uid="{00000000-0005-0000-0000-00005F870000}"/>
    <cellStyle name="Обычный 45 6 4" xfId="19210" xr:uid="{00000000-0005-0000-0000-000060870000}"/>
    <cellStyle name="Обычный 45 6 4 2" xfId="37389" xr:uid="{00000000-0005-0000-0000-000061870000}"/>
    <cellStyle name="Обычный 45 6 5" xfId="29102" xr:uid="{00000000-0005-0000-0000-000062870000}"/>
    <cellStyle name="Обычный 45 7" xfId="9427" xr:uid="{00000000-0005-0000-0000-000063870000}"/>
    <cellStyle name="Обычный 45 7 2" xfId="13676" xr:uid="{00000000-0005-0000-0000-000064870000}"/>
    <cellStyle name="Обычный 45 7 2 2" xfId="22906" xr:uid="{00000000-0005-0000-0000-000065870000}"/>
    <cellStyle name="Обычный 45 7 2 2 2" xfId="40907" xr:uid="{00000000-0005-0000-0000-000066870000}"/>
    <cellStyle name="Обычный 45 7 2 3" xfId="32561" xr:uid="{00000000-0005-0000-0000-000067870000}"/>
    <cellStyle name="Обычный 45 7 3" xfId="19901" xr:uid="{00000000-0005-0000-0000-000068870000}"/>
    <cellStyle name="Обычный 45 7 3 2" xfId="38066" xr:uid="{00000000-0005-0000-0000-000069870000}"/>
    <cellStyle name="Обычный 45 7 4" xfId="29769" xr:uid="{00000000-0005-0000-0000-00006A870000}"/>
    <cellStyle name="Обычный 45 8" xfId="10838" xr:uid="{00000000-0005-0000-0000-00006B870000}"/>
    <cellStyle name="Обычный 45 8 2" xfId="15205" xr:uid="{00000000-0005-0000-0000-00006C870000}"/>
    <cellStyle name="Обычный 45 8 2 2" xfId="24384" xr:uid="{00000000-0005-0000-0000-00006D870000}"/>
    <cellStyle name="Обычный 45 8 2 2 2" xfId="42384" xr:uid="{00000000-0005-0000-0000-00006E870000}"/>
    <cellStyle name="Обычный 45 8 2 3" xfId="34039" xr:uid="{00000000-0005-0000-0000-00006F870000}"/>
    <cellStyle name="Обычный 45 8 3" xfId="20693" xr:uid="{00000000-0005-0000-0000-000070870000}"/>
    <cellStyle name="Обычный 45 8 3 2" xfId="38845" xr:uid="{00000000-0005-0000-0000-000071870000}"/>
    <cellStyle name="Обычный 45 8 4" xfId="30529" xr:uid="{00000000-0005-0000-0000-000072870000}"/>
    <cellStyle name="Обычный 45 9" xfId="11268" xr:uid="{00000000-0005-0000-0000-000073870000}"/>
    <cellStyle name="Обычный 45 9 2" xfId="21113" xr:uid="{00000000-0005-0000-0000-000074870000}"/>
    <cellStyle name="Обычный 45 9 2 2" xfId="39265" xr:uid="{00000000-0005-0000-0000-000075870000}"/>
    <cellStyle name="Обычный 45 9 3" xfId="30949" xr:uid="{00000000-0005-0000-0000-000076870000}"/>
    <cellStyle name="Обычный 45_Data_Resourses &amp; Reserves_Audit12_mod2011_f0112" xfId="3840" xr:uid="{00000000-0005-0000-0000-000077870000}"/>
    <cellStyle name="Обычный 46" xfId="3841" xr:uid="{00000000-0005-0000-0000-000078870000}"/>
    <cellStyle name="Обычный 46 10" xfId="11785" xr:uid="{00000000-0005-0000-0000-000079870000}"/>
    <cellStyle name="Обычный 46 11" xfId="6675" xr:uid="{00000000-0005-0000-0000-00007A870000}"/>
    <cellStyle name="Обычный 46 11 2" xfId="18529" xr:uid="{00000000-0005-0000-0000-00007B870000}"/>
    <cellStyle name="Обычный 46 11 2 2" xfId="36806" xr:uid="{00000000-0005-0000-0000-00007C870000}"/>
    <cellStyle name="Обычный 46 11 3" xfId="28585" xr:uid="{00000000-0005-0000-0000-00007D870000}"/>
    <cellStyle name="Обычный 46 12" xfId="12615" xr:uid="{00000000-0005-0000-0000-00007E870000}"/>
    <cellStyle name="Обычный 46 12 2" xfId="22051" xr:uid="{00000000-0005-0000-0000-00007F870000}"/>
    <cellStyle name="Обычный 46 12 2 2" xfId="40167" xr:uid="{00000000-0005-0000-0000-000080870000}"/>
    <cellStyle name="Обычный 46 12 3" xfId="31830" xr:uid="{00000000-0005-0000-0000-000081870000}"/>
    <cellStyle name="Обычный 46 13" xfId="16019" xr:uid="{00000000-0005-0000-0000-000082870000}"/>
    <cellStyle name="Обычный 46 13 2" xfId="24995" xr:uid="{00000000-0005-0000-0000-000083870000}"/>
    <cellStyle name="Обычный 46 13 2 2" xfId="42992" xr:uid="{00000000-0005-0000-0000-000084870000}"/>
    <cellStyle name="Обычный 46 13 3" xfId="34640" xr:uid="{00000000-0005-0000-0000-000085870000}"/>
    <cellStyle name="Обычный 46 14" xfId="17388" xr:uid="{00000000-0005-0000-0000-000086870000}"/>
    <cellStyle name="Обычный 46 14 2" xfId="35743" xr:uid="{00000000-0005-0000-0000-000087870000}"/>
    <cellStyle name="Обычный 46 15" xfId="26301" xr:uid="{00000000-0005-0000-0000-000088870000}"/>
    <cellStyle name="Обычный 46 15 2" xfId="44232" xr:uid="{00000000-0005-0000-0000-000089870000}"/>
    <cellStyle name="Обычный 46 16" xfId="27588" xr:uid="{00000000-0005-0000-0000-00008A870000}"/>
    <cellStyle name="Обычный 46 17" xfId="45319" xr:uid="{00000000-0005-0000-0000-00008B870000}"/>
    <cellStyle name="Обычный 46 18" xfId="46390" xr:uid="{00000000-0005-0000-0000-00008C870000}"/>
    <cellStyle name="Обычный 46 2" xfId="3842" xr:uid="{00000000-0005-0000-0000-00008D870000}"/>
    <cellStyle name="Обычный 46 2 10" xfId="12616" xr:uid="{00000000-0005-0000-0000-00008E870000}"/>
    <cellStyle name="Обычный 46 2 10 2" xfId="22052" xr:uid="{00000000-0005-0000-0000-00008F870000}"/>
    <cellStyle name="Обычный 46 2 10 2 2" xfId="40168" xr:uid="{00000000-0005-0000-0000-000090870000}"/>
    <cellStyle name="Обычный 46 2 10 3" xfId="31831" xr:uid="{00000000-0005-0000-0000-000091870000}"/>
    <cellStyle name="Обычный 46 2 11" xfId="16020" xr:uid="{00000000-0005-0000-0000-000092870000}"/>
    <cellStyle name="Обычный 46 2 11 2" xfId="24996" xr:uid="{00000000-0005-0000-0000-000093870000}"/>
    <cellStyle name="Обычный 46 2 11 2 2" xfId="42993" xr:uid="{00000000-0005-0000-0000-000094870000}"/>
    <cellStyle name="Обычный 46 2 11 3" xfId="34641" xr:uid="{00000000-0005-0000-0000-000095870000}"/>
    <cellStyle name="Обычный 46 2 12" xfId="17389" xr:uid="{00000000-0005-0000-0000-000096870000}"/>
    <cellStyle name="Обычный 46 2 12 2" xfId="35744" xr:uid="{00000000-0005-0000-0000-000097870000}"/>
    <cellStyle name="Обычный 46 2 13" xfId="26302" xr:uid="{00000000-0005-0000-0000-000098870000}"/>
    <cellStyle name="Обычный 46 2 13 2" xfId="44233" xr:uid="{00000000-0005-0000-0000-000099870000}"/>
    <cellStyle name="Обычный 46 2 14" xfId="27589" xr:uid="{00000000-0005-0000-0000-00009A870000}"/>
    <cellStyle name="Обычный 46 2 15" xfId="45320" xr:uid="{00000000-0005-0000-0000-00009B870000}"/>
    <cellStyle name="Обычный 46 2 16" xfId="46391" xr:uid="{00000000-0005-0000-0000-00009C870000}"/>
    <cellStyle name="Обычный 46 2 2" xfId="3843" xr:uid="{00000000-0005-0000-0000-00009D870000}"/>
    <cellStyle name="Обычный 46 2 2 2" xfId="10177" xr:uid="{00000000-0005-0000-0000-00009E870000}"/>
    <cellStyle name="Обычный 46 2 3" xfId="6153" xr:uid="{00000000-0005-0000-0000-00009F870000}"/>
    <cellStyle name="Обычный 46 2 3 10" xfId="26853" xr:uid="{00000000-0005-0000-0000-0000A0870000}"/>
    <cellStyle name="Обычный 46 2 3 10 2" xfId="44768" xr:uid="{00000000-0005-0000-0000-0000A1870000}"/>
    <cellStyle name="Обычный 46 2 3 11" xfId="28195" xr:uid="{00000000-0005-0000-0000-0000A2870000}"/>
    <cellStyle name="Обычный 46 2 3 12" xfId="45815" xr:uid="{00000000-0005-0000-0000-0000A3870000}"/>
    <cellStyle name="Обычный 46 2 3 13" xfId="46981" xr:uid="{00000000-0005-0000-0000-0000A4870000}"/>
    <cellStyle name="Обычный 46 2 3 2" xfId="9071" xr:uid="{00000000-0005-0000-0000-0000A5870000}"/>
    <cellStyle name="Обычный 46 2 3 2 2" xfId="14148" xr:uid="{00000000-0005-0000-0000-0000A6870000}"/>
    <cellStyle name="Обычный 46 2 3 2 2 2" xfId="23333" xr:uid="{00000000-0005-0000-0000-0000A7870000}"/>
    <cellStyle name="Обычный 46 2 3 2 2 2 2" xfId="41333" xr:uid="{00000000-0005-0000-0000-0000A8870000}"/>
    <cellStyle name="Обычный 46 2 3 2 2 3" xfId="32989" xr:uid="{00000000-0005-0000-0000-0000A9870000}"/>
    <cellStyle name="Обычный 46 2 3 2 3" xfId="19637" xr:uid="{00000000-0005-0000-0000-0000AA870000}"/>
    <cellStyle name="Обычный 46 2 3 2 3 2" xfId="37807" xr:uid="{00000000-0005-0000-0000-0000AB870000}"/>
    <cellStyle name="Обычный 46 2 3 2 4" xfId="29512" xr:uid="{00000000-0005-0000-0000-0000AC870000}"/>
    <cellStyle name="Обычный 46 2 3 3" xfId="10178" xr:uid="{00000000-0005-0000-0000-0000AD870000}"/>
    <cellStyle name="Обычный 46 2 3 3 2" xfId="15206" xr:uid="{00000000-0005-0000-0000-0000AE870000}"/>
    <cellStyle name="Обычный 46 2 3 3 2 2" xfId="24385" xr:uid="{00000000-0005-0000-0000-0000AF870000}"/>
    <cellStyle name="Обычный 46 2 3 3 2 2 2" xfId="42385" xr:uid="{00000000-0005-0000-0000-0000B0870000}"/>
    <cellStyle name="Обычный 46 2 3 3 2 3" xfId="34040" xr:uid="{00000000-0005-0000-0000-0000B1870000}"/>
    <cellStyle name="Обычный 46 2 3 3 3" xfId="20331" xr:uid="{00000000-0005-0000-0000-0000B2870000}"/>
    <cellStyle name="Обычный 46 2 3 3 3 2" xfId="38490" xr:uid="{00000000-0005-0000-0000-0000B3870000}"/>
    <cellStyle name="Обычный 46 2 3 3 4" xfId="30185" xr:uid="{00000000-0005-0000-0000-0000B4870000}"/>
    <cellStyle name="Обычный 46 2 3 4" xfId="11149" xr:uid="{00000000-0005-0000-0000-0000B5870000}"/>
    <cellStyle name="Обычный 46 2 3 4 2" xfId="15207" xr:uid="{00000000-0005-0000-0000-0000B6870000}"/>
    <cellStyle name="Обычный 46 2 3 4 2 2" xfId="24386" xr:uid="{00000000-0005-0000-0000-0000B7870000}"/>
    <cellStyle name="Обычный 46 2 3 4 2 2 2" xfId="42386" xr:uid="{00000000-0005-0000-0000-0000B8870000}"/>
    <cellStyle name="Обычный 46 2 3 4 2 3" xfId="34041" xr:uid="{00000000-0005-0000-0000-0000B9870000}"/>
    <cellStyle name="Обычный 46 2 3 4 3" xfId="20998" xr:uid="{00000000-0005-0000-0000-0000BA870000}"/>
    <cellStyle name="Обычный 46 2 3 4 3 2" xfId="39150" xr:uid="{00000000-0005-0000-0000-0000BB870000}"/>
    <cellStyle name="Обычный 46 2 3 4 4" xfId="30834" xr:uid="{00000000-0005-0000-0000-0000BC870000}"/>
    <cellStyle name="Обычный 46 2 3 5" xfId="11656" xr:uid="{00000000-0005-0000-0000-0000BD870000}"/>
    <cellStyle name="Обычный 46 2 3 5 2" xfId="21501" xr:uid="{00000000-0005-0000-0000-0000BE870000}"/>
    <cellStyle name="Обычный 46 2 3 5 2 2" xfId="39653" xr:uid="{00000000-0005-0000-0000-0000BF870000}"/>
    <cellStyle name="Обычный 46 2 3 5 3" xfId="31337" xr:uid="{00000000-0005-0000-0000-0000C0870000}"/>
    <cellStyle name="Обычный 46 2 3 6" xfId="7616" xr:uid="{00000000-0005-0000-0000-0000C1870000}"/>
    <cellStyle name="Обычный 46 2 3 6 2" xfId="19011" xr:uid="{00000000-0005-0000-0000-0000C2870000}"/>
    <cellStyle name="Обычный 46 2 3 6 2 2" xfId="37231" xr:uid="{00000000-0005-0000-0000-0000C3870000}"/>
    <cellStyle name="Обычный 46 2 3 6 3" xfId="28978" xr:uid="{00000000-0005-0000-0000-0000C4870000}"/>
    <cellStyle name="Обычный 46 2 3 7" xfId="13181" xr:uid="{00000000-0005-0000-0000-0000C5870000}"/>
    <cellStyle name="Обычный 46 2 3 7 2" xfId="22582" xr:uid="{00000000-0005-0000-0000-0000C6870000}"/>
    <cellStyle name="Обычный 46 2 3 7 2 2" xfId="40594" xr:uid="{00000000-0005-0000-0000-0000C7870000}"/>
    <cellStyle name="Обычный 46 2 3 7 3" xfId="32256" xr:uid="{00000000-0005-0000-0000-0000C8870000}"/>
    <cellStyle name="Обычный 46 2 3 8" xfId="16642" xr:uid="{00000000-0005-0000-0000-0000C9870000}"/>
    <cellStyle name="Обычный 46 2 3 8 2" xfId="25430" xr:uid="{00000000-0005-0000-0000-0000CA870000}"/>
    <cellStyle name="Обычный 46 2 3 8 2 2" xfId="43394" xr:uid="{00000000-0005-0000-0000-0000CB870000}"/>
    <cellStyle name="Обычный 46 2 3 8 3" xfId="35086" xr:uid="{00000000-0005-0000-0000-0000CC870000}"/>
    <cellStyle name="Обычный 46 2 3 9" xfId="18102" xr:uid="{00000000-0005-0000-0000-0000CD870000}"/>
    <cellStyle name="Обычный 46 2 3 9 2" xfId="36412" xr:uid="{00000000-0005-0000-0000-0000CE870000}"/>
    <cellStyle name="Обычный 46 2 4" xfId="8529" xr:uid="{00000000-0005-0000-0000-0000CF870000}"/>
    <cellStyle name="Обычный 46 2 4 2" xfId="10179" xr:uid="{00000000-0005-0000-0000-0000D0870000}"/>
    <cellStyle name="Обычный 46 2 4 2 2" xfId="15208" xr:uid="{00000000-0005-0000-0000-0000D1870000}"/>
    <cellStyle name="Обычный 46 2 4 2 2 2" xfId="24387" xr:uid="{00000000-0005-0000-0000-0000D2870000}"/>
    <cellStyle name="Обычный 46 2 4 2 2 2 2" xfId="42387" xr:uid="{00000000-0005-0000-0000-0000D3870000}"/>
    <cellStyle name="Обычный 46 2 4 2 2 3" xfId="34042" xr:uid="{00000000-0005-0000-0000-0000D4870000}"/>
    <cellStyle name="Обычный 46 2 4 2 3" xfId="20332" xr:uid="{00000000-0005-0000-0000-0000D5870000}"/>
    <cellStyle name="Обычный 46 2 4 2 3 2" xfId="38491" xr:uid="{00000000-0005-0000-0000-0000D6870000}"/>
    <cellStyle name="Обычный 46 2 4 2 4" xfId="30186" xr:uid="{00000000-0005-0000-0000-0000D7870000}"/>
    <cellStyle name="Обычный 46 2 4 3" xfId="13680" xr:uid="{00000000-0005-0000-0000-0000D8870000}"/>
    <cellStyle name="Обычный 46 2 4 3 2" xfId="22910" xr:uid="{00000000-0005-0000-0000-0000D9870000}"/>
    <cellStyle name="Обычный 46 2 4 3 2 2" xfId="40911" xr:uid="{00000000-0005-0000-0000-0000DA870000}"/>
    <cellStyle name="Обычный 46 2 4 3 3" xfId="32565" xr:uid="{00000000-0005-0000-0000-0000DB870000}"/>
    <cellStyle name="Обычный 46 2 4 4" xfId="19284" xr:uid="{00000000-0005-0000-0000-0000DC870000}"/>
    <cellStyle name="Обычный 46 2 4 4 2" xfId="37458" xr:uid="{00000000-0005-0000-0000-0000DD870000}"/>
    <cellStyle name="Обычный 46 2 4 5" xfId="29169" xr:uid="{00000000-0005-0000-0000-0000DE870000}"/>
    <cellStyle name="Обычный 46 2 5" xfId="9431" xr:uid="{00000000-0005-0000-0000-0000DF870000}"/>
    <cellStyle name="Обычный 46 2 5 2" xfId="15209" xr:uid="{00000000-0005-0000-0000-0000E0870000}"/>
    <cellStyle name="Обычный 46 2 5 2 2" xfId="24388" xr:uid="{00000000-0005-0000-0000-0000E1870000}"/>
    <cellStyle name="Обычный 46 2 5 2 2 2" xfId="42388" xr:uid="{00000000-0005-0000-0000-0000E2870000}"/>
    <cellStyle name="Обычный 46 2 5 2 3" xfId="34043" xr:uid="{00000000-0005-0000-0000-0000E3870000}"/>
    <cellStyle name="Обычный 46 2 5 3" xfId="19905" xr:uid="{00000000-0005-0000-0000-0000E4870000}"/>
    <cellStyle name="Обычный 46 2 5 3 2" xfId="38070" xr:uid="{00000000-0005-0000-0000-0000E5870000}"/>
    <cellStyle name="Обычный 46 2 5 4" xfId="29773" xr:uid="{00000000-0005-0000-0000-0000E6870000}"/>
    <cellStyle name="Обычный 46 2 6" xfId="10842" xr:uid="{00000000-0005-0000-0000-0000E7870000}"/>
    <cellStyle name="Обычный 46 2 6 2" xfId="15210" xr:uid="{00000000-0005-0000-0000-0000E8870000}"/>
    <cellStyle name="Обычный 46 2 6 2 2" xfId="24389" xr:uid="{00000000-0005-0000-0000-0000E9870000}"/>
    <cellStyle name="Обычный 46 2 6 2 2 2" xfId="42389" xr:uid="{00000000-0005-0000-0000-0000EA870000}"/>
    <cellStyle name="Обычный 46 2 6 2 3" xfId="34044" xr:uid="{00000000-0005-0000-0000-0000EB870000}"/>
    <cellStyle name="Обычный 46 2 6 3" xfId="20697" xr:uid="{00000000-0005-0000-0000-0000EC870000}"/>
    <cellStyle name="Обычный 46 2 6 3 2" xfId="38849" xr:uid="{00000000-0005-0000-0000-0000ED870000}"/>
    <cellStyle name="Обычный 46 2 6 4" xfId="30533" xr:uid="{00000000-0005-0000-0000-0000EE870000}"/>
    <cellStyle name="Обычный 46 2 7" xfId="11331" xr:uid="{00000000-0005-0000-0000-0000EF870000}"/>
    <cellStyle name="Обычный 46 2 7 2" xfId="21176" xr:uid="{00000000-0005-0000-0000-0000F0870000}"/>
    <cellStyle name="Обычный 46 2 7 2 2" xfId="39328" xr:uid="{00000000-0005-0000-0000-0000F1870000}"/>
    <cellStyle name="Обычный 46 2 7 3" xfId="31012" xr:uid="{00000000-0005-0000-0000-0000F2870000}"/>
    <cellStyle name="Обычный 46 2 8" xfId="11893" xr:uid="{00000000-0005-0000-0000-0000F3870000}"/>
    <cellStyle name="Обычный 46 2 8 2" xfId="21644" xr:uid="{00000000-0005-0000-0000-0000F4870000}"/>
    <cellStyle name="Обычный 46 2 8 2 2" xfId="39793" xr:uid="{00000000-0005-0000-0000-0000F5870000}"/>
    <cellStyle name="Обычный 46 2 8 3" xfId="31472" xr:uid="{00000000-0005-0000-0000-0000F6870000}"/>
    <cellStyle name="Обычный 46 2 9" xfId="6830" xr:uid="{00000000-0005-0000-0000-0000F7870000}"/>
    <cellStyle name="Обычный 46 2 9 2" xfId="18619" xr:uid="{00000000-0005-0000-0000-0000F8870000}"/>
    <cellStyle name="Обычный 46 2 9 2 2" xfId="36880" xr:uid="{00000000-0005-0000-0000-0000F9870000}"/>
    <cellStyle name="Обычный 46 2 9 3" xfId="28649" xr:uid="{00000000-0005-0000-0000-0000FA870000}"/>
    <cellStyle name="Обычный 46 3" xfId="3844" xr:uid="{00000000-0005-0000-0000-0000FB870000}"/>
    <cellStyle name="Обычный 46 3 2" xfId="6154" xr:uid="{00000000-0005-0000-0000-0000FC870000}"/>
    <cellStyle name="Обычный 46 3 2 2" xfId="10180" xr:uid="{00000000-0005-0000-0000-0000FD870000}"/>
    <cellStyle name="Обычный 46 3 2 3" xfId="16643" xr:uid="{00000000-0005-0000-0000-0000FE870000}"/>
    <cellStyle name="Обычный 46 3 2 3 2" xfId="25431" xr:uid="{00000000-0005-0000-0000-0000FF870000}"/>
    <cellStyle name="Обычный 46 3 2 3 2 2" xfId="43395" xr:uid="{00000000-0005-0000-0000-000000880000}"/>
    <cellStyle name="Обычный 46 3 2 3 3" xfId="35087" xr:uid="{00000000-0005-0000-0000-000001880000}"/>
    <cellStyle name="Обычный 46 3 2 4" xfId="18103" xr:uid="{00000000-0005-0000-0000-000002880000}"/>
    <cellStyle name="Обычный 46 3 2 4 2" xfId="36413" xr:uid="{00000000-0005-0000-0000-000003880000}"/>
    <cellStyle name="Обычный 46 3 2 5" xfId="26854" xr:uid="{00000000-0005-0000-0000-000004880000}"/>
    <cellStyle name="Обычный 46 3 2 5 2" xfId="44769" xr:uid="{00000000-0005-0000-0000-000005880000}"/>
    <cellStyle name="Обычный 46 3 2 6" xfId="28196" xr:uid="{00000000-0005-0000-0000-000006880000}"/>
    <cellStyle name="Обычный 46 3 2 7" xfId="45816" xr:uid="{00000000-0005-0000-0000-000007880000}"/>
    <cellStyle name="Обычный 46 3 2 8" xfId="46982" xr:uid="{00000000-0005-0000-0000-000008880000}"/>
    <cellStyle name="Обычный 46 3 3" xfId="7037" xr:uid="{00000000-0005-0000-0000-000009880000}"/>
    <cellStyle name="Обычный 46 3 4" xfId="16021" xr:uid="{00000000-0005-0000-0000-00000A880000}"/>
    <cellStyle name="Обычный 46 3 4 2" xfId="24997" xr:uid="{00000000-0005-0000-0000-00000B880000}"/>
    <cellStyle name="Обычный 46 3 4 2 2" xfId="42994" xr:uid="{00000000-0005-0000-0000-00000C880000}"/>
    <cellStyle name="Обычный 46 3 4 3" xfId="34642" xr:uid="{00000000-0005-0000-0000-00000D880000}"/>
    <cellStyle name="Обычный 46 3 5" xfId="17390" xr:uid="{00000000-0005-0000-0000-00000E880000}"/>
    <cellStyle name="Обычный 46 3 5 2" xfId="35745" xr:uid="{00000000-0005-0000-0000-00000F880000}"/>
    <cellStyle name="Обычный 46 3 6" xfId="26303" xr:uid="{00000000-0005-0000-0000-000010880000}"/>
    <cellStyle name="Обычный 46 3 6 2" xfId="44234" xr:uid="{00000000-0005-0000-0000-000011880000}"/>
    <cellStyle name="Обычный 46 3 7" xfId="27590" xr:uid="{00000000-0005-0000-0000-000012880000}"/>
    <cellStyle name="Обычный 46 3 8" xfId="45321" xr:uid="{00000000-0005-0000-0000-000013880000}"/>
    <cellStyle name="Обычный 46 3 9" xfId="46392" xr:uid="{00000000-0005-0000-0000-000014880000}"/>
    <cellStyle name="Обычный 46 4" xfId="3845" xr:uid="{00000000-0005-0000-0000-000015880000}"/>
    <cellStyle name="Обычный 46 4 10" xfId="16205" xr:uid="{00000000-0005-0000-0000-000016880000}"/>
    <cellStyle name="Обычный 46 4 10 2" xfId="25144" xr:uid="{00000000-0005-0000-0000-000017880000}"/>
    <cellStyle name="Обычный 46 4 10 2 2" xfId="43137" xr:uid="{00000000-0005-0000-0000-000018880000}"/>
    <cellStyle name="Обычный 46 4 10 3" xfId="34784" xr:uid="{00000000-0005-0000-0000-000019880000}"/>
    <cellStyle name="Обычный 46 4 11" xfId="17391" xr:uid="{00000000-0005-0000-0000-00001A880000}"/>
    <cellStyle name="Обычный 46 4 11 2" xfId="35746" xr:uid="{00000000-0005-0000-0000-00001B880000}"/>
    <cellStyle name="Обычный 46 4 12" xfId="26504" xr:uid="{00000000-0005-0000-0000-00001C880000}"/>
    <cellStyle name="Обычный 46 4 12 2" xfId="44426" xr:uid="{00000000-0005-0000-0000-00001D880000}"/>
    <cellStyle name="Обычный 46 4 13" xfId="27591" xr:uid="{00000000-0005-0000-0000-00001E880000}"/>
    <cellStyle name="Обычный 46 4 14" xfId="45463" xr:uid="{00000000-0005-0000-0000-00001F880000}"/>
    <cellStyle name="Обычный 46 4 15" xfId="46576" xr:uid="{00000000-0005-0000-0000-000020880000}"/>
    <cellStyle name="Обычный 46 4 2" xfId="6155" xr:uid="{00000000-0005-0000-0000-000021880000}"/>
    <cellStyle name="Обычный 46 4 2 10" xfId="26993" xr:uid="{00000000-0005-0000-0000-000022880000}"/>
    <cellStyle name="Обычный 46 4 2 10 2" xfId="44908" xr:uid="{00000000-0005-0000-0000-000023880000}"/>
    <cellStyle name="Обычный 46 4 2 11" xfId="28197" xr:uid="{00000000-0005-0000-0000-000024880000}"/>
    <cellStyle name="Обычный 46 4 2 12" xfId="45965" xr:uid="{00000000-0005-0000-0000-000025880000}"/>
    <cellStyle name="Обычный 46 4 2 13" xfId="47160" xr:uid="{00000000-0005-0000-0000-000026880000}"/>
    <cellStyle name="Обычный 46 4 2 2" xfId="9072" xr:uid="{00000000-0005-0000-0000-000027880000}"/>
    <cellStyle name="Обычный 46 4 2 2 2" xfId="14149" xr:uid="{00000000-0005-0000-0000-000028880000}"/>
    <cellStyle name="Обычный 46 4 2 2 2 2" xfId="23334" xr:uid="{00000000-0005-0000-0000-000029880000}"/>
    <cellStyle name="Обычный 46 4 2 2 2 2 2" xfId="41334" xr:uid="{00000000-0005-0000-0000-00002A880000}"/>
    <cellStyle name="Обычный 46 4 2 2 2 3" xfId="32990" xr:uid="{00000000-0005-0000-0000-00002B880000}"/>
    <cellStyle name="Обычный 46 4 2 2 3" xfId="19638" xr:uid="{00000000-0005-0000-0000-00002C880000}"/>
    <cellStyle name="Обычный 46 4 2 2 3 2" xfId="37808" xr:uid="{00000000-0005-0000-0000-00002D880000}"/>
    <cellStyle name="Обычный 46 4 2 2 4" xfId="29513" xr:uid="{00000000-0005-0000-0000-00002E880000}"/>
    <cellStyle name="Обычный 46 4 2 3" xfId="10181" xr:uid="{00000000-0005-0000-0000-00002F880000}"/>
    <cellStyle name="Обычный 46 4 2 3 2" xfId="15211" xr:uid="{00000000-0005-0000-0000-000030880000}"/>
    <cellStyle name="Обычный 46 4 2 3 2 2" xfId="24390" xr:uid="{00000000-0005-0000-0000-000031880000}"/>
    <cellStyle name="Обычный 46 4 2 3 2 2 2" xfId="42390" xr:uid="{00000000-0005-0000-0000-000032880000}"/>
    <cellStyle name="Обычный 46 4 2 3 2 3" xfId="34045" xr:uid="{00000000-0005-0000-0000-000033880000}"/>
    <cellStyle name="Обычный 46 4 2 3 3" xfId="20333" xr:uid="{00000000-0005-0000-0000-000034880000}"/>
    <cellStyle name="Обычный 46 4 2 3 3 2" xfId="38492" xr:uid="{00000000-0005-0000-0000-000035880000}"/>
    <cellStyle name="Обычный 46 4 2 3 4" xfId="30187" xr:uid="{00000000-0005-0000-0000-000036880000}"/>
    <cellStyle name="Обычный 46 4 2 4" xfId="11150" xr:uid="{00000000-0005-0000-0000-000037880000}"/>
    <cellStyle name="Обычный 46 4 2 4 2" xfId="15212" xr:uid="{00000000-0005-0000-0000-000038880000}"/>
    <cellStyle name="Обычный 46 4 2 4 2 2" xfId="24391" xr:uid="{00000000-0005-0000-0000-000039880000}"/>
    <cellStyle name="Обычный 46 4 2 4 2 2 2" xfId="42391" xr:uid="{00000000-0005-0000-0000-00003A880000}"/>
    <cellStyle name="Обычный 46 4 2 4 2 3" xfId="34046" xr:uid="{00000000-0005-0000-0000-00003B880000}"/>
    <cellStyle name="Обычный 46 4 2 4 3" xfId="20999" xr:uid="{00000000-0005-0000-0000-00003C880000}"/>
    <cellStyle name="Обычный 46 4 2 4 3 2" xfId="39151" xr:uid="{00000000-0005-0000-0000-00003D880000}"/>
    <cellStyle name="Обычный 46 4 2 4 4" xfId="30835" xr:uid="{00000000-0005-0000-0000-00003E880000}"/>
    <cellStyle name="Обычный 46 4 2 5" xfId="11657" xr:uid="{00000000-0005-0000-0000-00003F880000}"/>
    <cellStyle name="Обычный 46 4 2 5 2" xfId="21502" xr:uid="{00000000-0005-0000-0000-000040880000}"/>
    <cellStyle name="Обычный 46 4 2 5 2 2" xfId="39654" xr:uid="{00000000-0005-0000-0000-000041880000}"/>
    <cellStyle name="Обычный 46 4 2 5 3" xfId="31338" xr:uid="{00000000-0005-0000-0000-000042880000}"/>
    <cellStyle name="Обычный 46 4 2 6" xfId="7617" xr:uid="{00000000-0005-0000-0000-000043880000}"/>
    <cellStyle name="Обычный 46 4 2 6 2" xfId="19012" xr:uid="{00000000-0005-0000-0000-000044880000}"/>
    <cellStyle name="Обычный 46 4 2 6 2 2" xfId="37232" xr:uid="{00000000-0005-0000-0000-000045880000}"/>
    <cellStyle name="Обычный 46 4 2 6 3" xfId="28979" xr:uid="{00000000-0005-0000-0000-000046880000}"/>
    <cellStyle name="Обычный 46 4 2 7" xfId="13182" xr:uid="{00000000-0005-0000-0000-000047880000}"/>
    <cellStyle name="Обычный 46 4 2 7 2" xfId="22583" xr:uid="{00000000-0005-0000-0000-000048880000}"/>
    <cellStyle name="Обычный 46 4 2 7 2 2" xfId="40595" xr:uid="{00000000-0005-0000-0000-000049880000}"/>
    <cellStyle name="Обычный 46 4 2 7 3" xfId="32257" xr:uid="{00000000-0005-0000-0000-00004A880000}"/>
    <cellStyle name="Обычный 46 4 2 8" xfId="16824" xr:uid="{00000000-0005-0000-0000-00004B880000}"/>
    <cellStyle name="Обычный 46 4 2 8 2" xfId="25573" xr:uid="{00000000-0005-0000-0000-00004C880000}"/>
    <cellStyle name="Обычный 46 4 2 8 2 2" xfId="43534" xr:uid="{00000000-0005-0000-0000-00004D880000}"/>
    <cellStyle name="Обычный 46 4 2 8 3" xfId="35226" xr:uid="{00000000-0005-0000-0000-00004E880000}"/>
    <cellStyle name="Обычный 46 4 2 9" xfId="18104" xr:uid="{00000000-0005-0000-0000-00004F880000}"/>
    <cellStyle name="Обычный 46 4 2 9 2" xfId="36414" xr:uid="{00000000-0005-0000-0000-000050880000}"/>
    <cellStyle name="Обычный 46 4 3" xfId="8778" xr:uid="{00000000-0005-0000-0000-000051880000}"/>
    <cellStyle name="Обычный 46 4 3 2" xfId="10182" xr:uid="{00000000-0005-0000-0000-000052880000}"/>
    <cellStyle name="Обычный 46 4 3 2 2" xfId="15213" xr:uid="{00000000-0005-0000-0000-000053880000}"/>
    <cellStyle name="Обычный 46 4 3 2 2 2" xfId="24392" xr:uid="{00000000-0005-0000-0000-000054880000}"/>
    <cellStyle name="Обычный 46 4 3 2 2 2 2" xfId="42392" xr:uid="{00000000-0005-0000-0000-000055880000}"/>
    <cellStyle name="Обычный 46 4 3 2 2 3" xfId="34047" xr:uid="{00000000-0005-0000-0000-000056880000}"/>
    <cellStyle name="Обычный 46 4 3 2 3" xfId="20334" xr:uid="{00000000-0005-0000-0000-000057880000}"/>
    <cellStyle name="Обычный 46 4 3 2 3 2" xfId="38493" xr:uid="{00000000-0005-0000-0000-000058880000}"/>
    <cellStyle name="Обычный 46 4 3 2 4" xfId="30188" xr:uid="{00000000-0005-0000-0000-000059880000}"/>
    <cellStyle name="Обычный 46 4 3 3" xfId="13681" xr:uid="{00000000-0005-0000-0000-00005A880000}"/>
    <cellStyle name="Обычный 46 4 3 3 2" xfId="22911" xr:uid="{00000000-0005-0000-0000-00005B880000}"/>
    <cellStyle name="Обычный 46 4 3 3 2 2" xfId="40912" xr:uid="{00000000-0005-0000-0000-00005C880000}"/>
    <cellStyle name="Обычный 46 4 3 3 3" xfId="32566" xr:uid="{00000000-0005-0000-0000-00005D880000}"/>
    <cellStyle name="Обычный 46 4 3 4" xfId="19410" xr:uid="{00000000-0005-0000-0000-00005E880000}"/>
    <cellStyle name="Обычный 46 4 3 4 2" xfId="37580" xr:uid="{00000000-0005-0000-0000-00005F880000}"/>
    <cellStyle name="Обычный 46 4 3 5" xfId="29290" xr:uid="{00000000-0005-0000-0000-000060880000}"/>
    <cellStyle name="Обычный 46 4 4" xfId="9432" xr:uid="{00000000-0005-0000-0000-000061880000}"/>
    <cellStyle name="Обычный 46 4 4 2" xfId="15214" xr:uid="{00000000-0005-0000-0000-000062880000}"/>
    <cellStyle name="Обычный 46 4 4 2 2" xfId="24393" xr:uid="{00000000-0005-0000-0000-000063880000}"/>
    <cellStyle name="Обычный 46 4 4 2 2 2" xfId="42393" xr:uid="{00000000-0005-0000-0000-000064880000}"/>
    <cellStyle name="Обычный 46 4 4 2 3" xfId="34048" xr:uid="{00000000-0005-0000-0000-000065880000}"/>
    <cellStyle name="Обычный 46 4 4 3" xfId="19906" xr:uid="{00000000-0005-0000-0000-000066880000}"/>
    <cellStyle name="Обычный 46 4 4 3 2" xfId="38071" xr:uid="{00000000-0005-0000-0000-000067880000}"/>
    <cellStyle name="Обычный 46 4 4 4" xfId="29774" xr:uid="{00000000-0005-0000-0000-000068880000}"/>
    <cellStyle name="Обычный 46 4 5" xfId="10843" xr:uid="{00000000-0005-0000-0000-000069880000}"/>
    <cellStyle name="Обычный 46 4 5 2" xfId="15215" xr:uid="{00000000-0005-0000-0000-00006A880000}"/>
    <cellStyle name="Обычный 46 4 5 2 2" xfId="24394" xr:uid="{00000000-0005-0000-0000-00006B880000}"/>
    <cellStyle name="Обычный 46 4 5 2 2 2" xfId="42394" xr:uid="{00000000-0005-0000-0000-00006C880000}"/>
    <cellStyle name="Обычный 46 4 5 2 3" xfId="34049" xr:uid="{00000000-0005-0000-0000-00006D880000}"/>
    <cellStyle name="Обычный 46 4 5 3" xfId="20698" xr:uid="{00000000-0005-0000-0000-00006E880000}"/>
    <cellStyle name="Обычный 46 4 5 3 2" xfId="38850" xr:uid="{00000000-0005-0000-0000-00006F880000}"/>
    <cellStyle name="Обычный 46 4 5 4" xfId="30534" xr:uid="{00000000-0005-0000-0000-000070880000}"/>
    <cellStyle name="Обычный 46 4 6" xfId="11441" xr:uid="{00000000-0005-0000-0000-000071880000}"/>
    <cellStyle name="Обычный 46 4 6 2" xfId="21286" xr:uid="{00000000-0005-0000-0000-000072880000}"/>
    <cellStyle name="Обычный 46 4 6 2 2" xfId="39438" xr:uid="{00000000-0005-0000-0000-000073880000}"/>
    <cellStyle name="Обычный 46 4 6 3" xfId="31122" xr:uid="{00000000-0005-0000-0000-000074880000}"/>
    <cellStyle name="Обычный 46 4 7" xfId="12020" xr:uid="{00000000-0005-0000-0000-000075880000}"/>
    <cellStyle name="Обычный 46 4 7 2" xfId="21759" xr:uid="{00000000-0005-0000-0000-000076880000}"/>
    <cellStyle name="Обычный 46 4 7 2 2" xfId="39907" xr:uid="{00000000-0005-0000-0000-000077880000}"/>
    <cellStyle name="Обычный 46 4 7 3" xfId="31586" xr:uid="{00000000-0005-0000-0000-000078880000}"/>
    <cellStyle name="Обычный 46 4 8" xfId="7202" xr:uid="{00000000-0005-0000-0000-000079880000}"/>
    <cellStyle name="Обычный 46 4 8 2" xfId="18789" xr:uid="{00000000-0005-0000-0000-00007A880000}"/>
    <cellStyle name="Обычный 46 4 8 2 2" xfId="37009" xr:uid="{00000000-0005-0000-0000-00007B880000}"/>
    <cellStyle name="Обычный 46 4 8 3" xfId="28760" xr:uid="{00000000-0005-0000-0000-00007C880000}"/>
    <cellStyle name="Обычный 46 4 9" xfId="12617" xr:uid="{00000000-0005-0000-0000-00007D880000}"/>
    <cellStyle name="Обычный 46 4 9 2" xfId="22053" xr:uid="{00000000-0005-0000-0000-00007E880000}"/>
    <cellStyle name="Обычный 46 4 9 2 2" xfId="40169" xr:uid="{00000000-0005-0000-0000-00007F880000}"/>
    <cellStyle name="Обычный 46 4 9 3" xfId="31832" xr:uid="{00000000-0005-0000-0000-000080880000}"/>
    <cellStyle name="Обычный 46 5" xfId="6152" xr:uid="{00000000-0005-0000-0000-000081880000}"/>
    <cellStyle name="Обычный 46 5 10" xfId="26852" xr:uid="{00000000-0005-0000-0000-000082880000}"/>
    <cellStyle name="Обычный 46 5 10 2" xfId="44767" xr:uid="{00000000-0005-0000-0000-000083880000}"/>
    <cellStyle name="Обычный 46 5 11" xfId="28194" xr:uid="{00000000-0005-0000-0000-000084880000}"/>
    <cellStyle name="Обычный 46 5 12" xfId="45814" xr:uid="{00000000-0005-0000-0000-000085880000}"/>
    <cellStyle name="Обычный 46 5 13" xfId="46980" xr:uid="{00000000-0005-0000-0000-000086880000}"/>
    <cellStyle name="Обычный 46 5 2" xfId="9070" xr:uid="{00000000-0005-0000-0000-000087880000}"/>
    <cellStyle name="Обычный 46 5 2 2" xfId="14150" xr:uid="{00000000-0005-0000-0000-000088880000}"/>
    <cellStyle name="Обычный 46 5 2 2 2" xfId="23335" xr:uid="{00000000-0005-0000-0000-000089880000}"/>
    <cellStyle name="Обычный 46 5 2 2 2 2" xfId="41335" xr:uid="{00000000-0005-0000-0000-00008A880000}"/>
    <cellStyle name="Обычный 46 5 2 2 3" xfId="32991" xr:uid="{00000000-0005-0000-0000-00008B880000}"/>
    <cellStyle name="Обычный 46 5 2 3" xfId="19636" xr:uid="{00000000-0005-0000-0000-00008C880000}"/>
    <cellStyle name="Обычный 46 5 2 3 2" xfId="37806" xr:uid="{00000000-0005-0000-0000-00008D880000}"/>
    <cellStyle name="Обычный 46 5 2 4" xfId="29511" xr:uid="{00000000-0005-0000-0000-00008E880000}"/>
    <cellStyle name="Обычный 46 5 3" xfId="10183" xr:uid="{00000000-0005-0000-0000-00008F880000}"/>
    <cellStyle name="Обычный 46 5 3 2" xfId="15216" xr:uid="{00000000-0005-0000-0000-000090880000}"/>
    <cellStyle name="Обычный 46 5 3 2 2" xfId="24395" xr:uid="{00000000-0005-0000-0000-000091880000}"/>
    <cellStyle name="Обычный 46 5 3 2 2 2" xfId="42395" xr:uid="{00000000-0005-0000-0000-000092880000}"/>
    <cellStyle name="Обычный 46 5 3 2 3" xfId="34050" xr:uid="{00000000-0005-0000-0000-000093880000}"/>
    <cellStyle name="Обычный 46 5 3 3" xfId="20335" xr:uid="{00000000-0005-0000-0000-000094880000}"/>
    <cellStyle name="Обычный 46 5 3 3 2" xfId="38494" xr:uid="{00000000-0005-0000-0000-000095880000}"/>
    <cellStyle name="Обычный 46 5 3 4" xfId="30189" xr:uid="{00000000-0005-0000-0000-000096880000}"/>
    <cellStyle name="Обычный 46 5 4" xfId="11151" xr:uid="{00000000-0005-0000-0000-000097880000}"/>
    <cellStyle name="Обычный 46 5 4 2" xfId="15217" xr:uid="{00000000-0005-0000-0000-000098880000}"/>
    <cellStyle name="Обычный 46 5 4 2 2" xfId="24396" xr:uid="{00000000-0005-0000-0000-000099880000}"/>
    <cellStyle name="Обычный 46 5 4 2 2 2" xfId="42396" xr:uid="{00000000-0005-0000-0000-00009A880000}"/>
    <cellStyle name="Обычный 46 5 4 2 3" xfId="34051" xr:uid="{00000000-0005-0000-0000-00009B880000}"/>
    <cellStyle name="Обычный 46 5 4 3" xfId="21000" xr:uid="{00000000-0005-0000-0000-00009C880000}"/>
    <cellStyle name="Обычный 46 5 4 3 2" xfId="39152" xr:uid="{00000000-0005-0000-0000-00009D880000}"/>
    <cellStyle name="Обычный 46 5 4 4" xfId="30836" xr:uid="{00000000-0005-0000-0000-00009E880000}"/>
    <cellStyle name="Обычный 46 5 5" xfId="11655" xr:uid="{00000000-0005-0000-0000-00009F880000}"/>
    <cellStyle name="Обычный 46 5 5 2" xfId="21500" xr:uid="{00000000-0005-0000-0000-0000A0880000}"/>
    <cellStyle name="Обычный 46 5 5 2 2" xfId="39652" xr:uid="{00000000-0005-0000-0000-0000A1880000}"/>
    <cellStyle name="Обычный 46 5 5 3" xfId="31336" xr:uid="{00000000-0005-0000-0000-0000A2880000}"/>
    <cellStyle name="Обычный 46 5 6" xfId="7615" xr:uid="{00000000-0005-0000-0000-0000A3880000}"/>
    <cellStyle name="Обычный 46 5 6 2" xfId="19010" xr:uid="{00000000-0005-0000-0000-0000A4880000}"/>
    <cellStyle name="Обычный 46 5 6 2 2" xfId="37230" xr:uid="{00000000-0005-0000-0000-0000A5880000}"/>
    <cellStyle name="Обычный 46 5 6 3" xfId="28977" xr:uid="{00000000-0005-0000-0000-0000A6880000}"/>
    <cellStyle name="Обычный 46 5 7" xfId="13183" xr:uid="{00000000-0005-0000-0000-0000A7880000}"/>
    <cellStyle name="Обычный 46 5 7 2" xfId="22584" xr:uid="{00000000-0005-0000-0000-0000A8880000}"/>
    <cellStyle name="Обычный 46 5 7 2 2" xfId="40596" xr:uid="{00000000-0005-0000-0000-0000A9880000}"/>
    <cellStyle name="Обычный 46 5 7 3" xfId="32258" xr:uid="{00000000-0005-0000-0000-0000AA880000}"/>
    <cellStyle name="Обычный 46 5 8" xfId="16641" xr:uid="{00000000-0005-0000-0000-0000AB880000}"/>
    <cellStyle name="Обычный 46 5 8 2" xfId="25429" xr:uid="{00000000-0005-0000-0000-0000AC880000}"/>
    <cellStyle name="Обычный 46 5 8 2 2" xfId="43393" xr:uid="{00000000-0005-0000-0000-0000AD880000}"/>
    <cellStyle name="Обычный 46 5 8 3" xfId="35085" xr:uid="{00000000-0005-0000-0000-0000AE880000}"/>
    <cellStyle name="Обычный 46 5 9" xfId="18101" xr:uid="{00000000-0005-0000-0000-0000AF880000}"/>
    <cellStyle name="Обычный 46 5 9 2" xfId="36411" xr:uid="{00000000-0005-0000-0000-0000B0880000}"/>
    <cellStyle name="Обычный 46 6" xfId="8337" xr:uid="{00000000-0005-0000-0000-0000B1880000}"/>
    <cellStyle name="Обычный 46 6 2" xfId="10184" xr:uid="{00000000-0005-0000-0000-0000B2880000}"/>
    <cellStyle name="Обычный 46 6 2 2" xfId="15218" xr:uid="{00000000-0005-0000-0000-0000B3880000}"/>
    <cellStyle name="Обычный 46 6 2 2 2" xfId="24397" xr:uid="{00000000-0005-0000-0000-0000B4880000}"/>
    <cellStyle name="Обычный 46 6 2 2 2 2" xfId="42397" xr:uid="{00000000-0005-0000-0000-0000B5880000}"/>
    <cellStyle name="Обычный 46 6 2 2 3" xfId="34052" xr:uid="{00000000-0005-0000-0000-0000B6880000}"/>
    <cellStyle name="Обычный 46 6 2 3" xfId="20336" xr:uid="{00000000-0005-0000-0000-0000B7880000}"/>
    <cellStyle name="Обычный 46 6 2 3 2" xfId="38495" xr:uid="{00000000-0005-0000-0000-0000B8880000}"/>
    <cellStyle name="Обычный 46 6 2 4" xfId="30190" xr:uid="{00000000-0005-0000-0000-0000B9880000}"/>
    <cellStyle name="Обычный 46 6 3" xfId="13379" xr:uid="{00000000-0005-0000-0000-0000BA880000}"/>
    <cellStyle name="Обычный 46 6 4" xfId="19211" xr:uid="{00000000-0005-0000-0000-0000BB880000}"/>
    <cellStyle name="Обычный 46 6 4 2" xfId="37390" xr:uid="{00000000-0005-0000-0000-0000BC880000}"/>
    <cellStyle name="Обычный 46 6 5" xfId="29103" xr:uid="{00000000-0005-0000-0000-0000BD880000}"/>
    <cellStyle name="Обычный 46 7" xfId="9430" xr:uid="{00000000-0005-0000-0000-0000BE880000}"/>
    <cellStyle name="Обычный 46 7 2" xfId="13679" xr:uid="{00000000-0005-0000-0000-0000BF880000}"/>
    <cellStyle name="Обычный 46 7 2 2" xfId="22909" xr:uid="{00000000-0005-0000-0000-0000C0880000}"/>
    <cellStyle name="Обычный 46 7 2 2 2" xfId="40910" xr:uid="{00000000-0005-0000-0000-0000C1880000}"/>
    <cellStyle name="Обычный 46 7 2 3" xfId="32564" xr:uid="{00000000-0005-0000-0000-0000C2880000}"/>
    <cellStyle name="Обычный 46 7 3" xfId="19904" xr:uid="{00000000-0005-0000-0000-0000C3880000}"/>
    <cellStyle name="Обычный 46 7 3 2" xfId="38069" xr:uid="{00000000-0005-0000-0000-0000C4880000}"/>
    <cellStyle name="Обычный 46 7 4" xfId="29772" xr:uid="{00000000-0005-0000-0000-0000C5880000}"/>
    <cellStyle name="Обычный 46 8" xfId="10841" xr:uid="{00000000-0005-0000-0000-0000C6880000}"/>
    <cellStyle name="Обычный 46 8 2" xfId="15219" xr:uid="{00000000-0005-0000-0000-0000C7880000}"/>
    <cellStyle name="Обычный 46 8 2 2" xfId="24398" xr:uid="{00000000-0005-0000-0000-0000C8880000}"/>
    <cellStyle name="Обычный 46 8 2 2 2" xfId="42398" xr:uid="{00000000-0005-0000-0000-0000C9880000}"/>
    <cellStyle name="Обычный 46 8 2 3" xfId="34053" xr:uid="{00000000-0005-0000-0000-0000CA880000}"/>
    <cellStyle name="Обычный 46 8 3" xfId="20696" xr:uid="{00000000-0005-0000-0000-0000CB880000}"/>
    <cellStyle name="Обычный 46 8 3 2" xfId="38848" xr:uid="{00000000-0005-0000-0000-0000CC880000}"/>
    <cellStyle name="Обычный 46 8 4" xfId="30532" xr:uid="{00000000-0005-0000-0000-0000CD880000}"/>
    <cellStyle name="Обычный 46 9" xfId="11269" xr:uid="{00000000-0005-0000-0000-0000CE880000}"/>
    <cellStyle name="Обычный 46 9 2" xfId="21114" xr:uid="{00000000-0005-0000-0000-0000CF880000}"/>
    <cellStyle name="Обычный 46 9 2 2" xfId="39266" xr:uid="{00000000-0005-0000-0000-0000D0880000}"/>
    <cellStyle name="Обычный 46 9 3" xfId="30950" xr:uid="{00000000-0005-0000-0000-0000D1880000}"/>
    <cellStyle name="Обычный 46_Data_Resourses &amp; Reserves_Audit12_mod2011_f0112" xfId="3846" xr:uid="{00000000-0005-0000-0000-0000D2880000}"/>
    <cellStyle name="Обычный 47" xfId="3847" xr:uid="{00000000-0005-0000-0000-0000D3880000}"/>
    <cellStyle name="Обычный 47 10" xfId="11786" xr:uid="{00000000-0005-0000-0000-0000D4880000}"/>
    <cellStyle name="Обычный 47 11" xfId="6676" xr:uid="{00000000-0005-0000-0000-0000D5880000}"/>
    <cellStyle name="Обычный 47 11 2" xfId="18530" xr:uid="{00000000-0005-0000-0000-0000D6880000}"/>
    <cellStyle name="Обычный 47 11 2 2" xfId="36807" xr:uid="{00000000-0005-0000-0000-0000D7880000}"/>
    <cellStyle name="Обычный 47 11 3" xfId="28586" xr:uid="{00000000-0005-0000-0000-0000D8880000}"/>
    <cellStyle name="Обычный 47 12" xfId="12618" xr:uid="{00000000-0005-0000-0000-0000D9880000}"/>
    <cellStyle name="Обычный 47 12 2" xfId="22054" xr:uid="{00000000-0005-0000-0000-0000DA880000}"/>
    <cellStyle name="Обычный 47 12 2 2" xfId="40170" xr:uid="{00000000-0005-0000-0000-0000DB880000}"/>
    <cellStyle name="Обычный 47 12 3" xfId="31833" xr:uid="{00000000-0005-0000-0000-0000DC880000}"/>
    <cellStyle name="Обычный 47 13" xfId="16022" xr:uid="{00000000-0005-0000-0000-0000DD880000}"/>
    <cellStyle name="Обычный 47 13 2" xfId="24998" xr:uid="{00000000-0005-0000-0000-0000DE880000}"/>
    <cellStyle name="Обычный 47 13 2 2" xfId="42995" xr:uid="{00000000-0005-0000-0000-0000DF880000}"/>
    <cellStyle name="Обычный 47 13 3" xfId="34643" xr:uid="{00000000-0005-0000-0000-0000E0880000}"/>
    <cellStyle name="Обычный 47 14" xfId="17392" xr:uid="{00000000-0005-0000-0000-0000E1880000}"/>
    <cellStyle name="Обычный 47 14 2" xfId="35747" xr:uid="{00000000-0005-0000-0000-0000E2880000}"/>
    <cellStyle name="Обычный 47 15" xfId="26304" xr:uid="{00000000-0005-0000-0000-0000E3880000}"/>
    <cellStyle name="Обычный 47 15 2" xfId="44235" xr:uid="{00000000-0005-0000-0000-0000E4880000}"/>
    <cellStyle name="Обычный 47 16" xfId="27592" xr:uid="{00000000-0005-0000-0000-0000E5880000}"/>
    <cellStyle name="Обычный 47 17" xfId="45322" xr:uid="{00000000-0005-0000-0000-0000E6880000}"/>
    <cellStyle name="Обычный 47 18" xfId="46393" xr:uid="{00000000-0005-0000-0000-0000E7880000}"/>
    <cellStyle name="Обычный 47 2" xfId="3848" xr:uid="{00000000-0005-0000-0000-0000E8880000}"/>
    <cellStyle name="Обычный 47 2 10" xfId="12619" xr:uid="{00000000-0005-0000-0000-0000E9880000}"/>
    <cellStyle name="Обычный 47 2 10 2" xfId="22055" xr:uid="{00000000-0005-0000-0000-0000EA880000}"/>
    <cellStyle name="Обычный 47 2 10 2 2" xfId="40171" xr:uid="{00000000-0005-0000-0000-0000EB880000}"/>
    <cellStyle name="Обычный 47 2 10 3" xfId="31834" xr:uid="{00000000-0005-0000-0000-0000EC880000}"/>
    <cellStyle name="Обычный 47 2 11" xfId="16023" xr:uid="{00000000-0005-0000-0000-0000ED880000}"/>
    <cellStyle name="Обычный 47 2 11 2" xfId="24999" xr:uid="{00000000-0005-0000-0000-0000EE880000}"/>
    <cellStyle name="Обычный 47 2 11 2 2" xfId="42996" xr:uid="{00000000-0005-0000-0000-0000EF880000}"/>
    <cellStyle name="Обычный 47 2 11 3" xfId="34644" xr:uid="{00000000-0005-0000-0000-0000F0880000}"/>
    <cellStyle name="Обычный 47 2 12" xfId="17393" xr:uid="{00000000-0005-0000-0000-0000F1880000}"/>
    <cellStyle name="Обычный 47 2 12 2" xfId="35748" xr:uid="{00000000-0005-0000-0000-0000F2880000}"/>
    <cellStyle name="Обычный 47 2 13" xfId="26305" xr:uid="{00000000-0005-0000-0000-0000F3880000}"/>
    <cellStyle name="Обычный 47 2 13 2" xfId="44236" xr:uid="{00000000-0005-0000-0000-0000F4880000}"/>
    <cellStyle name="Обычный 47 2 14" xfId="27593" xr:uid="{00000000-0005-0000-0000-0000F5880000}"/>
    <cellStyle name="Обычный 47 2 15" xfId="45323" xr:uid="{00000000-0005-0000-0000-0000F6880000}"/>
    <cellStyle name="Обычный 47 2 16" xfId="46394" xr:uid="{00000000-0005-0000-0000-0000F7880000}"/>
    <cellStyle name="Обычный 47 2 2" xfId="3849" xr:uid="{00000000-0005-0000-0000-0000F8880000}"/>
    <cellStyle name="Обычный 47 2 2 2" xfId="10185" xr:uid="{00000000-0005-0000-0000-0000F9880000}"/>
    <cellStyle name="Обычный 47 2 3" xfId="6157" xr:uid="{00000000-0005-0000-0000-0000FA880000}"/>
    <cellStyle name="Обычный 47 2 3 10" xfId="26856" xr:uid="{00000000-0005-0000-0000-0000FB880000}"/>
    <cellStyle name="Обычный 47 2 3 10 2" xfId="44771" xr:uid="{00000000-0005-0000-0000-0000FC880000}"/>
    <cellStyle name="Обычный 47 2 3 11" xfId="28199" xr:uid="{00000000-0005-0000-0000-0000FD880000}"/>
    <cellStyle name="Обычный 47 2 3 12" xfId="45818" xr:uid="{00000000-0005-0000-0000-0000FE880000}"/>
    <cellStyle name="Обычный 47 2 3 13" xfId="46984" xr:uid="{00000000-0005-0000-0000-0000FF880000}"/>
    <cellStyle name="Обычный 47 2 3 2" xfId="9074" xr:uid="{00000000-0005-0000-0000-000000890000}"/>
    <cellStyle name="Обычный 47 2 3 2 2" xfId="14151" xr:uid="{00000000-0005-0000-0000-000001890000}"/>
    <cellStyle name="Обычный 47 2 3 2 2 2" xfId="23336" xr:uid="{00000000-0005-0000-0000-000002890000}"/>
    <cellStyle name="Обычный 47 2 3 2 2 2 2" xfId="41336" xr:uid="{00000000-0005-0000-0000-000003890000}"/>
    <cellStyle name="Обычный 47 2 3 2 2 3" xfId="32992" xr:uid="{00000000-0005-0000-0000-000004890000}"/>
    <cellStyle name="Обычный 47 2 3 2 3" xfId="19640" xr:uid="{00000000-0005-0000-0000-000005890000}"/>
    <cellStyle name="Обычный 47 2 3 2 3 2" xfId="37810" xr:uid="{00000000-0005-0000-0000-000006890000}"/>
    <cellStyle name="Обычный 47 2 3 2 4" xfId="29515" xr:uid="{00000000-0005-0000-0000-000007890000}"/>
    <cellStyle name="Обычный 47 2 3 3" xfId="10186" xr:uid="{00000000-0005-0000-0000-000008890000}"/>
    <cellStyle name="Обычный 47 2 3 3 2" xfId="15220" xr:uid="{00000000-0005-0000-0000-000009890000}"/>
    <cellStyle name="Обычный 47 2 3 3 2 2" xfId="24399" xr:uid="{00000000-0005-0000-0000-00000A890000}"/>
    <cellStyle name="Обычный 47 2 3 3 2 2 2" xfId="42399" xr:uid="{00000000-0005-0000-0000-00000B890000}"/>
    <cellStyle name="Обычный 47 2 3 3 2 3" xfId="34054" xr:uid="{00000000-0005-0000-0000-00000C890000}"/>
    <cellStyle name="Обычный 47 2 3 3 3" xfId="20337" xr:uid="{00000000-0005-0000-0000-00000D890000}"/>
    <cellStyle name="Обычный 47 2 3 3 3 2" xfId="38496" xr:uid="{00000000-0005-0000-0000-00000E890000}"/>
    <cellStyle name="Обычный 47 2 3 3 4" xfId="30191" xr:uid="{00000000-0005-0000-0000-00000F890000}"/>
    <cellStyle name="Обычный 47 2 3 4" xfId="11152" xr:uid="{00000000-0005-0000-0000-000010890000}"/>
    <cellStyle name="Обычный 47 2 3 4 2" xfId="15221" xr:uid="{00000000-0005-0000-0000-000011890000}"/>
    <cellStyle name="Обычный 47 2 3 4 2 2" xfId="24400" xr:uid="{00000000-0005-0000-0000-000012890000}"/>
    <cellStyle name="Обычный 47 2 3 4 2 2 2" xfId="42400" xr:uid="{00000000-0005-0000-0000-000013890000}"/>
    <cellStyle name="Обычный 47 2 3 4 2 3" xfId="34055" xr:uid="{00000000-0005-0000-0000-000014890000}"/>
    <cellStyle name="Обычный 47 2 3 4 3" xfId="21001" xr:uid="{00000000-0005-0000-0000-000015890000}"/>
    <cellStyle name="Обычный 47 2 3 4 3 2" xfId="39153" xr:uid="{00000000-0005-0000-0000-000016890000}"/>
    <cellStyle name="Обычный 47 2 3 4 4" xfId="30837" xr:uid="{00000000-0005-0000-0000-000017890000}"/>
    <cellStyle name="Обычный 47 2 3 5" xfId="11659" xr:uid="{00000000-0005-0000-0000-000018890000}"/>
    <cellStyle name="Обычный 47 2 3 5 2" xfId="21504" xr:uid="{00000000-0005-0000-0000-000019890000}"/>
    <cellStyle name="Обычный 47 2 3 5 2 2" xfId="39656" xr:uid="{00000000-0005-0000-0000-00001A890000}"/>
    <cellStyle name="Обычный 47 2 3 5 3" xfId="31340" xr:uid="{00000000-0005-0000-0000-00001B890000}"/>
    <cellStyle name="Обычный 47 2 3 6" xfId="7619" xr:uid="{00000000-0005-0000-0000-00001C890000}"/>
    <cellStyle name="Обычный 47 2 3 6 2" xfId="19014" xr:uid="{00000000-0005-0000-0000-00001D890000}"/>
    <cellStyle name="Обычный 47 2 3 6 2 2" xfId="37234" xr:uid="{00000000-0005-0000-0000-00001E890000}"/>
    <cellStyle name="Обычный 47 2 3 6 3" xfId="28981" xr:uid="{00000000-0005-0000-0000-00001F890000}"/>
    <cellStyle name="Обычный 47 2 3 7" xfId="13184" xr:uid="{00000000-0005-0000-0000-000020890000}"/>
    <cellStyle name="Обычный 47 2 3 7 2" xfId="22585" xr:uid="{00000000-0005-0000-0000-000021890000}"/>
    <cellStyle name="Обычный 47 2 3 7 2 2" xfId="40597" xr:uid="{00000000-0005-0000-0000-000022890000}"/>
    <cellStyle name="Обычный 47 2 3 7 3" xfId="32259" xr:uid="{00000000-0005-0000-0000-000023890000}"/>
    <cellStyle name="Обычный 47 2 3 8" xfId="16645" xr:uid="{00000000-0005-0000-0000-000024890000}"/>
    <cellStyle name="Обычный 47 2 3 8 2" xfId="25433" xr:uid="{00000000-0005-0000-0000-000025890000}"/>
    <cellStyle name="Обычный 47 2 3 8 2 2" xfId="43397" xr:uid="{00000000-0005-0000-0000-000026890000}"/>
    <cellStyle name="Обычный 47 2 3 8 3" xfId="35089" xr:uid="{00000000-0005-0000-0000-000027890000}"/>
    <cellStyle name="Обычный 47 2 3 9" xfId="18106" xr:uid="{00000000-0005-0000-0000-000028890000}"/>
    <cellStyle name="Обычный 47 2 3 9 2" xfId="36416" xr:uid="{00000000-0005-0000-0000-000029890000}"/>
    <cellStyle name="Обычный 47 2 4" xfId="8530" xr:uid="{00000000-0005-0000-0000-00002A890000}"/>
    <cellStyle name="Обычный 47 2 4 2" xfId="10187" xr:uid="{00000000-0005-0000-0000-00002B890000}"/>
    <cellStyle name="Обычный 47 2 4 2 2" xfId="15222" xr:uid="{00000000-0005-0000-0000-00002C890000}"/>
    <cellStyle name="Обычный 47 2 4 2 2 2" xfId="24401" xr:uid="{00000000-0005-0000-0000-00002D890000}"/>
    <cellStyle name="Обычный 47 2 4 2 2 2 2" xfId="42401" xr:uid="{00000000-0005-0000-0000-00002E890000}"/>
    <cellStyle name="Обычный 47 2 4 2 2 3" xfId="34056" xr:uid="{00000000-0005-0000-0000-00002F890000}"/>
    <cellStyle name="Обычный 47 2 4 2 3" xfId="20338" xr:uid="{00000000-0005-0000-0000-000030890000}"/>
    <cellStyle name="Обычный 47 2 4 2 3 2" xfId="38497" xr:uid="{00000000-0005-0000-0000-000031890000}"/>
    <cellStyle name="Обычный 47 2 4 2 4" xfId="30192" xr:uid="{00000000-0005-0000-0000-000032890000}"/>
    <cellStyle name="Обычный 47 2 4 3" xfId="13683" xr:uid="{00000000-0005-0000-0000-000033890000}"/>
    <cellStyle name="Обычный 47 2 4 3 2" xfId="22913" xr:uid="{00000000-0005-0000-0000-000034890000}"/>
    <cellStyle name="Обычный 47 2 4 3 2 2" xfId="40914" xr:uid="{00000000-0005-0000-0000-000035890000}"/>
    <cellStyle name="Обычный 47 2 4 3 3" xfId="32568" xr:uid="{00000000-0005-0000-0000-000036890000}"/>
    <cellStyle name="Обычный 47 2 4 4" xfId="19285" xr:uid="{00000000-0005-0000-0000-000037890000}"/>
    <cellStyle name="Обычный 47 2 4 4 2" xfId="37459" xr:uid="{00000000-0005-0000-0000-000038890000}"/>
    <cellStyle name="Обычный 47 2 4 5" xfId="29170" xr:uid="{00000000-0005-0000-0000-000039890000}"/>
    <cellStyle name="Обычный 47 2 5" xfId="9434" xr:uid="{00000000-0005-0000-0000-00003A890000}"/>
    <cellStyle name="Обычный 47 2 5 2" xfId="15223" xr:uid="{00000000-0005-0000-0000-00003B890000}"/>
    <cellStyle name="Обычный 47 2 5 2 2" xfId="24402" xr:uid="{00000000-0005-0000-0000-00003C890000}"/>
    <cellStyle name="Обычный 47 2 5 2 2 2" xfId="42402" xr:uid="{00000000-0005-0000-0000-00003D890000}"/>
    <cellStyle name="Обычный 47 2 5 2 3" xfId="34057" xr:uid="{00000000-0005-0000-0000-00003E890000}"/>
    <cellStyle name="Обычный 47 2 5 3" xfId="19908" xr:uid="{00000000-0005-0000-0000-00003F890000}"/>
    <cellStyle name="Обычный 47 2 5 3 2" xfId="38073" xr:uid="{00000000-0005-0000-0000-000040890000}"/>
    <cellStyle name="Обычный 47 2 5 4" xfId="29776" xr:uid="{00000000-0005-0000-0000-000041890000}"/>
    <cellStyle name="Обычный 47 2 6" xfId="10845" xr:uid="{00000000-0005-0000-0000-000042890000}"/>
    <cellStyle name="Обычный 47 2 6 2" xfId="15224" xr:uid="{00000000-0005-0000-0000-000043890000}"/>
    <cellStyle name="Обычный 47 2 6 2 2" xfId="24403" xr:uid="{00000000-0005-0000-0000-000044890000}"/>
    <cellStyle name="Обычный 47 2 6 2 2 2" xfId="42403" xr:uid="{00000000-0005-0000-0000-000045890000}"/>
    <cellStyle name="Обычный 47 2 6 2 3" xfId="34058" xr:uid="{00000000-0005-0000-0000-000046890000}"/>
    <cellStyle name="Обычный 47 2 6 3" xfId="20700" xr:uid="{00000000-0005-0000-0000-000047890000}"/>
    <cellStyle name="Обычный 47 2 6 3 2" xfId="38852" xr:uid="{00000000-0005-0000-0000-000048890000}"/>
    <cellStyle name="Обычный 47 2 6 4" xfId="30536" xr:uid="{00000000-0005-0000-0000-000049890000}"/>
    <cellStyle name="Обычный 47 2 7" xfId="11332" xr:uid="{00000000-0005-0000-0000-00004A890000}"/>
    <cellStyle name="Обычный 47 2 7 2" xfId="21177" xr:uid="{00000000-0005-0000-0000-00004B890000}"/>
    <cellStyle name="Обычный 47 2 7 2 2" xfId="39329" xr:uid="{00000000-0005-0000-0000-00004C890000}"/>
    <cellStyle name="Обычный 47 2 7 3" xfId="31013" xr:uid="{00000000-0005-0000-0000-00004D890000}"/>
    <cellStyle name="Обычный 47 2 8" xfId="11894" xr:uid="{00000000-0005-0000-0000-00004E890000}"/>
    <cellStyle name="Обычный 47 2 8 2" xfId="21645" xr:uid="{00000000-0005-0000-0000-00004F890000}"/>
    <cellStyle name="Обычный 47 2 8 2 2" xfId="39794" xr:uid="{00000000-0005-0000-0000-000050890000}"/>
    <cellStyle name="Обычный 47 2 8 3" xfId="31473" xr:uid="{00000000-0005-0000-0000-000051890000}"/>
    <cellStyle name="Обычный 47 2 9" xfId="6831" xr:uid="{00000000-0005-0000-0000-000052890000}"/>
    <cellStyle name="Обычный 47 2 9 2" xfId="18620" xr:uid="{00000000-0005-0000-0000-000053890000}"/>
    <cellStyle name="Обычный 47 2 9 2 2" xfId="36881" xr:uid="{00000000-0005-0000-0000-000054890000}"/>
    <cellStyle name="Обычный 47 2 9 3" xfId="28650" xr:uid="{00000000-0005-0000-0000-000055890000}"/>
    <cellStyle name="Обычный 47 3" xfId="3850" xr:uid="{00000000-0005-0000-0000-000056890000}"/>
    <cellStyle name="Обычный 47 3 2" xfId="6158" xr:uid="{00000000-0005-0000-0000-000057890000}"/>
    <cellStyle name="Обычный 47 3 2 2" xfId="10188" xr:uid="{00000000-0005-0000-0000-000058890000}"/>
    <cellStyle name="Обычный 47 3 2 3" xfId="16646" xr:uid="{00000000-0005-0000-0000-000059890000}"/>
    <cellStyle name="Обычный 47 3 2 3 2" xfId="25434" xr:uid="{00000000-0005-0000-0000-00005A890000}"/>
    <cellStyle name="Обычный 47 3 2 3 2 2" xfId="43398" xr:uid="{00000000-0005-0000-0000-00005B890000}"/>
    <cellStyle name="Обычный 47 3 2 3 3" xfId="35090" xr:uid="{00000000-0005-0000-0000-00005C890000}"/>
    <cellStyle name="Обычный 47 3 2 4" xfId="18107" xr:uid="{00000000-0005-0000-0000-00005D890000}"/>
    <cellStyle name="Обычный 47 3 2 4 2" xfId="36417" xr:uid="{00000000-0005-0000-0000-00005E890000}"/>
    <cellStyle name="Обычный 47 3 2 5" xfId="26857" xr:uid="{00000000-0005-0000-0000-00005F890000}"/>
    <cellStyle name="Обычный 47 3 2 5 2" xfId="44772" xr:uid="{00000000-0005-0000-0000-000060890000}"/>
    <cellStyle name="Обычный 47 3 2 6" xfId="28200" xr:uid="{00000000-0005-0000-0000-000061890000}"/>
    <cellStyle name="Обычный 47 3 2 7" xfId="45819" xr:uid="{00000000-0005-0000-0000-000062890000}"/>
    <cellStyle name="Обычный 47 3 2 8" xfId="46985" xr:uid="{00000000-0005-0000-0000-000063890000}"/>
    <cellStyle name="Обычный 47 3 3" xfId="7038" xr:uid="{00000000-0005-0000-0000-000064890000}"/>
    <cellStyle name="Обычный 47 3 4" xfId="16024" xr:uid="{00000000-0005-0000-0000-000065890000}"/>
    <cellStyle name="Обычный 47 3 4 2" xfId="25000" xr:uid="{00000000-0005-0000-0000-000066890000}"/>
    <cellStyle name="Обычный 47 3 4 2 2" xfId="42997" xr:uid="{00000000-0005-0000-0000-000067890000}"/>
    <cellStyle name="Обычный 47 3 4 3" xfId="34645" xr:uid="{00000000-0005-0000-0000-000068890000}"/>
    <cellStyle name="Обычный 47 3 5" xfId="17394" xr:uid="{00000000-0005-0000-0000-000069890000}"/>
    <cellStyle name="Обычный 47 3 5 2" xfId="35749" xr:uid="{00000000-0005-0000-0000-00006A890000}"/>
    <cellStyle name="Обычный 47 3 6" xfId="26306" xr:uid="{00000000-0005-0000-0000-00006B890000}"/>
    <cellStyle name="Обычный 47 3 6 2" xfId="44237" xr:uid="{00000000-0005-0000-0000-00006C890000}"/>
    <cellStyle name="Обычный 47 3 7" xfId="27594" xr:uid="{00000000-0005-0000-0000-00006D890000}"/>
    <cellStyle name="Обычный 47 3 8" xfId="45324" xr:uid="{00000000-0005-0000-0000-00006E890000}"/>
    <cellStyle name="Обычный 47 3 9" xfId="46395" xr:uid="{00000000-0005-0000-0000-00006F890000}"/>
    <cellStyle name="Обычный 47 4" xfId="3851" xr:uid="{00000000-0005-0000-0000-000070890000}"/>
    <cellStyle name="Обычный 47 4 10" xfId="16206" xr:uid="{00000000-0005-0000-0000-000071890000}"/>
    <cellStyle name="Обычный 47 4 10 2" xfId="25145" xr:uid="{00000000-0005-0000-0000-000072890000}"/>
    <cellStyle name="Обычный 47 4 10 2 2" xfId="43138" xr:uid="{00000000-0005-0000-0000-000073890000}"/>
    <cellStyle name="Обычный 47 4 10 3" xfId="34785" xr:uid="{00000000-0005-0000-0000-000074890000}"/>
    <cellStyle name="Обычный 47 4 11" xfId="17395" xr:uid="{00000000-0005-0000-0000-000075890000}"/>
    <cellStyle name="Обычный 47 4 11 2" xfId="35750" xr:uid="{00000000-0005-0000-0000-000076890000}"/>
    <cellStyle name="Обычный 47 4 12" xfId="26505" xr:uid="{00000000-0005-0000-0000-000077890000}"/>
    <cellStyle name="Обычный 47 4 12 2" xfId="44427" xr:uid="{00000000-0005-0000-0000-000078890000}"/>
    <cellStyle name="Обычный 47 4 13" xfId="27595" xr:uid="{00000000-0005-0000-0000-000079890000}"/>
    <cellStyle name="Обычный 47 4 14" xfId="45464" xr:uid="{00000000-0005-0000-0000-00007A890000}"/>
    <cellStyle name="Обычный 47 4 15" xfId="46577" xr:uid="{00000000-0005-0000-0000-00007B890000}"/>
    <cellStyle name="Обычный 47 4 2" xfId="6159" xr:uid="{00000000-0005-0000-0000-00007C890000}"/>
    <cellStyle name="Обычный 47 4 2 10" xfId="26994" xr:uid="{00000000-0005-0000-0000-00007D890000}"/>
    <cellStyle name="Обычный 47 4 2 10 2" xfId="44909" xr:uid="{00000000-0005-0000-0000-00007E890000}"/>
    <cellStyle name="Обычный 47 4 2 11" xfId="28201" xr:uid="{00000000-0005-0000-0000-00007F890000}"/>
    <cellStyle name="Обычный 47 4 2 12" xfId="45966" xr:uid="{00000000-0005-0000-0000-000080890000}"/>
    <cellStyle name="Обычный 47 4 2 13" xfId="47161" xr:uid="{00000000-0005-0000-0000-000081890000}"/>
    <cellStyle name="Обычный 47 4 2 2" xfId="9075" xr:uid="{00000000-0005-0000-0000-000082890000}"/>
    <cellStyle name="Обычный 47 4 2 2 2" xfId="14152" xr:uid="{00000000-0005-0000-0000-000083890000}"/>
    <cellStyle name="Обычный 47 4 2 2 2 2" xfId="23337" xr:uid="{00000000-0005-0000-0000-000084890000}"/>
    <cellStyle name="Обычный 47 4 2 2 2 2 2" xfId="41337" xr:uid="{00000000-0005-0000-0000-000085890000}"/>
    <cellStyle name="Обычный 47 4 2 2 2 3" xfId="32993" xr:uid="{00000000-0005-0000-0000-000086890000}"/>
    <cellStyle name="Обычный 47 4 2 2 3" xfId="19641" xr:uid="{00000000-0005-0000-0000-000087890000}"/>
    <cellStyle name="Обычный 47 4 2 2 3 2" xfId="37811" xr:uid="{00000000-0005-0000-0000-000088890000}"/>
    <cellStyle name="Обычный 47 4 2 2 4" xfId="29516" xr:uid="{00000000-0005-0000-0000-000089890000}"/>
    <cellStyle name="Обычный 47 4 2 3" xfId="10189" xr:uid="{00000000-0005-0000-0000-00008A890000}"/>
    <cellStyle name="Обычный 47 4 2 3 2" xfId="15225" xr:uid="{00000000-0005-0000-0000-00008B890000}"/>
    <cellStyle name="Обычный 47 4 2 3 2 2" xfId="24404" xr:uid="{00000000-0005-0000-0000-00008C890000}"/>
    <cellStyle name="Обычный 47 4 2 3 2 2 2" xfId="42404" xr:uid="{00000000-0005-0000-0000-00008D890000}"/>
    <cellStyle name="Обычный 47 4 2 3 2 3" xfId="34059" xr:uid="{00000000-0005-0000-0000-00008E890000}"/>
    <cellStyle name="Обычный 47 4 2 3 3" xfId="20339" xr:uid="{00000000-0005-0000-0000-00008F890000}"/>
    <cellStyle name="Обычный 47 4 2 3 3 2" xfId="38498" xr:uid="{00000000-0005-0000-0000-000090890000}"/>
    <cellStyle name="Обычный 47 4 2 3 4" xfId="30193" xr:uid="{00000000-0005-0000-0000-000091890000}"/>
    <cellStyle name="Обычный 47 4 2 4" xfId="11153" xr:uid="{00000000-0005-0000-0000-000092890000}"/>
    <cellStyle name="Обычный 47 4 2 4 2" xfId="15226" xr:uid="{00000000-0005-0000-0000-000093890000}"/>
    <cellStyle name="Обычный 47 4 2 4 2 2" xfId="24405" xr:uid="{00000000-0005-0000-0000-000094890000}"/>
    <cellStyle name="Обычный 47 4 2 4 2 2 2" xfId="42405" xr:uid="{00000000-0005-0000-0000-000095890000}"/>
    <cellStyle name="Обычный 47 4 2 4 2 3" xfId="34060" xr:uid="{00000000-0005-0000-0000-000096890000}"/>
    <cellStyle name="Обычный 47 4 2 4 3" xfId="21002" xr:uid="{00000000-0005-0000-0000-000097890000}"/>
    <cellStyle name="Обычный 47 4 2 4 3 2" xfId="39154" xr:uid="{00000000-0005-0000-0000-000098890000}"/>
    <cellStyle name="Обычный 47 4 2 4 4" xfId="30838" xr:uid="{00000000-0005-0000-0000-000099890000}"/>
    <cellStyle name="Обычный 47 4 2 5" xfId="11660" xr:uid="{00000000-0005-0000-0000-00009A890000}"/>
    <cellStyle name="Обычный 47 4 2 5 2" xfId="21505" xr:uid="{00000000-0005-0000-0000-00009B890000}"/>
    <cellStyle name="Обычный 47 4 2 5 2 2" xfId="39657" xr:uid="{00000000-0005-0000-0000-00009C890000}"/>
    <cellStyle name="Обычный 47 4 2 5 3" xfId="31341" xr:uid="{00000000-0005-0000-0000-00009D890000}"/>
    <cellStyle name="Обычный 47 4 2 6" xfId="7620" xr:uid="{00000000-0005-0000-0000-00009E890000}"/>
    <cellStyle name="Обычный 47 4 2 6 2" xfId="19015" xr:uid="{00000000-0005-0000-0000-00009F890000}"/>
    <cellStyle name="Обычный 47 4 2 6 2 2" xfId="37235" xr:uid="{00000000-0005-0000-0000-0000A0890000}"/>
    <cellStyle name="Обычный 47 4 2 6 3" xfId="28982" xr:uid="{00000000-0005-0000-0000-0000A1890000}"/>
    <cellStyle name="Обычный 47 4 2 7" xfId="13185" xr:uid="{00000000-0005-0000-0000-0000A2890000}"/>
    <cellStyle name="Обычный 47 4 2 7 2" xfId="22586" xr:uid="{00000000-0005-0000-0000-0000A3890000}"/>
    <cellStyle name="Обычный 47 4 2 7 2 2" xfId="40598" xr:uid="{00000000-0005-0000-0000-0000A4890000}"/>
    <cellStyle name="Обычный 47 4 2 7 3" xfId="32260" xr:uid="{00000000-0005-0000-0000-0000A5890000}"/>
    <cellStyle name="Обычный 47 4 2 8" xfId="16825" xr:uid="{00000000-0005-0000-0000-0000A6890000}"/>
    <cellStyle name="Обычный 47 4 2 8 2" xfId="25574" xr:uid="{00000000-0005-0000-0000-0000A7890000}"/>
    <cellStyle name="Обычный 47 4 2 8 2 2" xfId="43535" xr:uid="{00000000-0005-0000-0000-0000A8890000}"/>
    <cellStyle name="Обычный 47 4 2 8 3" xfId="35227" xr:uid="{00000000-0005-0000-0000-0000A9890000}"/>
    <cellStyle name="Обычный 47 4 2 9" xfId="18108" xr:uid="{00000000-0005-0000-0000-0000AA890000}"/>
    <cellStyle name="Обычный 47 4 2 9 2" xfId="36418" xr:uid="{00000000-0005-0000-0000-0000AB890000}"/>
    <cellStyle name="Обычный 47 4 3" xfId="8777" xr:uid="{00000000-0005-0000-0000-0000AC890000}"/>
    <cellStyle name="Обычный 47 4 3 2" xfId="10190" xr:uid="{00000000-0005-0000-0000-0000AD890000}"/>
    <cellStyle name="Обычный 47 4 3 2 2" xfId="15227" xr:uid="{00000000-0005-0000-0000-0000AE890000}"/>
    <cellStyle name="Обычный 47 4 3 2 2 2" xfId="24406" xr:uid="{00000000-0005-0000-0000-0000AF890000}"/>
    <cellStyle name="Обычный 47 4 3 2 2 2 2" xfId="42406" xr:uid="{00000000-0005-0000-0000-0000B0890000}"/>
    <cellStyle name="Обычный 47 4 3 2 2 3" xfId="34061" xr:uid="{00000000-0005-0000-0000-0000B1890000}"/>
    <cellStyle name="Обычный 47 4 3 2 3" xfId="20340" xr:uid="{00000000-0005-0000-0000-0000B2890000}"/>
    <cellStyle name="Обычный 47 4 3 2 3 2" xfId="38499" xr:uid="{00000000-0005-0000-0000-0000B3890000}"/>
    <cellStyle name="Обычный 47 4 3 2 4" xfId="30194" xr:uid="{00000000-0005-0000-0000-0000B4890000}"/>
    <cellStyle name="Обычный 47 4 3 3" xfId="13684" xr:uid="{00000000-0005-0000-0000-0000B5890000}"/>
    <cellStyle name="Обычный 47 4 3 3 2" xfId="22914" xr:uid="{00000000-0005-0000-0000-0000B6890000}"/>
    <cellStyle name="Обычный 47 4 3 3 2 2" xfId="40915" xr:uid="{00000000-0005-0000-0000-0000B7890000}"/>
    <cellStyle name="Обычный 47 4 3 3 3" xfId="32569" xr:uid="{00000000-0005-0000-0000-0000B8890000}"/>
    <cellStyle name="Обычный 47 4 3 4" xfId="19409" xr:uid="{00000000-0005-0000-0000-0000B9890000}"/>
    <cellStyle name="Обычный 47 4 3 4 2" xfId="37579" xr:uid="{00000000-0005-0000-0000-0000BA890000}"/>
    <cellStyle name="Обычный 47 4 3 5" xfId="29289" xr:uid="{00000000-0005-0000-0000-0000BB890000}"/>
    <cellStyle name="Обычный 47 4 4" xfId="9435" xr:uid="{00000000-0005-0000-0000-0000BC890000}"/>
    <cellStyle name="Обычный 47 4 4 2" xfId="15228" xr:uid="{00000000-0005-0000-0000-0000BD890000}"/>
    <cellStyle name="Обычный 47 4 4 2 2" xfId="24407" xr:uid="{00000000-0005-0000-0000-0000BE890000}"/>
    <cellStyle name="Обычный 47 4 4 2 2 2" xfId="42407" xr:uid="{00000000-0005-0000-0000-0000BF890000}"/>
    <cellStyle name="Обычный 47 4 4 2 3" xfId="34062" xr:uid="{00000000-0005-0000-0000-0000C0890000}"/>
    <cellStyle name="Обычный 47 4 4 3" xfId="19909" xr:uid="{00000000-0005-0000-0000-0000C1890000}"/>
    <cellStyle name="Обычный 47 4 4 3 2" xfId="38074" xr:uid="{00000000-0005-0000-0000-0000C2890000}"/>
    <cellStyle name="Обычный 47 4 4 4" xfId="29777" xr:uid="{00000000-0005-0000-0000-0000C3890000}"/>
    <cellStyle name="Обычный 47 4 5" xfId="10846" xr:uid="{00000000-0005-0000-0000-0000C4890000}"/>
    <cellStyle name="Обычный 47 4 5 2" xfId="15229" xr:uid="{00000000-0005-0000-0000-0000C5890000}"/>
    <cellStyle name="Обычный 47 4 5 2 2" xfId="24408" xr:uid="{00000000-0005-0000-0000-0000C6890000}"/>
    <cellStyle name="Обычный 47 4 5 2 2 2" xfId="42408" xr:uid="{00000000-0005-0000-0000-0000C7890000}"/>
    <cellStyle name="Обычный 47 4 5 2 3" xfId="34063" xr:uid="{00000000-0005-0000-0000-0000C8890000}"/>
    <cellStyle name="Обычный 47 4 5 3" xfId="20701" xr:uid="{00000000-0005-0000-0000-0000C9890000}"/>
    <cellStyle name="Обычный 47 4 5 3 2" xfId="38853" xr:uid="{00000000-0005-0000-0000-0000CA890000}"/>
    <cellStyle name="Обычный 47 4 5 4" xfId="30537" xr:uid="{00000000-0005-0000-0000-0000CB890000}"/>
    <cellStyle name="Обычный 47 4 6" xfId="11440" xr:uid="{00000000-0005-0000-0000-0000CC890000}"/>
    <cellStyle name="Обычный 47 4 6 2" xfId="21285" xr:uid="{00000000-0005-0000-0000-0000CD890000}"/>
    <cellStyle name="Обычный 47 4 6 2 2" xfId="39437" xr:uid="{00000000-0005-0000-0000-0000CE890000}"/>
    <cellStyle name="Обычный 47 4 6 3" xfId="31121" xr:uid="{00000000-0005-0000-0000-0000CF890000}"/>
    <cellStyle name="Обычный 47 4 7" xfId="12021" xr:uid="{00000000-0005-0000-0000-0000D0890000}"/>
    <cellStyle name="Обычный 47 4 7 2" xfId="21760" xr:uid="{00000000-0005-0000-0000-0000D1890000}"/>
    <cellStyle name="Обычный 47 4 7 2 2" xfId="39908" xr:uid="{00000000-0005-0000-0000-0000D2890000}"/>
    <cellStyle name="Обычный 47 4 7 3" xfId="31587" xr:uid="{00000000-0005-0000-0000-0000D3890000}"/>
    <cellStyle name="Обычный 47 4 8" xfId="7201" xr:uid="{00000000-0005-0000-0000-0000D4890000}"/>
    <cellStyle name="Обычный 47 4 8 2" xfId="18788" xr:uid="{00000000-0005-0000-0000-0000D5890000}"/>
    <cellStyle name="Обычный 47 4 8 2 2" xfId="37008" xr:uid="{00000000-0005-0000-0000-0000D6890000}"/>
    <cellStyle name="Обычный 47 4 8 3" xfId="28759" xr:uid="{00000000-0005-0000-0000-0000D7890000}"/>
    <cellStyle name="Обычный 47 4 9" xfId="12620" xr:uid="{00000000-0005-0000-0000-0000D8890000}"/>
    <cellStyle name="Обычный 47 4 9 2" xfId="22056" xr:uid="{00000000-0005-0000-0000-0000D9890000}"/>
    <cellStyle name="Обычный 47 4 9 2 2" xfId="40172" xr:uid="{00000000-0005-0000-0000-0000DA890000}"/>
    <cellStyle name="Обычный 47 4 9 3" xfId="31835" xr:uid="{00000000-0005-0000-0000-0000DB890000}"/>
    <cellStyle name="Обычный 47 5" xfId="6156" xr:uid="{00000000-0005-0000-0000-0000DC890000}"/>
    <cellStyle name="Обычный 47 5 10" xfId="26855" xr:uid="{00000000-0005-0000-0000-0000DD890000}"/>
    <cellStyle name="Обычный 47 5 10 2" xfId="44770" xr:uid="{00000000-0005-0000-0000-0000DE890000}"/>
    <cellStyle name="Обычный 47 5 11" xfId="28198" xr:uid="{00000000-0005-0000-0000-0000DF890000}"/>
    <cellStyle name="Обычный 47 5 12" xfId="45817" xr:uid="{00000000-0005-0000-0000-0000E0890000}"/>
    <cellStyle name="Обычный 47 5 13" xfId="46983" xr:uid="{00000000-0005-0000-0000-0000E1890000}"/>
    <cellStyle name="Обычный 47 5 2" xfId="9073" xr:uid="{00000000-0005-0000-0000-0000E2890000}"/>
    <cellStyle name="Обычный 47 5 2 2" xfId="14153" xr:uid="{00000000-0005-0000-0000-0000E3890000}"/>
    <cellStyle name="Обычный 47 5 2 2 2" xfId="23338" xr:uid="{00000000-0005-0000-0000-0000E4890000}"/>
    <cellStyle name="Обычный 47 5 2 2 2 2" xfId="41338" xr:uid="{00000000-0005-0000-0000-0000E5890000}"/>
    <cellStyle name="Обычный 47 5 2 2 3" xfId="32994" xr:uid="{00000000-0005-0000-0000-0000E6890000}"/>
    <cellStyle name="Обычный 47 5 2 3" xfId="19639" xr:uid="{00000000-0005-0000-0000-0000E7890000}"/>
    <cellStyle name="Обычный 47 5 2 3 2" xfId="37809" xr:uid="{00000000-0005-0000-0000-0000E8890000}"/>
    <cellStyle name="Обычный 47 5 2 4" xfId="29514" xr:uid="{00000000-0005-0000-0000-0000E9890000}"/>
    <cellStyle name="Обычный 47 5 3" xfId="10191" xr:uid="{00000000-0005-0000-0000-0000EA890000}"/>
    <cellStyle name="Обычный 47 5 3 2" xfId="15230" xr:uid="{00000000-0005-0000-0000-0000EB890000}"/>
    <cellStyle name="Обычный 47 5 3 2 2" xfId="24409" xr:uid="{00000000-0005-0000-0000-0000EC890000}"/>
    <cellStyle name="Обычный 47 5 3 2 2 2" xfId="42409" xr:uid="{00000000-0005-0000-0000-0000ED890000}"/>
    <cellStyle name="Обычный 47 5 3 2 3" xfId="34064" xr:uid="{00000000-0005-0000-0000-0000EE890000}"/>
    <cellStyle name="Обычный 47 5 3 3" xfId="20341" xr:uid="{00000000-0005-0000-0000-0000EF890000}"/>
    <cellStyle name="Обычный 47 5 3 3 2" xfId="38500" xr:uid="{00000000-0005-0000-0000-0000F0890000}"/>
    <cellStyle name="Обычный 47 5 3 4" xfId="30195" xr:uid="{00000000-0005-0000-0000-0000F1890000}"/>
    <cellStyle name="Обычный 47 5 4" xfId="11154" xr:uid="{00000000-0005-0000-0000-0000F2890000}"/>
    <cellStyle name="Обычный 47 5 4 2" xfId="15231" xr:uid="{00000000-0005-0000-0000-0000F3890000}"/>
    <cellStyle name="Обычный 47 5 4 2 2" xfId="24410" xr:uid="{00000000-0005-0000-0000-0000F4890000}"/>
    <cellStyle name="Обычный 47 5 4 2 2 2" xfId="42410" xr:uid="{00000000-0005-0000-0000-0000F5890000}"/>
    <cellStyle name="Обычный 47 5 4 2 3" xfId="34065" xr:uid="{00000000-0005-0000-0000-0000F6890000}"/>
    <cellStyle name="Обычный 47 5 4 3" xfId="21003" xr:uid="{00000000-0005-0000-0000-0000F7890000}"/>
    <cellStyle name="Обычный 47 5 4 3 2" xfId="39155" xr:uid="{00000000-0005-0000-0000-0000F8890000}"/>
    <cellStyle name="Обычный 47 5 4 4" xfId="30839" xr:uid="{00000000-0005-0000-0000-0000F9890000}"/>
    <cellStyle name="Обычный 47 5 5" xfId="11658" xr:uid="{00000000-0005-0000-0000-0000FA890000}"/>
    <cellStyle name="Обычный 47 5 5 2" xfId="21503" xr:uid="{00000000-0005-0000-0000-0000FB890000}"/>
    <cellStyle name="Обычный 47 5 5 2 2" xfId="39655" xr:uid="{00000000-0005-0000-0000-0000FC890000}"/>
    <cellStyle name="Обычный 47 5 5 3" xfId="31339" xr:uid="{00000000-0005-0000-0000-0000FD890000}"/>
    <cellStyle name="Обычный 47 5 6" xfId="7618" xr:uid="{00000000-0005-0000-0000-0000FE890000}"/>
    <cellStyle name="Обычный 47 5 6 2" xfId="19013" xr:uid="{00000000-0005-0000-0000-0000FF890000}"/>
    <cellStyle name="Обычный 47 5 6 2 2" xfId="37233" xr:uid="{00000000-0005-0000-0000-0000008A0000}"/>
    <cellStyle name="Обычный 47 5 6 3" xfId="28980" xr:uid="{00000000-0005-0000-0000-0000018A0000}"/>
    <cellStyle name="Обычный 47 5 7" xfId="13186" xr:uid="{00000000-0005-0000-0000-0000028A0000}"/>
    <cellStyle name="Обычный 47 5 7 2" xfId="22587" xr:uid="{00000000-0005-0000-0000-0000038A0000}"/>
    <cellStyle name="Обычный 47 5 7 2 2" xfId="40599" xr:uid="{00000000-0005-0000-0000-0000048A0000}"/>
    <cellStyle name="Обычный 47 5 7 3" xfId="32261" xr:uid="{00000000-0005-0000-0000-0000058A0000}"/>
    <cellStyle name="Обычный 47 5 8" xfId="16644" xr:uid="{00000000-0005-0000-0000-0000068A0000}"/>
    <cellStyle name="Обычный 47 5 8 2" xfId="25432" xr:uid="{00000000-0005-0000-0000-0000078A0000}"/>
    <cellStyle name="Обычный 47 5 8 2 2" xfId="43396" xr:uid="{00000000-0005-0000-0000-0000088A0000}"/>
    <cellStyle name="Обычный 47 5 8 3" xfId="35088" xr:uid="{00000000-0005-0000-0000-0000098A0000}"/>
    <cellStyle name="Обычный 47 5 9" xfId="18105" xr:uid="{00000000-0005-0000-0000-00000A8A0000}"/>
    <cellStyle name="Обычный 47 5 9 2" xfId="36415" xr:uid="{00000000-0005-0000-0000-00000B8A0000}"/>
    <cellStyle name="Обычный 47 6" xfId="8338" xr:uid="{00000000-0005-0000-0000-00000C8A0000}"/>
    <cellStyle name="Обычный 47 6 2" xfId="10192" xr:uid="{00000000-0005-0000-0000-00000D8A0000}"/>
    <cellStyle name="Обычный 47 6 2 2" xfId="15232" xr:uid="{00000000-0005-0000-0000-00000E8A0000}"/>
    <cellStyle name="Обычный 47 6 2 2 2" xfId="24411" xr:uid="{00000000-0005-0000-0000-00000F8A0000}"/>
    <cellStyle name="Обычный 47 6 2 2 2 2" xfId="42411" xr:uid="{00000000-0005-0000-0000-0000108A0000}"/>
    <cellStyle name="Обычный 47 6 2 2 3" xfId="34066" xr:uid="{00000000-0005-0000-0000-0000118A0000}"/>
    <cellStyle name="Обычный 47 6 2 3" xfId="20342" xr:uid="{00000000-0005-0000-0000-0000128A0000}"/>
    <cellStyle name="Обычный 47 6 2 3 2" xfId="38501" xr:uid="{00000000-0005-0000-0000-0000138A0000}"/>
    <cellStyle name="Обычный 47 6 2 4" xfId="30196" xr:uid="{00000000-0005-0000-0000-0000148A0000}"/>
    <cellStyle name="Обычный 47 6 3" xfId="13380" xr:uid="{00000000-0005-0000-0000-0000158A0000}"/>
    <cellStyle name="Обычный 47 6 4" xfId="19212" xr:uid="{00000000-0005-0000-0000-0000168A0000}"/>
    <cellStyle name="Обычный 47 6 4 2" xfId="37391" xr:uid="{00000000-0005-0000-0000-0000178A0000}"/>
    <cellStyle name="Обычный 47 6 5" xfId="29104" xr:uid="{00000000-0005-0000-0000-0000188A0000}"/>
    <cellStyle name="Обычный 47 7" xfId="9433" xr:uid="{00000000-0005-0000-0000-0000198A0000}"/>
    <cellStyle name="Обычный 47 7 2" xfId="13682" xr:uid="{00000000-0005-0000-0000-00001A8A0000}"/>
    <cellStyle name="Обычный 47 7 2 2" xfId="22912" xr:uid="{00000000-0005-0000-0000-00001B8A0000}"/>
    <cellStyle name="Обычный 47 7 2 2 2" xfId="40913" xr:uid="{00000000-0005-0000-0000-00001C8A0000}"/>
    <cellStyle name="Обычный 47 7 2 3" xfId="32567" xr:uid="{00000000-0005-0000-0000-00001D8A0000}"/>
    <cellStyle name="Обычный 47 7 3" xfId="19907" xr:uid="{00000000-0005-0000-0000-00001E8A0000}"/>
    <cellStyle name="Обычный 47 7 3 2" xfId="38072" xr:uid="{00000000-0005-0000-0000-00001F8A0000}"/>
    <cellStyle name="Обычный 47 7 4" xfId="29775" xr:uid="{00000000-0005-0000-0000-0000208A0000}"/>
    <cellStyle name="Обычный 47 8" xfId="10844" xr:uid="{00000000-0005-0000-0000-0000218A0000}"/>
    <cellStyle name="Обычный 47 8 2" xfId="15233" xr:uid="{00000000-0005-0000-0000-0000228A0000}"/>
    <cellStyle name="Обычный 47 8 2 2" xfId="24412" xr:uid="{00000000-0005-0000-0000-0000238A0000}"/>
    <cellStyle name="Обычный 47 8 2 2 2" xfId="42412" xr:uid="{00000000-0005-0000-0000-0000248A0000}"/>
    <cellStyle name="Обычный 47 8 2 3" xfId="34067" xr:uid="{00000000-0005-0000-0000-0000258A0000}"/>
    <cellStyle name="Обычный 47 8 3" xfId="20699" xr:uid="{00000000-0005-0000-0000-0000268A0000}"/>
    <cellStyle name="Обычный 47 8 3 2" xfId="38851" xr:uid="{00000000-0005-0000-0000-0000278A0000}"/>
    <cellStyle name="Обычный 47 8 4" xfId="30535" xr:uid="{00000000-0005-0000-0000-0000288A0000}"/>
    <cellStyle name="Обычный 47 9" xfId="11270" xr:uid="{00000000-0005-0000-0000-0000298A0000}"/>
    <cellStyle name="Обычный 47 9 2" xfId="21115" xr:uid="{00000000-0005-0000-0000-00002A8A0000}"/>
    <cellStyle name="Обычный 47 9 2 2" xfId="39267" xr:uid="{00000000-0005-0000-0000-00002B8A0000}"/>
    <cellStyle name="Обычный 47 9 3" xfId="30951" xr:uid="{00000000-0005-0000-0000-00002C8A0000}"/>
    <cellStyle name="Обычный 47_Data_Resourses &amp; Reserves_Audit12_mod2011_f0112" xfId="3852" xr:uid="{00000000-0005-0000-0000-00002D8A0000}"/>
    <cellStyle name="Обычный 48" xfId="3853" xr:uid="{00000000-0005-0000-0000-00002E8A0000}"/>
    <cellStyle name="Обычный 48 10" xfId="11787" xr:uid="{00000000-0005-0000-0000-00002F8A0000}"/>
    <cellStyle name="Обычный 48 11" xfId="6677" xr:uid="{00000000-0005-0000-0000-0000308A0000}"/>
    <cellStyle name="Обычный 48 11 2" xfId="18531" xr:uid="{00000000-0005-0000-0000-0000318A0000}"/>
    <cellStyle name="Обычный 48 11 2 2" xfId="36808" xr:uid="{00000000-0005-0000-0000-0000328A0000}"/>
    <cellStyle name="Обычный 48 11 3" xfId="28587" xr:uid="{00000000-0005-0000-0000-0000338A0000}"/>
    <cellStyle name="Обычный 48 12" xfId="12621" xr:uid="{00000000-0005-0000-0000-0000348A0000}"/>
    <cellStyle name="Обычный 48 12 2" xfId="22057" xr:uid="{00000000-0005-0000-0000-0000358A0000}"/>
    <cellStyle name="Обычный 48 12 2 2" xfId="40173" xr:uid="{00000000-0005-0000-0000-0000368A0000}"/>
    <cellStyle name="Обычный 48 12 3" xfId="31836" xr:uid="{00000000-0005-0000-0000-0000378A0000}"/>
    <cellStyle name="Обычный 48 13" xfId="16025" xr:uid="{00000000-0005-0000-0000-0000388A0000}"/>
    <cellStyle name="Обычный 48 13 2" xfId="25001" xr:uid="{00000000-0005-0000-0000-0000398A0000}"/>
    <cellStyle name="Обычный 48 13 2 2" xfId="42998" xr:uid="{00000000-0005-0000-0000-00003A8A0000}"/>
    <cellStyle name="Обычный 48 13 3" xfId="34646" xr:uid="{00000000-0005-0000-0000-00003B8A0000}"/>
    <cellStyle name="Обычный 48 14" xfId="17396" xr:uid="{00000000-0005-0000-0000-00003C8A0000}"/>
    <cellStyle name="Обычный 48 14 2" xfId="35751" xr:uid="{00000000-0005-0000-0000-00003D8A0000}"/>
    <cellStyle name="Обычный 48 15" xfId="26307" xr:uid="{00000000-0005-0000-0000-00003E8A0000}"/>
    <cellStyle name="Обычный 48 15 2" xfId="44238" xr:uid="{00000000-0005-0000-0000-00003F8A0000}"/>
    <cellStyle name="Обычный 48 16" xfId="27596" xr:uid="{00000000-0005-0000-0000-0000408A0000}"/>
    <cellStyle name="Обычный 48 17" xfId="45325" xr:uid="{00000000-0005-0000-0000-0000418A0000}"/>
    <cellStyle name="Обычный 48 18" xfId="46396" xr:uid="{00000000-0005-0000-0000-0000428A0000}"/>
    <cellStyle name="Обычный 48 2" xfId="3854" xr:uid="{00000000-0005-0000-0000-0000438A0000}"/>
    <cellStyle name="Обычный 48 2 10" xfId="12622" xr:uid="{00000000-0005-0000-0000-0000448A0000}"/>
    <cellStyle name="Обычный 48 2 10 2" xfId="22058" xr:uid="{00000000-0005-0000-0000-0000458A0000}"/>
    <cellStyle name="Обычный 48 2 10 2 2" xfId="40174" xr:uid="{00000000-0005-0000-0000-0000468A0000}"/>
    <cellStyle name="Обычный 48 2 10 3" xfId="31837" xr:uid="{00000000-0005-0000-0000-0000478A0000}"/>
    <cellStyle name="Обычный 48 2 11" xfId="16026" xr:uid="{00000000-0005-0000-0000-0000488A0000}"/>
    <cellStyle name="Обычный 48 2 11 2" xfId="25002" xr:uid="{00000000-0005-0000-0000-0000498A0000}"/>
    <cellStyle name="Обычный 48 2 11 2 2" xfId="42999" xr:uid="{00000000-0005-0000-0000-00004A8A0000}"/>
    <cellStyle name="Обычный 48 2 11 3" xfId="34647" xr:uid="{00000000-0005-0000-0000-00004B8A0000}"/>
    <cellStyle name="Обычный 48 2 12" xfId="17397" xr:uid="{00000000-0005-0000-0000-00004C8A0000}"/>
    <cellStyle name="Обычный 48 2 12 2" xfId="35752" xr:uid="{00000000-0005-0000-0000-00004D8A0000}"/>
    <cellStyle name="Обычный 48 2 13" xfId="26308" xr:uid="{00000000-0005-0000-0000-00004E8A0000}"/>
    <cellStyle name="Обычный 48 2 13 2" xfId="44239" xr:uid="{00000000-0005-0000-0000-00004F8A0000}"/>
    <cellStyle name="Обычный 48 2 14" xfId="27597" xr:uid="{00000000-0005-0000-0000-0000508A0000}"/>
    <cellStyle name="Обычный 48 2 15" xfId="45326" xr:uid="{00000000-0005-0000-0000-0000518A0000}"/>
    <cellStyle name="Обычный 48 2 16" xfId="46397" xr:uid="{00000000-0005-0000-0000-0000528A0000}"/>
    <cellStyle name="Обычный 48 2 2" xfId="3855" xr:uid="{00000000-0005-0000-0000-0000538A0000}"/>
    <cellStyle name="Обычный 48 2 2 2" xfId="10193" xr:uid="{00000000-0005-0000-0000-0000548A0000}"/>
    <cellStyle name="Обычный 48 2 3" xfId="6161" xr:uid="{00000000-0005-0000-0000-0000558A0000}"/>
    <cellStyle name="Обычный 48 2 3 10" xfId="26859" xr:uid="{00000000-0005-0000-0000-0000568A0000}"/>
    <cellStyle name="Обычный 48 2 3 10 2" xfId="44774" xr:uid="{00000000-0005-0000-0000-0000578A0000}"/>
    <cellStyle name="Обычный 48 2 3 11" xfId="28203" xr:uid="{00000000-0005-0000-0000-0000588A0000}"/>
    <cellStyle name="Обычный 48 2 3 12" xfId="45821" xr:uid="{00000000-0005-0000-0000-0000598A0000}"/>
    <cellStyle name="Обычный 48 2 3 13" xfId="46987" xr:uid="{00000000-0005-0000-0000-00005A8A0000}"/>
    <cellStyle name="Обычный 48 2 3 2" xfId="9077" xr:uid="{00000000-0005-0000-0000-00005B8A0000}"/>
    <cellStyle name="Обычный 48 2 3 2 2" xfId="14154" xr:uid="{00000000-0005-0000-0000-00005C8A0000}"/>
    <cellStyle name="Обычный 48 2 3 2 2 2" xfId="23339" xr:uid="{00000000-0005-0000-0000-00005D8A0000}"/>
    <cellStyle name="Обычный 48 2 3 2 2 2 2" xfId="41339" xr:uid="{00000000-0005-0000-0000-00005E8A0000}"/>
    <cellStyle name="Обычный 48 2 3 2 2 3" xfId="32995" xr:uid="{00000000-0005-0000-0000-00005F8A0000}"/>
    <cellStyle name="Обычный 48 2 3 2 3" xfId="19643" xr:uid="{00000000-0005-0000-0000-0000608A0000}"/>
    <cellStyle name="Обычный 48 2 3 2 3 2" xfId="37813" xr:uid="{00000000-0005-0000-0000-0000618A0000}"/>
    <cellStyle name="Обычный 48 2 3 2 4" xfId="29518" xr:uid="{00000000-0005-0000-0000-0000628A0000}"/>
    <cellStyle name="Обычный 48 2 3 3" xfId="10194" xr:uid="{00000000-0005-0000-0000-0000638A0000}"/>
    <cellStyle name="Обычный 48 2 3 3 2" xfId="15234" xr:uid="{00000000-0005-0000-0000-0000648A0000}"/>
    <cellStyle name="Обычный 48 2 3 3 2 2" xfId="24413" xr:uid="{00000000-0005-0000-0000-0000658A0000}"/>
    <cellStyle name="Обычный 48 2 3 3 2 2 2" xfId="42413" xr:uid="{00000000-0005-0000-0000-0000668A0000}"/>
    <cellStyle name="Обычный 48 2 3 3 2 3" xfId="34068" xr:uid="{00000000-0005-0000-0000-0000678A0000}"/>
    <cellStyle name="Обычный 48 2 3 3 3" xfId="20343" xr:uid="{00000000-0005-0000-0000-0000688A0000}"/>
    <cellStyle name="Обычный 48 2 3 3 3 2" xfId="38502" xr:uid="{00000000-0005-0000-0000-0000698A0000}"/>
    <cellStyle name="Обычный 48 2 3 3 4" xfId="30197" xr:uid="{00000000-0005-0000-0000-00006A8A0000}"/>
    <cellStyle name="Обычный 48 2 3 4" xfId="11155" xr:uid="{00000000-0005-0000-0000-00006B8A0000}"/>
    <cellStyle name="Обычный 48 2 3 4 2" xfId="15235" xr:uid="{00000000-0005-0000-0000-00006C8A0000}"/>
    <cellStyle name="Обычный 48 2 3 4 2 2" xfId="24414" xr:uid="{00000000-0005-0000-0000-00006D8A0000}"/>
    <cellStyle name="Обычный 48 2 3 4 2 2 2" xfId="42414" xr:uid="{00000000-0005-0000-0000-00006E8A0000}"/>
    <cellStyle name="Обычный 48 2 3 4 2 3" xfId="34069" xr:uid="{00000000-0005-0000-0000-00006F8A0000}"/>
    <cellStyle name="Обычный 48 2 3 4 3" xfId="21004" xr:uid="{00000000-0005-0000-0000-0000708A0000}"/>
    <cellStyle name="Обычный 48 2 3 4 3 2" xfId="39156" xr:uid="{00000000-0005-0000-0000-0000718A0000}"/>
    <cellStyle name="Обычный 48 2 3 4 4" xfId="30840" xr:uid="{00000000-0005-0000-0000-0000728A0000}"/>
    <cellStyle name="Обычный 48 2 3 5" xfId="11662" xr:uid="{00000000-0005-0000-0000-0000738A0000}"/>
    <cellStyle name="Обычный 48 2 3 5 2" xfId="21507" xr:uid="{00000000-0005-0000-0000-0000748A0000}"/>
    <cellStyle name="Обычный 48 2 3 5 2 2" xfId="39659" xr:uid="{00000000-0005-0000-0000-0000758A0000}"/>
    <cellStyle name="Обычный 48 2 3 5 3" xfId="31343" xr:uid="{00000000-0005-0000-0000-0000768A0000}"/>
    <cellStyle name="Обычный 48 2 3 6" xfId="7622" xr:uid="{00000000-0005-0000-0000-0000778A0000}"/>
    <cellStyle name="Обычный 48 2 3 6 2" xfId="19017" xr:uid="{00000000-0005-0000-0000-0000788A0000}"/>
    <cellStyle name="Обычный 48 2 3 6 2 2" xfId="37237" xr:uid="{00000000-0005-0000-0000-0000798A0000}"/>
    <cellStyle name="Обычный 48 2 3 6 3" xfId="28984" xr:uid="{00000000-0005-0000-0000-00007A8A0000}"/>
    <cellStyle name="Обычный 48 2 3 7" xfId="13187" xr:uid="{00000000-0005-0000-0000-00007B8A0000}"/>
    <cellStyle name="Обычный 48 2 3 7 2" xfId="22588" xr:uid="{00000000-0005-0000-0000-00007C8A0000}"/>
    <cellStyle name="Обычный 48 2 3 7 2 2" xfId="40600" xr:uid="{00000000-0005-0000-0000-00007D8A0000}"/>
    <cellStyle name="Обычный 48 2 3 7 3" xfId="32262" xr:uid="{00000000-0005-0000-0000-00007E8A0000}"/>
    <cellStyle name="Обычный 48 2 3 8" xfId="16648" xr:uid="{00000000-0005-0000-0000-00007F8A0000}"/>
    <cellStyle name="Обычный 48 2 3 8 2" xfId="25436" xr:uid="{00000000-0005-0000-0000-0000808A0000}"/>
    <cellStyle name="Обычный 48 2 3 8 2 2" xfId="43400" xr:uid="{00000000-0005-0000-0000-0000818A0000}"/>
    <cellStyle name="Обычный 48 2 3 8 3" xfId="35092" xr:uid="{00000000-0005-0000-0000-0000828A0000}"/>
    <cellStyle name="Обычный 48 2 3 9" xfId="18110" xr:uid="{00000000-0005-0000-0000-0000838A0000}"/>
    <cellStyle name="Обычный 48 2 3 9 2" xfId="36420" xr:uid="{00000000-0005-0000-0000-0000848A0000}"/>
    <cellStyle name="Обычный 48 2 4" xfId="8531" xr:uid="{00000000-0005-0000-0000-0000858A0000}"/>
    <cellStyle name="Обычный 48 2 4 2" xfId="10195" xr:uid="{00000000-0005-0000-0000-0000868A0000}"/>
    <cellStyle name="Обычный 48 2 4 2 2" xfId="15236" xr:uid="{00000000-0005-0000-0000-0000878A0000}"/>
    <cellStyle name="Обычный 48 2 4 2 2 2" xfId="24415" xr:uid="{00000000-0005-0000-0000-0000888A0000}"/>
    <cellStyle name="Обычный 48 2 4 2 2 2 2" xfId="42415" xr:uid="{00000000-0005-0000-0000-0000898A0000}"/>
    <cellStyle name="Обычный 48 2 4 2 2 3" xfId="34070" xr:uid="{00000000-0005-0000-0000-00008A8A0000}"/>
    <cellStyle name="Обычный 48 2 4 2 3" xfId="20344" xr:uid="{00000000-0005-0000-0000-00008B8A0000}"/>
    <cellStyle name="Обычный 48 2 4 2 3 2" xfId="38503" xr:uid="{00000000-0005-0000-0000-00008C8A0000}"/>
    <cellStyle name="Обычный 48 2 4 2 4" xfId="30198" xr:uid="{00000000-0005-0000-0000-00008D8A0000}"/>
    <cellStyle name="Обычный 48 2 4 3" xfId="13686" xr:uid="{00000000-0005-0000-0000-00008E8A0000}"/>
    <cellStyle name="Обычный 48 2 4 3 2" xfId="22916" xr:uid="{00000000-0005-0000-0000-00008F8A0000}"/>
    <cellStyle name="Обычный 48 2 4 3 2 2" xfId="40917" xr:uid="{00000000-0005-0000-0000-0000908A0000}"/>
    <cellStyle name="Обычный 48 2 4 3 3" xfId="32571" xr:uid="{00000000-0005-0000-0000-0000918A0000}"/>
    <cellStyle name="Обычный 48 2 4 4" xfId="19286" xr:uid="{00000000-0005-0000-0000-0000928A0000}"/>
    <cellStyle name="Обычный 48 2 4 4 2" xfId="37460" xr:uid="{00000000-0005-0000-0000-0000938A0000}"/>
    <cellStyle name="Обычный 48 2 4 5" xfId="29171" xr:uid="{00000000-0005-0000-0000-0000948A0000}"/>
    <cellStyle name="Обычный 48 2 5" xfId="9437" xr:uid="{00000000-0005-0000-0000-0000958A0000}"/>
    <cellStyle name="Обычный 48 2 5 2" xfId="15237" xr:uid="{00000000-0005-0000-0000-0000968A0000}"/>
    <cellStyle name="Обычный 48 2 5 2 2" xfId="24416" xr:uid="{00000000-0005-0000-0000-0000978A0000}"/>
    <cellStyle name="Обычный 48 2 5 2 2 2" xfId="42416" xr:uid="{00000000-0005-0000-0000-0000988A0000}"/>
    <cellStyle name="Обычный 48 2 5 2 3" xfId="34071" xr:uid="{00000000-0005-0000-0000-0000998A0000}"/>
    <cellStyle name="Обычный 48 2 5 3" xfId="19911" xr:uid="{00000000-0005-0000-0000-00009A8A0000}"/>
    <cellStyle name="Обычный 48 2 5 3 2" xfId="38076" xr:uid="{00000000-0005-0000-0000-00009B8A0000}"/>
    <cellStyle name="Обычный 48 2 5 4" xfId="29779" xr:uid="{00000000-0005-0000-0000-00009C8A0000}"/>
    <cellStyle name="Обычный 48 2 6" xfId="10848" xr:uid="{00000000-0005-0000-0000-00009D8A0000}"/>
    <cellStyle name="Обычный 48 2 6 2" xfId="15238" xr:uid="{00000000-0005-0000-0000-00009E8A0000}"/>
    <cellStyle name="Обычный 48 2 6 2 2" xfId="24417" xr:uid="{00000000-0005-0000-0000-00009F8A0000}"/>
    <cellStyle name="Обычный 48 2 6 2 2 2" xfId="42417" xr:uid="{00000000-0005-0000-0000-0000A08A0000}"/>
    <cellStyle name="Обычный 48 2 6 2 3" xfId="34072" xr:uid="{00000000-0005-0000-0000-0000A18A0000}"/>
    <cellStyle name="Обычный 48 2 6 3" xfId="20703" xr:uid="{00000000-0005-0000-0000-0000A28A0000}"/>
    <cellStyle name="Обычный 48 2 6 3 2" xfId="38855" xr:uid="{00000000-0005-0000-0000-0000A38A0000}"/>
    <cellStyle name="Обычный 48 2 6 4" xfId="30539" xr:uid="{00000000-0005-0000-0000-0000A48A0000}"/>
    <cellStyle name="Обычный 48 2 7" xfId="11333" xr:uid="{00000000-0005-0000-0000-0000A58A0000}"/>
    <cellStyle name="Обычный 48 2 7 2" xfId="21178" xr:uid="{00000000-0005-0000-0000-0000A68A0000}"/>
    <cellStyle name="Обычный 48 2 7 2 2" xfId="39330" xr:uid="{00000000-0005-0000-0000-0000A78A0000}"/>
    <cellStyle name="Обычный 48 2 7 3" xfId="31014" xr:uid="{00000000-0005-0000-0000-0000A88A0000}"/>
    <cellStyle name="Обычный 48 2 8" xfId="11895" xr:uid="{00000000-0005-0000-0000-0000A98A0000}"/>
    <cellStyle name="Обычный 48 2 8 2" xfId="21646" xr:uid="{00000000-0005-0000-0000-0000AA8A0000}"/>
    <cellStyle name="Обычный 48 2 8 2 2" xfId="39795" xr:uid="{00000000-0005-0000-0000-0000AB8A0000}"/>
    <cellStyle name="Обычный 48 2 8 3" xfId="31474" xr:uid="{00000000-0005-0000-0000-0000AC8A0000}"/>
    <cellStyle name="Обычный 48 2 9" xfId="6832" xr:uid="{00000000-0005-0000-0000-0000AD8A0000}"/>
    <cellStyle name="Обычный 48 2 9 2" xfId="18621" xr:uid="{00000000-0005-0000-0000-0000AE8A0000}"/>
    <cellStyle name="Обычный 48 2 9 2 2" xfId="36882" xr:uid="{00000000-0005-0000-0000-0000AF8A0000}"/>
    <cellStyle name="Обычный 48 2 9 3" xfId="28651" xr:uid="{00000000-0005-0000-0000-0000B08A0000}"/>
    <cellStyle name="Обычный 48 3" xfId="3856" xr:uid="{00000000-0005-0000-0000-0000B18A0000}"/>
    <cellStyle name="Обычный 48 3 2" xfId="6162" xr:uid="{00000000-0005-0000-0000-0000B28A0000}"/>
    <cellStyle name="Обычный 48 3 2 2" xfId="10196" xr:uid="{00000000-0005-0000-0000-0000B38A0000}"/>
    <cellStyle name="Обычный 48 3 2 3" xfId="16649" xr:uid="{00000000-0005-0000-0000-0000B48A0000}"/>
    <cellStyle name="Обычный 48 3 2 3 2" xfId="25437" xr:uid="{00000000-0005-0000-0000-0000B58A0000}"/>
    <cellStyle name="Обычный 48 3 2 3 2 2" xfId="43401" xr:uid="{00000000-0005-0000-0000-0000B68A0000}"/>
    <cellStyle name="Обычный 48 3 2 3 3" xfId="35093" xr:uid="{00000000-0005-0000-0000-0000B78A0000}"/>
    <cellStyle name="Обычный 48 3 2 4" xfId="18111" xr:uid="{00000000-0005-0000-0000-0000B88A0000}"/>
    <cellStyle name="Обычный 48 3 2 4 2" xfId="36421" xr:uid="{00000000-0005-0000-0000-0000B98A0000}"/>
    <cellStyle name="Обычный 48 3 2 5" xfId="26860" xr:uid="{00000000-0005-0000-0000-0000BA8A0000}"/>
    <cellStyle name="Обычный 48 3 2 5 2" xfId="44775" xr:uid="{00000000-0005-0000-0000-0000BB8A0000}"/>
    <cellStyle name="Обычный 48 3 2 6" xfId="28204" xr:uid="{00000000-0005-0000-0000-0000BC8A0000}"/>
    <cellStyle name="Обычный 48 3 2 7" xfId="45822" xr:uid="{00000000-0005-0000-0000-0000BD8A0000}"/>
    <cellStyle name="Обычный 48 3 2 8" xfId="46988" xr:uid="{00000000-0005-0000-0000-0000BE8A0000}"/>
    <cellStyle name="Обычный 48 3 3" xfId="7039" xr:uid="{00000000-0005-0000-0000-0000BF8A0000}"/>
    <cellStyle name="Обычный 48 3 4" xfId="16027" xr:uid="{00000000-0005-0000-0000-0000C08A0000}"/>
    <cellStyle name="Обычный 48 3 4 2" xfId="25003" xr:uid="{00000000-0005-0000-0000-0000C18A0000}"/>
    <cellStyle name="Обычный 48 3 4 2 2" xfId="43000" xr:uid="{00000000-0005-0000-0000-0000C28A0000}"/>
    <cellStyle name="Обычный 48 3 4 3" xfId="34648" xr:uid="{00000000-0005-0000-0000-0000C38A0000}"/>
    <cellStyle name="Обычный 48 3 5" xfId="17398" xr:uid="{00000000-0005-0000-0000-0000C48A0000}"/>
    <cellStyle name="Обычный 48 3 5 2" xfId="35753" xr:uid="{00000000-0005-0000-0000-0000C58A0000}"/>
    <cellStyle name="Обычный 48 3 6" xfId="26309" xr:uid="{00000000-0005-0000-0000-0000C68A0000}"/>
    <cellStyle name="Обычный 48 3 6 2" xfId="44240" xr:uid="{00000000-0005-0000-0000-0000C78A0000}"/>
    <cellStyle name="Обычный 48 3 7" xfId="27598" xr:uid="{00000000-0005-0000-0000-0000C88A0000}"/>
    <cellStyle name="Обычный 48 3 8" xfId="45327" xr:uid="{00000000-0005-0000-0000-0000C98A0000}"/>
    <cellStyle name="Обычный 48 3 9" xfId="46398" xr:uid="{00000000-0005-0000-0000-0000CA8A0000}"/>
    <cellStyle name="Обычный 48 4" xfId="3857" xr:uid="{00000000-0005-0000-0000-0000CB8A0000}"/>
    <cellStyle name="Обычный 48 4 10" xfId="16207" xr:uid="{00000000-0005-0000-0000-0000CC8A0000}"/>
    <cellStyle name="Обычный 48 4 10 2" xfId="25146" xr:uid="{00000000-0005-0000-0000-0000CD8A0000}"/>
    <cellStyle name="Обычный 48 4 10 2 2" xfId="43139" xr:uid="{00000000-0005-0000-0000-0000CE8A0000}"/>
    <cellStyle name="Обычный 48 4 10 3" xfId="34786" xr:uid="{00000000-0005-0000-0000-0000CF8A0000}"/>
    <cellStyle name="Обычный 48 4 11" xfId="17399" xr:uid="{00000000-0005-0000-0000-0000D08A0000}"/>
    <cellStyle name="Обычный 48 4 11 2" xfId="35754" xr:uid="{00000000-0005-0000-0000-0000D18A0000}"/>
    <cellStyle name="Обычный 48 4 12" xfId="26506" xr:uid="{00000000-0005-0000-0000-0000D28A0000}"/>
    <cellStyle name="Обычный 48 4 12 2" xfId="44428" xr:uid="{00000000-0005-0000-0000-0000D38A0000}"/>
    <cellStyle name="Обычный 48 4 13" xfId="27599" xr:uid="{00000000-0005-0000-0000-0000D48A0000}"/>
    <cellStyle name="Обычный 48 4 14" xfId="45465" xr:uid="{00000000-0005-0000-0000-0000D58A0000}"/>
    <cellStyle name="Обычный 48 4 15" xfId="46578" xr:uid="{00000000-0005-0000-0000-0000D68A0000}"/>
    <cellStyle name="Обычный 48 4 2" xfId="6163" xr:uid="{00000000-0005-0000-0000-0000D78A0000}"/>
    <cellStyle name="Обычный 48 4 2 10" xfId="26995" xr:uid="{00000000-0005-0000-0000-0000D88A0000}"/>
    <cellStyle name="Обычный 48 4 2 10 2" xfId="44910" xr:uid="{00000000-0005-0000-0000-0000D98A0000}"/>
    <cellStyle name="Обычный 48 4 2 11" xfId="28205" xr:uid="{00000000-0005-0000-0000-0000DA8A0000}"/>
    <cellStyle name="Обычный 48 4 2 12" xfId="45967" xr:uid="{00000000-0005-0000-0000-0000DB8A0000}"/>
    <cellStyle name="Обычный 48 4 2 13" xfId="47162" xr:uid="{00000000-0005-0000-0000-0000DC8A0000}"/>
    <cellStyle name="Обычный 48 4 2 2" xfId="9078" xr:uid="{00000000-0005-0000-0000-0000DD8A0000}"/>
    <cellStyle name="Обычный 48 4 2 2 2" xfId="14155" xr:uid="{00000000-0005-0000-0000-0000DE8A0000}"/>
    <cellStyle name="Обычный 48 4 2 2 2 2" xfId="23340" xr:uid="{00000000-0005-0000-0000-0000DF8A0000}"/>
    <cellStyle name="Обычный 48 4 2 2 2 2 2" xfId="41340" xr:uid="{00000000-0005-0000-0000-0000E08A0000}"/>
    <cellStyle name="Обычный 48 4 2 2 2 3" xfId="32996" xr:uid="{00000000-0005-0000-0000-0000E18A0000}"/>
    <cellStyle name="Обычный 48 4 2 2 3" xfId="19644" xr:uid="{00000000-0005-0000-0000-0000E28A0000}"/>
    <cellStyle name="Обычный 48 4 2 2 3 2" xfId="37814" xr:uid="{00000000-0005-0000-0000-0000E38A0000}"/>
    <cellStyle name="Обычный 48 4 2 2 4" xfId="29519" xr:uid="{00000000-0005-0000-0000-0000E48A0000}"/>
    <cellStyle name="Обычный 48 4 2 3" xfId="10197" xr:uid="{00000000-0005-0000-0000-0000E58A0000}"/>
    <cellStyle name="Обычный 48 4 2 3 2" xfId="15239" xr:uid="{00000000-0005-0000-0000-0000E68A0000}"/>
    <cellStyle name="Обычный 48 4 2 3 2 2" xfId="24418" xr:uid="{00000000-0005-0000-0000-0000E78A0000}"/>
    <cellStyle name="Обычный 48 4 2 3 2 2 2" xfId="42418" xr:uid="{00000000-0005-0000-0000-0000E88A0000}"/>
    <cellStyle name="Обычный 48 4 2 3 2 3" xfId="34073" xr:uid="{00000000-0005-0000-0000-0000E98A0000}"/>
    <cellStyle name="Обычный 48 4 2 3 3" xfId="20345" xr:uid="{00000000-0005-0000-0000-0000EA8A0000}"/>
    <cellStyle name="Обычный 48 4 2 3 3 2" xfId="38504" xr:uid="{00000000-0005-0000-0000-0000EB8A0000}"/>
    <cellStyle name="Обычный 48 4 2 3 4" xfId="30199" xr:uid="{00000000-0005-0000-0000-0000EC8A0000}"/>
    <cellStyle name="Обычный 48 4 2 4" xfId="11156" xr:uid="{00000000-0005-0000-0000-0000ED8A0000}"/>
    <cellStyle name="Обычный 48 4 2 4 2" xfId="15240" xr:uid="{00000000-0005-0000-0000-0000EE8A0000}"/>
    <cellStyle name="Обычный 48 4 2 4 2 2" xfId="24419" xr:uid="{00000000-0005-0000-0000-0000EF8A0000}"/>
    <cellStyle name="Обычный 48 4 2 4 2 2 2" xfId="42419" xr:uid="{00000000-0005-0000-0000-0000F08A0000}"/>
    <cellStyle name="Обычный 48 4 2 4 2 3" xfId="34074" xr:uid="{00000000-0005-0000-0000-0000F18A0000}"/>
    <cellStyle name="Обычный 48 4 2 4 3" xfId="21005" xr:uid="{00000000-0005-0000-0000-0000F28A0000}"/>
    <cellStyle name="Обычный 48 4 2 4 3 2" xfId="39157" xr:uid="{00000000-0005-0000-0000-0000F38A0000}"/>
    <cellStyle name="Обычный 48 4 2 4 4" xfId="30841" xr:uid="{00000000-0005-0000-0000-0000F48A0000}"/>
    <cellStyle name="Обычный 48 4 2 5" xfId="11663" xr:uid="{00000000-0005-0000-0000-0000F58A0000}"/>
    <cellStyle name="Обычный 48 4 2 5 2" xfId="21508" xr:uid="{00000000-0005-0000-0000-0000F68A0000}"/>
    <cellStyle name="Обычный 48 4 2 5 2 2" xfId="39660" xr:uid="{00000000-0005-0000-0000-0000F78A0000}"/>
    <cellStyle name="Обычный 48 4 2 5 3" xfId="31344" xr:uid="{00000000-0005-0000-0000-0000F88A0000}"/>
    <cellStyle name="Обычный 48 4 2 6" xfId="7623" xr:uid="{00000000-0005-0000-0000-0000F98A0000}"/>
    <cellStyle name="Обычный 48 4 2 6 2" xfId="19018" xr:uid="{00000000-0005-0000-0000-0000FA8A0000}"/>
    <cellStyle name="Обычный 48 4 2 6 2 2" xfId="37238" xr:uid="{00000000-0005-0000-0000-0000FB8A0000}"/>
    <cellStyle name="Обычный 48 4 2 6 3" xfId="28985" xr:uid="{00000000-0005-0000-0000-0000FC8A0000}"/>
    <cellStyle name="Обычный 48 4 2 7" xfId="13188" xr:uid="{00000000-0005-0000-0000-0000FD8A0000}"/>
    <cellStyle name="Обычный 48 4 2 7 2" xfId="22589" xr:uid="{00000000-0005-0000-0000-0000FE8A0000}"/>
    <cellStyle name="Обычный 48 4 2 7 2 2" xfId="40601" xr:uid="{00000000-0005-0000-0000-0000FF8A0000}"/>
    <cellStyle name="Обычный 48 4 2 7 3" xfId="32263" xr:uid="{00000000-0005-0000-0000-0000008B0000}"/>
    <cellStyle name="Обычный 48 4 2 8" xfId="16826" xr:uid="{00000000-0005-0000-0000-0000018B0000}"/>
    <cellStyle name="Обычный 48 4 2 8 2" xfId="25575" xr:uid="{00000000-0005-0000-0000-0000028B0000}"/>
    <cellStyle name="Обычный 48 4 2 8 2 2" xfId="43536" xr:uid="{00000000-0005-0000-0000-0000038B0000}"/>
    <cellStyle name="Обычный 48 4 2 8 3" xfId="35228" xr:uid="{00000000-0005-0000-0000-0000048B0000}"/>
    <cellStyle name="Обычный 48 4 2 9" xfId="18112" xr:uid="{00000000-0005-0000-0000-0000058B0000}"/>
    <cellStyle name="Обычный 48 4 2 9 2" xfId="36422" xr:uid="{00000000-0005-0000-0000-0000068B0000}"/>
    <cellStyle name="Обычный 48 4 3" xfId="8780" xr:uid="{00000000-0005-0000-0000-0000078B0000}"/>
    <cellStyle name="Обычный 48 4 3 2" xfId="10198" xr:uid="{00000000-0005-0000-0000-0000088B0000}"/>
    <cellStyle name="Обычный 48 4 3 2 2" xfId="15241" xr:uid="{00000000-0005-0000-0000-0000098B0000}"/>
    <cellStyle name="Обычный 48 4 3 2 2 2" xfId="24420" xr:uid="{00000000-0005-0000-0000-00000A8B0000}"/>
    <cellStyle name="Обычный 48 4 3 2 2 2 2" xfId="42420" xr:uid="{00000000-0005-0000-0000-00000B8B0000}"/>
    <cellStyle name="Обычный 48 4 3 2 2 3" xfId="34075" xr:uid="{00000000-0005-0000-0000-00000C8B0000}"/>
    <cellStyle name="Обычный 48 4 3 2 3" xfId="20346" xr:uid="{00000000-0005-0000-0000-00000D8B0000}"/>
    <cellStyle name="Обычный 48 4 3 2 3 2" xfId="38505" xr:uid="{00000000-0005-0000-0000-00000E8B0000}"/>
    <cellStyle name="Обычный 48 4 3 2 4" xfId="30200" xr:uid="{00000000-0005-0000-0000-00000F8B0000}"/>
    <cellStyle name="Обычный 48 4 3 3" xfId="13687" xr:uid="{00000000-0005-0000-0000-0000108B0000}"/>
    <cellStyle name="Обычный 48 4 3 3 2" xfId="22917" xr:uid="{00000000-0005-0000-0000-0000118B0000}"/>
    <cellStyle name="Обычный 48 4 3 3 2 2" xfId="40918" xr:uid="{00000000-0005-0000-0000-0000128B0000}"/>
    <cellStyle name="Обычный 48 4 3 3 3" xfId="32572" xr:uid="{00000000-0005-0000-0000-0000138B0000}"/>
    <cellStyle name="Обычный 48 4 3 4" xfId="19412" xr:uid="{00000000-0005-0000-0000-0000148B0000}"/>
    <cellStyle name="Обычный 48 4 3 4 2" xfId="37582" xr:uid="{00000000-0005-0000-0000-0000158B0000}"/>
    <cellStyle name="Обычный 48 4 3 5" xfId="29292" xr:uid="{00000000-0005-0000-0000-0000168B0000}"/>
    <cellStyle name="Обычный 48 4 4" xfId="9438" xr:uid="{00000000-0005-0000-0000-0000178B0000}"/>
    <cellStyle name="Обычный 48 4 4 2" xfId="15242" xr:uid="{00000000-0005-0000-0000-0000188B0000}"/>
    <cellStyle name="Обычный 48 4 4 2 2" xfId="24421" xr:uid="{00000000-0005-0000-0000-0000198B0000}"/>
    <cellStyle name="Обычный 48 4 4 2 2 2" xfId="42421" xr:uid="{00000000-0005-0000-0000-00001A8B0000}"/>
    <cellStyle name="Обычный 48 4 4 2 3" xfId="34076" xr:uid="{00000000-0005-0000-0000-00001B8B0000}"/>
    <cellStyle name="Обычный 48 4 4 3" xfId="19912" xr:uid="{00000000-0005-0000-0000-00001C8B0000}"/>
    <cellStyle name="Обычный 48 4 4 3 2" xfId="38077" xr:uid="{00000000-0005-0000-0000-00001D8B0000}"/>
    <cellStyle name="Обычный 48 4 4 4" xfId="29780" xr:uid="{00000000-0005-0000-0000-00001E8B0000}"/>
    <cellStyle name="Обычный 48 4 5" xfId="10849" xr:uid="{00000000-0005-0000-0000-00001F8B0000}"/>
    <cellStyle name="Обычный 48 4 5 2" xfId="15243" xr:uid="{00000000-0005-0000-0000-0000208B0000}"/>
    <cellStyle name="Обычный 48 4 5 2 2" xfId="24422" xr:uid="{00000000-0005-0000-0000-0000218B0000}"/>
    <cellStyle name="Обычный 48 4 5 2 2 2" xfId="42422" xr:uid="{00000000-0005-0000-0000-0000228B0000}"/>
    <cellStyle name="Обычный 48 4 5 2 3" xfId="34077" xr:uid="{00000000-0005-0000-0000-0000238B0000}"/>
    <cellStyle name="Обычный 48 4 5 3" xfId="20704" xr:uid="{00000000-0005-0000-0000-0000248B0000}"/>
    <cellStyle name="Обычный 48 4 5 3 2" xfId="38856" xr:uid="{00000000-0005-0000-0000-0000258B0000}"/>
    <cellStyle name="Обычный 48 4 5 4" xfId="30540" xr:uid="{00000000-0005-0000-0000-0000268B0000}"/>
    <cellStyle name="Обычный 48 4 6" xfId="11443" xr:uid="{00000000-0005-0000-0000-0000278B0000}"/>
    <cellStyle name="Обычный 48 4 6 2" xfId="21288" xr:uid="{00000000-0005-0000-0000-0000288B0000}"/>
    <cellStyle name="Обычный 48 4 6 2 2" xfId="39440" xr:uid="{00000000-0005-0000-0000-0000298B0000}"/>
    <cellStyle name="Обычный 48 4 6 3" xfId="31124" xr:uid="{00000000-0005-0000-0000-00002A8B0000}"/>
    <cellStyle name="Обычный 48 4 7" xfId="12022" xr:uid="{00000000-0005-0000-0000-00002B8B0000}"/>
    <cellStyle name="Обычный 48 4 7 2" xfId="21761" xr:uid="{00000000-0005-0000-0000-00002C8B0000}"/>
    <cellStyle name="Обычный 48 4 7 2 2" xfId="39909" xr:uid="{00000000-0005-0000-0000-00002D8B0000}"/>
    <cellStyle name="Обычный 48 4 7 3" xfId="31588" xr:uid="{00000000-0005-0000-0000-00002E8B0000}"/>
    <cellStyle name="Обычный 48 4 8" xfId="7204" xr:uid="{00000000-0005-0000-0000-00002F8B0000}"/>
    <cellStyle name="Обычный 48 4 8 2" xfId="18791" xr:uid="{00000000-0005-0000-0000-0000308B0000}"/>
    <cellStyle name="Обычный 48 4 8 2 2" xfId="37011" xr:uid="{00000000-0005-0000-0000-0000318B0000}"/>
    <cellStyle name="Обычный 48 4 8 3" xfId="28762" xr:uid="{00000000-0005-0000-0000-0000328B0000}"/>
    <cellStyle name="Обычный 48 4 9" xfId="12623" xr:uid="{00000000-0005-0000-0000-0000338B0000}"/>
    <cellStyle name="Обычный 48 4 9 2" xfId="22059" xr:uid="{00000000-0005-0000-0000-0000348B0000}"/>
    <cellStyle name="Обычный 48 4 9 2 2" xfId="40175" xr:uid="{00000000-0005-0000-0000-0000358B0000}"/>
    <cellStyle name="Обычный 48 4 9 3" xfId="31838" xr:uid="{00000000-0005-0000-0000-0000368B0000}"/>
    <cellStyle name="Обычный 48 5" xfId="6160" xr:uid="{00000000-0005-0000-0000-0000378B0000}"/>
    <cellStyle name="Обычный 48 5 10" xfId="26858" xr:uid="{00000000-0005-0000-0000-0000388B0000}"/>
    <cellStyle name="Обычный 48 5 10 2" xfId="44773" xr:uid="{00000000-0005-0000-0000-0000398B0000}"/>
    <cellStyle name="Обычный 48 5 11" xfId="28202" xr:uid="{00000000-0005-0000-0000-00003A8B0000}"/>
    <cellStyle name="Обычный 48 5 12" xfId="45820" xr:uid="{00000000-0005-0000-0000-00003B8B0000}"/>
    <cellStyle name="Обычный 48 5 13" xfId="46986" xr:uid="{00000000-0005-0000-0000-00003C8B0000}"/>
    <cellStyle name="Обычный 48 5 2" xfId="9076" xr:uid="{00000000-0005-0000-0000-00003D8B0000}"/>
    <cellStyle name="Обычный 48 5 2 2" xfId="14156" xr:uid="{00000000-0005-0000-0000-00003E8B0000}"/>
    <cellStyle name="Обычный 48 5 2 2 2" xfId="23341" xr:uid="{00000000-0005-0000-0000-00003F8B0000}"/>
    <cellStyle name="Обычный 48 5 2 2 2 2" xfId="41341" xr:uid="{00000000-0005-0000-0000-0000408B0000}"/>
    <cellStyle name="Обычный 48 5 2 2 3" xfId="32997" xr:uid="{00000000-0005-0000-0000-0000418B0000}"/>
    <cellStyle name="Обычный 48 5 2 3" xfId="19642" xr:uid="{00000000-0005-0000-0000-0000428B0000}"/>
    <cellStyle name="Обычный 48 5 2 3 2" xfId="37812" xr:uid="{00000000-0005-0000-0000-0000438B0000}"/>
    <cellStyle name="Обычный 48 5 2 4" xfId="29517" xr:uid="{00000000-0005-0000-0000-0000448B0000}"/>
    <cellStyle name="Обычный 48 5 3" xfId="10199" xr:uid="{00000000-0005-0000-0000-0000458B0000}"/>
    <cellStyle name="Обычный 48 5 3 2" xfId="15244" xr:uid="{00000000-0005-0000-0000-0000468B0000}"/>
    <cellStyle name="Обычный 48 5 3 2 2" xfId="24423" xr:uid="{00000000-0005-0000-0000-0000478B0000}"/>
    <cellStyle name="Обычный 48 5 3 2 2 2" xfId="42423" xr:uid="{00000000-0005-0000-0000-0000488B0000}"/>
    <cellStyle name="Обычный 48 5 3 2 3" xfId="34078" xr:uid="{00000000-0005-0000-0000-0000498B0000}"/>
    <cellStyle name="Обычный 48 5 3 3" xfId="20347" xr:uid="{00000000-0005-0000-0000-00004A8B0000}"/>
    <cellStyle name="Обычный 48 5 3 3 2" xfId="38506" xr:uid="{00000000-0005-0000-0000-00004B8B0000}"/>
    <cellStyle name="Обычный 48 5 3 4" xfId="30201" xr:uid="{00000000-0005-0000-0000-00004C8B0000}"/>
    <cellStyle name="Обычный 48 5 4" xfId="11157" xr:uid="{00000000-0005-0000-0000-00004D8B0000}"/>
    <cellStyle name="Обычный 48 5 4 2" xfId="15245" xr:uid="{00000000-0005-0000-0000-00004E8B0000}"/>
    <cellStyle name="Обычный 48 5 4 2 2" xfId="24424" xr:uid="{00000000-0005-0000-0000-00004F8B0000}"/>
    <cellStyle name="Обычный 48 5 4 2 2 2" xfId="42424" xr:uid="{00000000-0005-0000-0000-0000508B0000}"/>
    <cellStyle name="Обычный 48 5 4 2 3" xfId="34079" xr:uid="{00000000-0005-0000-0000-0000518B0000}"/>
    <cellStyle name="Обычный 48 5 4 3" xfId="21006" xr:uid="{00000000-0005-0000-0000-0000528B0000}"/>
    <cellStyle name="Обычный 48 5 4 3 2" xfId="39158" xr:uid="{00000000-0005-0000-0000-0000538B0000}"/>
    <cellStyle name="Обычный 48 5 4 4" xfId="30842" xr:uid="{00000000-0005-0000-0000-0000548B0000}"/>
    <cellStyle name="Обычный 48 5 5" xfId="11661" xr:uid="{00000000-0005-0000-0000-0000558B0000}"/>
    <cellStyle name="Обычный 48 5 5 2" xfId="21506" xr:uid="{00000000-0005-0000-0000-0000568B0000}"/>
    <cellStyle name="Обычный 48 5 5 2 2" xfId="39658" xr:uid="{00000000-0005-0000-0000-0000578B0000}"/>
    <cellStyle name="Обычный 48 5 5 3" xfId="31342" xr:uid="{00000000-0005-0000-0000-0000588B0000}"/>
    <cellStyle name="Обычный 48 5 6" xfId="7621" xr:uid="{00000000-0005-0000-0000-0000598B0000}"/>
    <cellStyle name="Обычный 48 5 6 2" xfId="19016" xr:uid="{00000000-0005-0000-0000-00005A8B0000}"/>
    <cellStyle name="Обычный 48 5 6 2 2" xfId="37236" xr:uid="{00000000-0005-0000-0000-00005B8B0000}"/>
    <cellStyle name="Обычный 48 5 6 3" xfId="28983" xr:uid="{00000000-0005-0000-0000-00005C8B0000}"/>
    <cellStyle name="Обычный 48 5 7" xfId="13189" xr:uid="{00000000-0005-0000-0000-00005D8B0000}"/>
    <cellStyle name="Обычный 48 5 7 2" xfId="22590" xr:uid="{00000000-0005-0000-0000-00005E8B0000}"/>
    <cellStyle name="Обычный 48 5 7 2 2" xfId="40602" xr:uid="{00000000-0005-0000-0000-00005F8B0000}"/>
    <cellStyle name="Обычный 48 5 7 3" xfId="32264" xr:uid="{00000000-0005-0000-0000-0000608B0000}"/>
    <cellStyle name="Обычный 48 5 8" xfId="16647" xr:uid="{00000000-0005-0000-0000-0000618B0000}"/>
    <cellStyle name="Обычный 48 5 8 2" xfId="25435" xr:uid="{00000000-0005-0000-0000-0000628B0000}"/>
    <cellStyle name="Обычный 48 5 8 2 2" xfId="43399" xr:uid="{00000000-0005-0000-0000-0000638B0000}"/>
    <cellStyle name="Обычный 48 5 8 3" xfId="35091" xr:uid="{00000000-0005-0000-0000-0000648B0000}"/>
    <cellStyle name="Обычный 48 5 9" xfId="18109" xr:uid="{00000000-0005-0000-0000-0000658B0000}"/>
    <cellStyle name="Обычный 48 5 9 2" xfId="36419" xr:uid="{00000000-0005-0000-0000-0000668B0000}"/>
    <cellStyle name="Обычный 48 6" xfId="8339" xr:uid="{00000000-0005-0000-0000-0000678B0000}"/>
    <cellStyle name="Обычный 48 6 2" xfId="10200" xr:uid="{00000000-0005-0000-0000-0000688B0000}"/>
    <cellStyle name="Обычный 48 6 2 2" xfId="15246" xr:uid="{00000000-0005-0000-0000-0000698B0000}"/>
    <cellStyle name="Обычный 48 6 2 2 2" xfId="24425" xr:uid="{00000000-0005-0000-0000-00006A8B0000}"/>
    <cellStyle name="Обычный 48 6 2 2 2 2" xfId="42425" xr:uid="{00000000-0005-0000-0000-00006B8B0000}"/>
    <cellStyle name="Обычный 48 6 2 2 3" xfId="34080" xr:uid="{00000000-0005-0000-0000-00006C8B0000}"/>
    <cellStyle name="Обычный 48 6 2 3" xfId="20348" xr:uid="{00000000-0005-0000-0000-00006D8B0000}"/>
    <cellStyle name="Обычный 48 6 2 3 2" xfId="38507" xr:uid="{00000000-0005-0000-0000-00006E8B0000}"/>
    <cellStyle name="Обычный 48 6 2 4" xfId="30202" xr:uid="{00000000-0005-0000-0000-00006F8B0000}"/>
    <cellStyle name="Обычный 48 6 3" xfId="13381" xr:uid="{00000000-0005-0000-0000-0000708B0000}"/>
    <cellStyle name="Обычный 48 6 4" xfId="19213" xr:uid="{00000000-0005-0000-0000-0000718B0000}"/>
    <cellStyle name="Обычный 48 6 4 2" xfId="37392" xr:uid="{00000000-0005-0000-0000-0000728B0000}"/>
    <cellStyle name="Обычный 48 6 5" xfId="29105" xr:uid="{00000000-0005-0000-0000-0000738B0000}"/>
    <cellStyle name="Обычный 48 7" xfId="9436" xr:uid="{00000000-0005-0000-0000-0000748B0000}"/>
    <cellStyle name="Обычный 48 7 2" xfId="13685" xr:uid="{00000000-0005-0000-0000-0000758B0000}"/>
    <cellStyle name="Обычный 48 7 2 2" xfId="22915" xr:uid="{00000000-0005-0000-0000-0000768B0000}"/>
    <cellStyle name="Обычный 48 7 2 2 2" xfId="40916" xr:uid="{00000000-0005-0000-0000-0000778B0000}"/>
    <cellStyle name="Обычный 48 7 2 3" xfId="32570" xr:uid="{00000000-0005-0000-0000-0000788B0000}"/>
    <cellStyle name="Обычный 48 7 3" xfId="19910" xr:uid="{00000000-0005-0000-0000-0000798B0000}"/>
    <cellStyle name="Обычный 48 7 3 2" xfId="38075" xr:uid="{00000000-0005-0000-0000-00007A8B0000}"/>
    <cellStyle name="Обычный 48 7 4" xfId="29778" xr:uid="{00000000-0005-0000-0000-00007B8B0000}"/>
    <cellStyle name="Обычный 48 8" xfId="10847" xr:uid="{00000000-0005-0000-0000-00007C8B0000}"/>
    <cellStyle name="Обычный 48 8 2" xfId="15247" xr:uid="{00000000-0005-0000-0000-00007D8B0000}"/>
    <cellStyle name="Обычный 48 8 2 2" xfId="24426" xr:uid="{00000000-0005-0000-0000-00007E8B0000}"/>
    <cellStyle name="Обычный 48 8 2 2 2" xfId="42426" xr:uid="{00000000-0005-0000-0000-00007F8B0000}"/>
    <cellStyle name="Обычный 48 8 2 3" xfId="34081" xr:uid="{00000000-0005-0000-0000-0000808B0000}"/>
    <cellStyle name="Обычный 48 8 3" xfId="20702" xr:uid="{00000000-0005-0000-0000-0000818B0000}"/>
    <cellStyle name="Обычный 48 8 3 2" xfId="38854" xr:uid="{00000000-0005-0000-0000-0000828B0000}"/>
    <cellStyle name="Обычный 48 8 4" xfId="30538" xr:uid="{00000000-0005-0000-0000-0000838B0000}"/>
    <cellStyle name="Обычный 48 9" xfId="11271" xr:uid="{00000000-0005-0000-0000-0000848B0000}"/>
    <cellStyle name="Обычный 48 9 2" xfId="21116" xr:uid="{00000000-0005-0000-0000-0000858B0000}"/>
    <cellStyle name="Обычный 48 9 2 2" xfId="39268" xr:uid="{00000000-0005-0000-0000-0000868B0000}"/>
    <cellStyle name="Обычный 48 9 3" xfId="30952" xr:uid="{00000000-0005-0000-0000-0000878B0000}"/>
    <cellStyle name="Обычный 48_Data_Resourses &amp; Reserves_Audit12_mod2011_f0112" xfId="3858" xr:uid="{00000000-0005-0000-0000-0000888B0000}"/>
    <cellStyle name="Обычный 49" xfId="3859" xr:uid="{00000000-0005-0000-0000-0000898B0000}"/>
    <cellStyle name="Обычный 49 10" xfId="11788" xr:uid="{00000000-0005-0000-0000-00008A8B0000}"/>
    <cellStyle name="Обычный 49 11" xfId="6678" xr:uid="{00000000-0005-0000-0000-00008B8B0000}"/>
    <cellStyle name="Обычный 49 11 2" xfId="18532" xr:uid="{00000000-0005-0000-0000-00008C8B0000}"/>
    <cellStyle name="Обычный 49 11 2 2" xfId="36809" xr:uid="{00000000-0005-0000-0000-00008D8B0000}"/>
    <cellStyle name="Обычный 49 11 3" xfId="28588" xr:uid="{00000000-0005-0000-0000-00008E8B0000}"/>
    <cellStyle name="Обычный 49 12" xfId="12624" xr:uid="{00000000-0005-0000-0000-00008F8B0000}"/>
    <cellStyle name="Обычный 49 12 2" xfId="22060" xr:uid="{00000000-0005-0000-0000-0000908B0000}"/>
    <cellStyle name="Обычный 49 12 2 2" xfId="40176" xr:uid="{00000000-0005-0000-0000-0000918B0000}"/>
    <cellStyle name="Обычный 49 12 3" xfId="31839" xr:uid="{00000000-0005-0000-0000-0000928B0000}"/>
    <cellStyle name="Обычный 49 13" xfId="16028" xr:uid="{00000000-0005-0000-0000-0000938B0000}"/>
    <cellStyle name="Обычный 49 13 2" xfId="25004" xr:uid="{00000000-0005-0000-0000-0000948B0000}"/>
    <cellStyle name="Обычный 49 13 2 2" xfId="43001" xr:uid="{00000000-0005-0000-0000-0000958B0000}"/>
    <cellStyle name="Обычный 49 13 3" xfId="34649" xr:uid="{00000000-0005-0000-0000-0000968B0000}"/>
    <cellStyle name="Обычный 49 14" xfId="17400" xr:uid="{00000000-0005-0000-0000-0000978B0000}"/>
    <cellStyle name="Обычный 49 14 2" xfId="35755" xr:uid="{00000000-0005-0000-0000-0000988B0000}"/>
    <cellStyle name="Обычный 49 15" xfId="26310" xr:uid="{00000000-0005-0000-0000-0000998B0000}"/>
    <cellStyle name="Обычный 49 15 2" xfId="44241" xr:uid="{00000000-0005-0000-0000-00009A8B0000}"/>
    <cellStyle name="Обычный 49 16" xfId="27600" xr:uid="{00000000-0005-0000-0000-00009B8B0000}"/>
    <cellStyle name="Обычный 49 17" xfId="45328" xr:uid="{00000000-0005-0000-0000-00009C8B0000}"/>
    <cellStyle name="Обычный 49 18" xfId="46399" xr:uid="{00000000-0005-0000-0000-00009D8B0000}"/>
    <cellStyle name="Обычный 49 2" xfId="3860" xr:uid="{00000000-0005-0000-0000-00009E8B0000}"/>
    <cellStyle name="Обычный 49 2 10" xfId="12625" xr:uid="{00000000-0005-0000-0000-00009F8B0000}"/>
    <cellStyle name="Обычный 49 2 10 2" xfId="22061" xr:uid="{00000000-0005-0000-0000-0000A08B0000}"/>
    <cellStyle name="Обычный 49 2 10 2 2" xfId="40177" xr:uid="{00000000-0005-0000-0000-0000A18B0000}"/>
    <cellStyle name="Обычный 49 2 10 3" xfId="31840" xr:uid="{00000000-0005-0000-0000-0000A28B0000}"/>
    <cellStyle name="Обычный 49 2 11" xfId="16029" xr:uid="{00000000-0005-0000-0000-0000A38B0000}"/>
    <cellStyle name="Обычный 49 2 11 2" xfId="25005" xr:uid="{00000000-0005-0000-0000-0000A48B0000}"/>
    <cellStyle name="Обычный 49 2 11 2 2" xfId="43002" xr:uid="{00000000-0005-0000-0000-0000A58B0000}"/>
    <cellStyle name="Обычный 49 2 11 3" xfId="34650" xr:uid="{00000000-0005-0000-0000-0000A68B0000}"/>
    <cellStyle name="Обычный 49 2 12" xfId="17401" xr:uid="{00000000-0005-0000-0000-0000A78B0000}"/>
    <cellStyle name="Обычный 49 2 12 2" xfId="35756" xr:uid="{00000000-0005-0000-0000-0000A88B0000}"/>
    <cellStyle name="Обычный 49 2 13" xfId="26311" xr:uid="{00000000-0005-0000-0000-0000A98B0000}"/>
    <cellStyle name="Обычный 49 2 13 2" xfId="44242" xr:uid="{00000000-0005-0000-0000-0000AA8B0000}"/>
    <cellStyle name="Обычный 49 2 14" xfId="27601" xr:uid="{00000000-0005-0000-0000-0000AB8B0000}"/>
    <cellStyle name="Обычный 49 2 15" xfId="45329" xr:uid="{00000000-0005-0000-0000-0000AC8B0000}"/>
    <cellStyle name="Обычный 49 2 16" xfId="46400" xr:uid="{00000000-0005-0000-0000-0000AD8B0000}"/>
    <cellStyle name="Обычный 49 2 2" xfId="3861" xr:uid="{00000000-0005-0000-0000-0000AE8B0000}"/>
    <cellStyle name="Обычный 49 2 2 2" xfId="10201" xr:uid="{00000000-0005-0000-0000-0000AF8B0000}"/>
    <cellStyle name="Обычный 49 2 3" xfId="6165" xr:uid="{00000000-0005-0000-0000-0000B08B0000}"/>
    <cellStyle name="Обычный 49 2 3 10" xfId="26862" xr:uid="{00000000-0005-0000-0000-0000B18B0000}"/>
    <cellStyle name="Обычный 49 2 3 10 2" xfId="44777" xr:uid="{00000000-0005-0000-0000-0000B28B0000}"/>
    <cellStyle name="Обычный 49 2 3 11" xfId="28207" xr:uid="{00000000-0005-0000-0000-0000B38B0000}"/>
    <cellStyle name="Обычный 49 2 3 12" xfId="45824" xr:uid="{00000000-0005-0000-0000-0000B48B0000}"/>
    <cellStyle name="Обычный 49 2 3 13" xfId="46990" xr:uid="{00000000-0005-0000-0000-0000B58B0000}"/>
    <cellStyle name="Обычный 49 2 3 2" xfId="9080" xr:uid="{00000000-0005-0000-0000-0000B68B0000}"/>
    <cellStyle name="Обычный 49 2 3 2 2" xfId="14157" xr:uid="{00000000-0005-0000-0000-0000B78B0000}"/>
    <cellStyle name="Обычный 49 2 3 2 2 2" xfId="23342" xr:uid="{00000000-0005-0000-0000-0000B88B0000}"/>
    <cellStyle name="Обычный 49 2 3 2 2 2 2" xfId="41342" xr:uid="{00000000-0005-0000-0000-0000B98B0000}"/>
    <cellStyle name="Обычный 49 2 3 2 2 3" xfId="32998" xr:uid="{00000000-0005-0000-0000-0000BA8B0000}"/>
    <cellStyle name="Обычный 49 2 3 2 3" xfId="19646" xr:uid="{00000000-0005-0000-0000-0000BB8B0000}"/>
    <cellStyle name="Обычный 49 2 3 2 3 2" xfId="37816" xr:uid="{00000000-0005-0000-0000-0000BC8B0000}"/>
    <cellStyle name="Обычный 49 2 3 2 4" xfId="29521" xr:uid="{00000000-0005-0000-0000-0000BD8B0000}"/>
    <cellStyle name="Обычный 49 2 3 3" xfId="10202" xr:uid="{00000000-0005-0000-0000-0000BE8B0000}"/>
    <cellStyle name="Обычный 49 2 3 3 2" xfId="15248" xr:uid="{00000000-0005-0000-0000-0000BF8B0000}"/>
    <cellStyle name="Обычный 49 2 3 3 2 2" xfId="24427" xr:uid="{00000000-0005-0000-0000-0000C08B0000}"/>
    <cellStyle name="Обычный 49 2 3 3 2 2 2" xfId="42427" xr:uid="{00000000-0005-0000-0000-0000C18B0000}"/>
    <cellStyle name="Обычный 49 2 3 3 2 3" xfId="34082" xr:uid="{00000000-0005-0000-0000-0000C28B0000}"/>
    <cellStyle name="Обычный 49 2 3 3 3" xfId="20349" xr:uid="{00000000-0005-0000-0000-0000C38B0000}"/>
    <cellStyle name="Обычный 49 2 3 3 3 2" xfId="38508" xr:uid="{00000000-0005-0000-0000-0000C48B0000}"/>
    <cellStyle name="Обычный 49 2 3 3 4" xfId="30203" xr:uid="{00000000-0005-0000-0000-0000C58B0000}"/>
    <cellStyle name="Обычный 49 2 3 4" xfId="11158" xr:uid="{00000000-0005-0000-0000-0000C68B0000}"/>
    <cellStyle name="Обычный 49 2 3 4 2" xfId="15249" xr:uid="{00000000-0005-0000-0000-0000C78B0000}"/>
    <cellStyle name="Обычный 49 2 3 4 2 2" xfId="24428" xr:uid="{00000000-0005-0000-0000-0000C88B0000}"/>
    <cellStyle name="Обычный 49 2 3 4 2 2 2" xfId="42428" xr:uid="{00000000-0005-0000-0000-0000C98B0000}"/>
    <cellStyle name="Обычный 49 2 3 4 2 3" xfId="34083" xr:uid="{00000000-0005-0000-0000-0000CA8B0000}"/>
    <cellStyle name="Обычный 49 2 3 4 3" xfId="21007" xr:uid="{00000000-0005-0000-0000-0000CB8B0000}"/>
    <cellStyle name="Обычный 49 2 3 4 3 2" xfId="39159" xr:uid="{00000000-0005-0000-0000-0000CC8B0000}"/>
    <cellStyle name="Обычный 49 2 3 4 4" xfId="30843" xr:uid="{00000000-0005-0000-0000-0000CD8B0000}"/>
    <cellStyle name="Обычный 49 2 3 5" xfId="11665" xr:uid="{00000000-0005-0000-0000-0000CE8B0000}"/>
    <cellStyle name="Обычный 49 2 3 5 2" xfId="21510" xr:uid="{00000000-0005-0000-0000-0000CF8B0000}"/>
    <cellStyle name="Обычный 49 2 3 5 2 2" xfId="39662" xr:uid="{00000000-0005-0000-0000-0000D08B0000}"/>
    <cellStyle name="Обычный 49 2 3 5 3" xfId="31346" xr:uid="{00000000-0005-0000-0000-0000D18B0000}"/>
    <cellStyle name="Обычный 49 2 3 6" xfId="7625" xr:uid="{00000000-0005-0000-0000-0000D28B0000}"/>
    <cellStyle name="Обычный 49 2 3 6 2" xfId="19020" xr:uid="{00000000-0005-0000-0000-0000D38B0000}"/>
    <cellStyle name="Обычный 49 2 3 6 2 2" xfId="37240" xr:uid="{00000000-0005-0000-0000-0000D48B0000}"/>
    <cellStyle name="Обычный 49 2 3 6 3" xfId="28987" xr:uid="{00000000-0005-0000-0000-0000D58B0000}"/>
    <cellStyle name="Обычный 49 2 3 7" xfId="13190" xr:uid="{00000000-0005-0000-0000-0000D68B0000}"/>
    <cellStyle name="Обычный 49 2 3 7 2" xfId="22591" xr:uid="{00000000-0005-0000-0000-0000D78B0000}"/>
    <cellStyle name="Обычный 49 2 3 7 2 2" xfId="40603" xr:uid="{00000000-0005-0000-0000-0000D88B0000}"/>
    <cellStyle name="Обычный 49 2 3 7 3" xfId="32265" xr:uid="{00000000-0005-0000-0000-0000D98B0000}"/>
    <cellStyle name="Обычный 49 2 3 8" xfId="16651" xr:uid="{00000000-0005-0000-0000-0000DA8B0000}"/>
    <cellStyle name="Обычный 49 2 3 8 2" xfId="25439" xr:uid="{00000000-0005-0000-0000-0000DB8B0000}"/>
    <cellStyle name="Обычный 49 2 3 8 2 2" xfId="43403" xr:uid="{00000000-0005-0000-0000-0000DC8B0000}"/>
    <cellStyle name="Обычный 49 2 3 8 3" xfId="35095" xr:uid="{00000000-0005-0000-0000-0000DD8B0000}"/>
    <cellStyle name="Обычный 49 2 3 9" xfId="18114" xr:uid="{00000000-0005-0000-0000-0000DE8B0000}"/>
    <cellStyle name="Обычный 49 2 3 9 2" xfId="36424" xr:uid="{00000000-0005-0000-0000-0000DF8B0000}"/>
    <cellStyle name="Обычный 49 2 4" xfId="8532" xr:uid="{00000000-0005-0000-0000-0000E08B0000}"/>
    <cellStyle name="Обычный 49 2 4 2" xfId="10203" xr:uid="{00000000-0005-0000-0000-0000E18B0000}"/>
    <cellStyle name="Обычный 49 2 4 2 2" xfId="15250" xr:uid="{00000000-0005-0000-0000-0000E28B0000}"/>
    <cellStyle name="Обычный 49 2 4 2 2 2" xfId="24429" xr:uid="{00000000-0005-0000-0000-0000E38B0000}"/>
    <cellStyle name="Обычный 49 2 4 2 2 2 2" xfId="42429" xr:uid="{00000000-0005-0000-0000-0000E48B0000}"/>
    <cellStyle name="Обычный 49 2 4 2 2 3" xfId="34084" xr:uid="{00000000-0005-0000-0000-0000E58B0000}"/>
    <cellStyle name="Обычный 49 2 4 2 3" xfId="20350" xr:uid="{00000000-0005-0000-0000-0000E68B0000}"/>
    <cellStyle name="Обычный 49 2 4 2 3 2" xfId="38509" xr:uid="{00000000-0005-0000-0000-0000E78B0000}"/>
    <cellStyle name="Обычный 49 2 4 2 4" xfId="30204" xr:uid="{00000000-0005-0000-0000-0000E88B0000}"/>
    <cellStyle name="Обычный 49 2 4 3" xfId="13689" xr:uid="{00000000-0005-0000-0000-0000E98B0000}"/>
    <cellStyle name="Обычный 49 2 4 3 2" xfId="22919" xr:uid="{00000000-0005-0000-0000-0000EA8B0000}"/>
    <cellStyle name="Обычный 49 2 4 3 2 2" xfId="40920" xr:uid="{00000000-0005-0000-0000-0000EB8B0000}"/>
    <cellStyle name="Обычный 49 2 4 3 3" xfId="32574" xr:uid="{00000000-0005-0000-0000-0000EC8B0000}"/>
    <cellStyle name="Обычный 49 2 4 4" xfId="19287" xr:uid="{00000000-0005-0000-0000-0000ED8B0000}"/>
    <cellStyle name="Обычный 49 2 4 4 2" xfId="37461" xr:uid="{00000000-0005-0000-0000-0000EE8B0000}"/>
    <cellStyle name="Обычный 49 2 4 5" xfId="29172" xr:uid="{00000000-0005-0000-0000-0000EF8B0000}"/>
    <cellStyle name="Обычный 49 2 5" xfId="9440" xr:uid="{00000000-0005-0000-0000-0000F08B0000}"/>
    <cellStyle name="Обычный 49 2 5 2" xfId="15251" xr:uid="{00000000-0005-0000-0000-0000F18B0000}"/>
    <cellStyle name="Обычный 49 2 5 2 2" xfId="24430" xr:uid="{00000000-0005-0000-0000-0000F28B0000}"/>
    <cellStyle name="Обычный 49 2 5 2 2 2" xfId="42430" xr:uid="{00000000-0005-0000-0000-0000F38B0000}"/>
    <cellStyle name="Обычный 49 2 5 2 3" xfId="34085" xr:uid="{00000000-0005-0000-0000-0000F48B0000}"/>
    <cellStyle name="Обычный 49 2 5 3" xfId="19914" xr:uid="{00000000-0005-0000-0000-0000F58B0000}"/>
    <cellStyle name="Обычный 49 2 5 3 2" xfId="38079" xr:uid="{00000000-0005-0000-0000-0000F68B0000}"/>
    <cellStyle name="Обычный 49 2 5 4" xfId="29782" xr:uid="{00000000-0005-0000-0000-0000F78B0000}"/>
    <cellStyle name="Обычный 49 2 6" xfId="10851" xr:uid="{00000000-0005-0000-0000-0000F88B0000}"/>
    <cellStyle name="Обычный 49 2 6 2" xfId="15252" xr:uid="{00000000-0005-0000-0000-0000F98B0000}"/>
    <cellStyle name="Обычный 49 2 6 2 2" xfId="24431" xr:uid="{00000000-0005-0000-0000-0000FA8B0000}"/>
    <cellStyle name="Обычный 49 2 6 2 2 2" xfId="42431" xr:uid="{00000000-0005-0000-0000-0000FB8B0000}"/>
    <cellStyle name="Обычный 49 2 6 2 3" xfId="34086" xr:uid="{00000000-0005-0000-0000-0000FC8B0000}"/>
    <cellStyle name="Обычный 49 2 6 3" xfId="20706" xr:uid="{00000000-0005-0000-0000-0000FD8B0000}"/>
    <cellStyle name="Обычный 49 2 6 3 2" xfId="38858" xr:uid="{00000000-0005-0000-0000-0000FE8B0000}"/>
    <cellStyle name="Обычный 49 2 6 4" xfId="30542" xr:uid="{00000000-0005-0000-0000-0000FF8B0000}"/>
    <cellStyle name="Обычный 49 2 7" xfId="11334" xr:uid="{00000000-0005-0000-0000-0000008C0000}"/>
    <cellStyle name="Обычный 49 2 7 2" xfId="21179" xr:uid="{00000000-0005-0000-0000-0000018C0000}"/>
    <cellStyle name="Обычный 49 2 7 2 2" xfId="39331" xr:uid="{00000000-0005-0000-0000-0000028C0000}"/>
    <cellStyle name="Обычный 49 2 7 3" xfId="31015" xr:uid="{00000000-0005-0000-0000-0000038C0000}"/>
    <cellStyle name="Обычный 49 2 8" xfId="11896" xr:uid="{00000000-0005-0000-0000-0000048C0000}"/>
    <cellStyle name="Обычный 49 2 8 2" xfId="21647" xr:uid="{00000000-0005-0000-0000-0000058C0000}"/>
    <cellStyle name="Обычный 49 2 8 2 2" xfId="39796" xr:uid="{00000000-0005-0000-0000-0000068C0000}"/>
    <cellStyle name="Обычный 49 2 8 3" xfId="31475" xr:uid="{00000000-0005-0000-0000-0000078C0000}"/>
    <cellStyle name="Обычный 49 2 9" xfId="6833" xr:uid="{00000000-0005-0000-0000-0000088C0000}"/>
    <cellStyle name="Обычный 49 2 9 2" xfId="18622" xr:uid="{00000000-0005-0000-0000-0000098C0000}"/>
    <cellStyle name="Обычный 49 2 9 2 2" xfId="36883" xr:uid="{00000000-0005-0000-0000-00000A8C0000}"/>
    <cellStyle name="Обычный 49 2 9 3" xfId="28652" xr:uid="{00000000-0005-0000-0000-00000B8C0000}"/>
    <cellStyle name="Обычный 49 3" xfId="3862" xr:uid="{00000000-0005-0000-0000-00000C8C0000}"/>
    <cellStyle name="Обычный 49 3 2" xfId="6166" xr:uid="{00000000-0005-0000-0000-00000D8C0000}"/>
    <cellStyle name="Обычный 49 3 2 2" xfId="10204" xr:uid="{00000000-0005-0000-0000-00000E8C0000}"/>
    <cellStyle name="Обычный 49 3 2 3" xfId="16652" xr:uid="{00000000-0005-0000-0000-00000F8C0000}"/>
    <cellStyle name="Обычный 49 3 2 3 2" xfId="25440" xr:uid="{00000000-0005-0000-0000-0000108C0000}"/>
    <cellStyle name="Обычный 49 3 2 3 2 2" xfId="43404" xr:uid="{00000000-0005-0000-0000-0000118C0000}"/>
    <cellStyle name="Обычный 49 3 2 3 3" xfId="35096" xr:uid="{00000000-0005-0000-0000-0000128C0000}"/>
    <cellStyle name="Обычный 49 3 2 4" xfId="18115" xr:uid="{00000000-0005-0000-0000-0000138C0000}"/>
    <cellStyle name="Обычный 49 3 2 4 2" xfId="36425" xr:uid="{00000000-0005-0000-0000-0000148C0000}"/>
    <cellStyle name="Обычный 49 3 2 5" xfId="26863" xr:uid="{00000000-0005-0000-0000-0000158C0000}"/>
    <cellStyle name="Обычный 49 3 2 5 2" xfId="44778" xr:uid="{00000000-0005-0000-0000-0000168C0000}"/>
    <cellStyle name="Обычный 49 3 2 6" xfId="28208" xr:uid="{00000000-0005-0000-0000-0000178C0000}"/>
    <cellStyle name="Обычный 49 3 2 7" xfId="45825" xr:uid="{00000000-0005-0000-0000-0000188C0000}"/>
    <cellStyle name="Обычный 49 3 2 8" xfId="46991" xr:uid="{00000000-0005-0000-0000-0000198C0000}"/>
    <cellStyle name="Обычный 49 3 3" xfId="7040" xr:uid="{00000000-0005-0000-0000-00001A8C0000}"/>
    <cellStyle name="Обычный 49 3 4" xfId="16030" xr:uid="{00000000-0005-0000-0000-00001B8C0000}"/>
    <cellStyle name="Обычный 49 3 4 2" xfId="25006" xr:uid="{00000000-0005-0000-0000-00001C8C0000}"/>
    <cellStyle name="Обычный 49 3 4 2 2" xfId="43003" xr:uid="{00000000-0005-0000-0000-00001D8C0000}"/>
    <cellStyle name="Обычный 49 3 4 3" xfId="34651" xr:uid="{00000000-0005-0000-0000-00001E8C0000}"/>
    <cellStyle name="Обычный 49 3 5" xfId="17402" xr:uid="{00000000-0005-0000-0000-00001F8C0000}"/>
    <cellStyle name="Обычный 49 3 5 2" xfId="35757" xr:uid="{00000000-0005-0000-0000-0000208C0000}"/>
    <cellStyle name="Обычный 49 3 6" xfId="26312" xr:uid="{00000000-0005-0000-0000-0000218C0000}"/>
    <cellStyle name="Обычный 49 3 6 2" xfId="44243" xr:uid="{00000000-0005-0000-0000-0000228C0000}"/>
    <cellStyle name="Обычный 49 3 7" xfId="27602" xr:uid="{00000000-0005-0000-0000-0000238C0000}"/>
    <cellStyle name="Обычный 49 3 8" xfId="45330" xr:uid="{00000000-0005-0000-0000-0000248C0000}"/>
    <cellStyle name="Обычный 49 3 9" xfId="46401" xr:uid="{00000000-0005-0000-0000-0000258C0000}"/>
    <cellStyle name="Обычный 49 4" xfId="3863" xr:uid="{00000000-0005-0000-0000-0000268C0000}"/>
    <cellStyle name="Обычный 49 4 10" xfId="16208" xr:uid="{00000000-0005-0000-0000-0000278C0000}"/>
    <cellStyle name="Обычный 49 4 10 2" xfId="25147" xr:uid="{00000000-0005-0000-0000-0000288C0000}"/>
    <cellStyle name="Обычный 49 4 10 2 2" xfId="43140" xr:uid="{00000000-0005-0000-0000-0000298C0000}"/>
    <cellStyle name="Обычный 49 4 10 3" xfId="34787" xr:uid="{00000000-0005-0000-0000-00002A8C0000}"/>
    <cellStyle name="Обычный 49 4 11" xfId="17403" xr:uid="{00000000-0005-0000-0000-00002B8C0000}"/>
    <cellStyle name="Обычный 49 4 11 2" xfId="35758" xr:uid="{00000000-0005-0000-0000-00002C8C0000}"/>
    <cellStyle name="Обычный 49 4 12" xfId="26507" xr:uid="{00000000-0005-0000-0000-00002D8C0000}"/>
    <cellStyle name="Обычный 49 4 12 2" xfId="44429" xr:uid="{00000000-0005-0000-0000-00002E8C0000}"/>
    <cellStyle name="Обычный 49 4 13" xfId="27603" xr:uid="{00000000-0005-0000-0000-00002F8C0000}"/>
    <cellStyle name="Обычный 49 4 14" xfId="45466" xr:uid="{00000000-0005-0000-0000-0000308C0000}"/>
    <cellStyle name="Обычный 49 4 15" xfId="46579" xr:uid="{00000000-0005-0000-0000-0000318C0000}"/>
    <cellStyle name="Обычный 49 4 2" xfId="6167" xr:uid="{00000000-0005-0000-0000-0000328C0000}"/>
    <cellStyle name="Обычный 49 4 2 10" xfId="26996" xr:uid="{00000000-0005-0000-0000-0000338C0000}"/>
    <cellStyle name="Обычный 49 4 2 10 2" xfId="44911" xr:uid="{00000000-0005-0000-0000-0000348C0000}"/>
    <cellStyle name="Обычный 49 4 2 11" xfId="28209" xr:uid="{00000000-0005-0000-0000-0000358C0000}"/>
    <cellStyle name="Обычный 49 4 2 12" xfId="45968" xr:uid="{00000000-0005-0000-0000-0000368C0000}"/>
    <cellStyle name="Обычный 49 4 2 13" xfId="47163" xr:uid="{00000000-0005-0000-0000-0000378C0000}"/>
    <cellStyle name="Обычный 49 4 2 2" xfId="9081" xr:uid="{00000000-0005-0000-0000-0000388C0000}"/>
    <cellStyle name="Обычный 49 4 2 2 2" xfId="14158" xr:uid="{00000000-0005-0000-0000-0000398C0000}"/>
    <cellStyle name="Обычный 49 4 2 2 2 2" xfId="23343" xr:uid="{00000000-0005-0000-0000-00003A8C0000}"/>
    <cellStyle name="Обычный 49 4 2 2 2 2 2" xfId="41343" xr:uid="{00000000-0005-0000-0000-00003B8C0000}"/>
    <cellStyle name="Обычный 49 4 2 2 2 3" xfId="32999" xr:uid="{00000000-0005-0000-0000-00003C8C0000}"/>
    <cellStyle name="Обычный 49 4 2 2 3" xfId="19647" xr:uid="{00000000-0005-0000-0000-00003D8C0000}"/>
    <cellStyle name="Обычный 49 4 2 2 3 2" xfId="37817" xr:uid="{00000000-0005-0000-0000-00003E8C0000}"/>
    <cellStyle name="Обычный 49 4 2 2 4" xfId="29522" xr:uid="{00000000-0005-0000-0000-00003F8C0000}"/>
    <cellStyle name="Обычный 49 4 2 3" xfId="10205" xr:uid="{00000000-0005-0000-0000-0000408C0000}"/>
    <cellStyle name="Обычный 49 4 2 3 2" xfId="15253" xr:uid="{00000000-0005-0000-0000-0000418C0000}"/>
    <cellStyle name="Обычный 49 4 2 3 2 2" xfId="24432" xr:uid="{00000000-0005-0000-0000-0000428C0000}"/>
    <cellStyle name="Обычный 49 4 2 3 2 2 2" xfId="42432" xr:uid="{00000000-0005-0000-0000-0000438C0000}"/>
    <cellStyle name="Обычный 49 4 2 3 2 3" xfId="34087" xr:uid="{00000000-0005-0000-0000-0000448C0000}"/>
    <cellStyle name="Обычный 49 4 2 3 3" xfId="20351" xr:uid="{00000000-0005-0000-0000-0000458C0000}"/>
    <cellStyle name="Обычный 49 4 2 3 3 2" xfId="38510" xr:uid="{00000000-0005-0000-0000-0000468C0000}"/>
    <cellStyle name="Обычный 49 4 2 3 4" xfId="30205" xr:uid="{00000000-0005-0000-0000-0000478C0000}"/>
    <cellStyle name="Обычный 49 4 2 4" xfId="11159" xr:uid="{00000000-0005-0000-0000-0000488C0000}"/>
    <cellStyle name="Обычный 49 4 2 4 2" xfId="15254" xr:uid="{00000000-0005-0000-0000-0000498C0000}"/>
    <cellStyle name="Обычный 49 4 2 4 2 2" xfId="24433" xr:uid="{00000000-0005-0000-0000-00004A8C0000}"/>
    <cellStyle name="Обычный 49 4 2 4 2 2 2" xfId="42433" xr:uid="{00000000-0005-0000-0000-00004B8C0000}"/>
    <cellStyle name="Обычный 49 4 2 4 2 3" xfId="34088" xr:uid="{00000000-0005-0000-0000-00004C8C0000}"/>
    <cellStyle name="Обычный 49 4 2 4 3" xfId="21008" xr:uid="{00000000-0005-0000-0000-00004D8C0000}"/>
    <cellStyle name="Обычный 49 4 2 4 3 2" xfId="39160" xr:uid="{00000000-0005-0000-0000-00004E8C0000}"/>
    <cellStyle name="Обычный 49 4 2 4 4" xfId="30844" xr:uid="{00000000-0005-0000-0000-00004F8C0000}"/>
    <cellStyle name="Обычный 49 4 2 5" xfId="11666" xr:uid="{00000000-0005-0000-0000-0000508C0000}"/>
    <cellStyle name="Обычный 49 4 2 5 2" xfId="21511" xr:uid="{00000000-0005-0000-0000-0000518C0000}"/>
    <cellStyle name="Обычный 49 4 2 5 2 2" xfId="39663" xr:uid="{00000000-0005-0000-0000-0000528C0000}"/>
    <cellStyle name="Обычный 49 4 2 5 3" xfId="31347" xr:uid="{00000000-0005-0000-0000-0000538C0000}"/>
    <cellStyle name="Обычный 49 4 2 6" xfId="7626" xr:uid="{00000000-0005-0000-0000-0000548C0000}"/>
    <cellStyle name="Обычный 49 4 2 6 2" xfId="19021" xr:uid="{00000000-0005-0000-0000-0000558C0000}"/>
    <cellStyle name="Обычный 49 4 2 6 2 2" xfId="37241" xr:uid="{00000000-0005-0000-0000-0000568C0000}"/>
    <cellStyle name="Обычный 49 4 2 6 3" xfId="28988" xr:uid="{00000000-0005-0000-0000-0000578C0000}"/>
    <cellStyle name="Обычный 49 4 2 7" xfId="13191" xr:uid="{00000000-0005-0000-0000-0000588C0000}"/>
    <cellStyle name="Обычный 49 4 2 7 2" xfId="22592" xr:uid="{00000000-0005-0000-0000-0000598C0000}"/>
    <cellStyle name="Обычный 49 4 2 7 2 2" xfId="40604" xr:uid="{00000000-0005-0000-0000-00005A8C0000}"/>
    <cellStyle name="Обычный 49 4 2 7 3" xfId="32266" xr:uid="{00000000-0005-0000-0000-00005B8C0000}"/>
    <cellStyle name="Обычный 49 4 2 8" xfId="16827" xr:uid="{00000000-0005-0000-0000-00005C8C0000}"/>
    <cellStyle name="Обычный 49 4 2 8 2" xfId="25576" xr:uid="{00000000-0005-0000-0000-00005D8C0000}"/>
    <cellStyle name="Обычный 49 4 2 8 2 2" xfId="43537" xr:uid="{00000000-0005-0000-0000-00005E8C0000}"/>
    <cellStyle name="Обычный 49 4 2 8 3" xfId="35229" xr:uid="{00000000-0005-0000-0000-00005F8C0000}"/>
    <cellStyle name="Обычный 49 4 2 9" xfId="18116" xr:uid="{00000000-0005-0000-0000-0000608C0000}"/>
    <cellStyle name="Обычный 49 4 2 9 2" xfId="36426" xr:uid="{00000000-0005-0000-0000-0000618C0000}"/>
    <cellStyle name="Обычный 49 4 3" xfId="8785" xr:uid="{00000000-0005-0000-0000-0000628C0000}"/>
    <cellStyle name="Обычный 49 4 3 2" xfId="10206" xr:uid="{00000000-0005-0000-0000-0000638C0000}"/>
    <cellStyle name="Обычный 49 4 3 2 2" xfId="15255" xr:uid="{00000000-0005-0000-0000-0000648C0000}"/>
    <cellStyle name="Обычный 49 4 3 2 2 2" xfId="24434" xr:uid="{00000000-0005-0000-0000-0000658C0000}"/>
    <cellStyle name="Обычный 49 4 3 2 2 2 2" xfId="42434" xr:uid="{00000000-0005-0000-0000-0000668C0000}"/>
    <cellStyle name="Обычный 49 4 3 2 2 3" xfId="34089" xr:uid="{00000000-0005-0000-0000-0000678C0000}"/>
    <cellStyle name="Обычный 49 4 3 2 3" xfId="20352" xr:uid="{00000000-0005-0000-0000-0000688C0000}"/>
    <cellStyle name="Обычный 49 4 3 2 3 2" xfId="38511" xr:uid="{00000000-0005-0000-0000-0000698C0000}"/>
    <cellStyle name="Обычный 49 4 3 2 4" xfId="30206" xr:uid="{00000000-0005-0000-0000-00006A8C0000}"/>
    <cellStyle name="Обычный 49 4 3 3" xfId="13690" xr:uid="{00000000-0005-0000-0000-00006B8C0000}"/>
    <cellStyle name="Обычный 49 4 3 3 2" xfId="22920" xr:uid="{00000000-0005-0000-0000-00006C8C0000}"/>
    <cellStyle name="Обычный 49 4 3 3 2 2" xfId="40921" xr:uid="{00000000-0005-0000-0000-00006D8C0000}"/>
    <cellStyle name="Обычный 49 4 3 3 3" xfId="32575" xr:uid="{00000000-0005-0000-0000-00006E8C0000}"/>
    <cellStyle name="Обычный 49 4 3 4" xfId="19415" xr:uid="{00000000-0005-0000-0000-00006F8C0000}"/>
    <cellStyle name="Обычный 49 4 3 4 2" xfId="37585" xr:uid="{00000000-0005-0000-0000-0000708C0000}"/>
    <cellStyle name="Обычный 49 4 3 5" xfId="29295" xr:uid="{00000000-0005-0000-0000-0000718C0000}"/>
    <cellStyle name="Обычный 49 4 4" xfId="9441" xr:uid="{00000000-0005-0000-0000-0000728C0000}"/>
    <cellStyle name="Обычный 49 4 4 2" xfId="15256" xr:uid="{00000000-0005-0000-0000-0000738C0000}"/>
    <cellStyle name="Обычный 49 4 4 2 2" xfId="24435" xr:uid="{00000000-0005-0000-0000-0000748C0000}"/>
    <cellStyle name="Обычный 49 4 4 2 2 2" xfId="42435" xr:uid="{00000000-0005-0000-0000-0000758C0000}"/>
    <cellStyle name="Обычный 49 4 4 2 3" xfId="34090" xr:uid="{00000000-0005-0000-0000-0000768C0000}"/>
    <cellStyle name="Обычный 49 4 4 3" xfId="19915" xr:uid="{00000000-0005-0000-0000-0000778C0000}"/>
    <cellStyle name="Обычный 49 4 4 3 2" xfId="38080" xr:uid="{00000000-0005-0000-0000-0000788C0000}"/>
    <cellStyle name="Обычный 49 4 4 4" xfId="29783" xr:uid="{00000000-0005-0000-0000-0000798C0000}"/>
    <cellStyle name="Обычный 49 4 5" xfId="10852" xr:uid="{00000000-0005-0000-0000-00007A8C0000}"/>
    <cellStyle name="Обычный 49 4 5 2" xfId="15257" xr:uid="{00000000-0005-0000-0000-00007B8C0000}"/>
    <cellStyle name="Обычный 49 4 5 2 2" xfId="24436" xr:uid="{00000000-0005-0000-0000-00007C8C0000}"/>
    <cellStyle name="Обычный 49 4 5 2 2 2" xfId="42436" xr:uid="{00000000-0005-0000-0000-00007D8C0000}"/>
    <cellStyle name="Обычный 49 4 5 2 3" xfId="34091" xr:uid="{00000000-0005-0000-0000-00007E8C0000}"/>
    <cellStyle name="Обычный 49 4 5 3" xfId="20707" xr:uid="{00000000-0005-0000-0000-00007F8C0000}"/>
    <cellStyle name="Обычный 49 4 5 3 2" xfId="38859" xr:uid="{00000000-0005-0000-0000-0000808C0000}"/>
    <cellStyle name="Обычный 49 4 5 4" xfId="30543" xr:uid="{00000000-0005-0000-0000-0000818C0000}"/>
    <cellStyle name="Обычный 49 4 6" xfId="11446" xr:uid="{00000000-0005-0000-0000-0000828C0000}"/>
    <cellStyle name="Обычный 49 4 6 2" xfId="21291" xr:uid="{00000000-0005-0000-0000-0000838C0000}"/>
    <cellStyle name="Обычный 49 4 6 2 2" xfId="39443" xr:uid="{00000000-0005-0000-0000-0000848C0000}"/>
    <cellStyle name="Обычный 49 4 6 3" xfId="31127" xr:uid="{00000000-0005-0000-0000-0000858C0000}"/>
    <cellStyle name="Обычный 49 4 7" xfId="12023" xr:uid="{00000000-0005-0000-0000-0000868C0000}"/>
    <cellStyle name="Обычный 49 4 7 2" xfId="21762" xr:uid="{00000000-0005-0000-0000-0000878C0000}"/>
    <cellStyle name="Обычный 49 4 7 2 2" xfId="39910" xr:uid="{00000000-0005-0000-0000-0000888C0000}"/>
    <cellStyle name="Обычный 49 4 7 3" xfId="31589" xr:uid="{00000000-0005-0000-0000-0000898C0000}"/>
    <cellStyle name="Обычный 49 4 8" xfId="7209" xr:uid="{00000000-0005-0000-0000-00008A8C0000}"/>
    <cellStyle name="Обычный 49 4 8 2" xfId="18794" xr:uid="{00000000-0005-0000-0000-00008B8C0000}"/>
    <cellStyle name="Обычный 49 4 8 2 2" xfId="37014" xr:uid="{00000000-0005-0000-0000-00008C8C0000}"/>
    <cellStyle name="Обычный 49 4 8 3" xfId="28765" xr:uid="{00000000-0005-0000-0000-00008D8C0000}"/>
    <cellStyle name="Обычный 49 4 9" xfId="12626" xr:uid="{00000000-0005-0000-0000-00008E8C0000}"/>
    <cellStyle name="Обычный 49 4 9 2" xfId="22062" xr:uid="{00000000-0005-0000-0000-00008F8C0000}"/>
    <cellStyle name="Обычный 49 4 9 2 2" xfId="40178" xr:uid="{00000000-0005-0000-0000-0000908C0000}"/>
    <cellStyle name="Обычный 49 4 9 3" xfId="31841" xr:uid="{00000000-0005-0000-0000-0000918C0000}"/>
    <cellStyle name="Обычный 49 5" xfId="6164" xr:uid="{00000000-0005-0000-0000-0000928C0000}"/>
    <cellStyle name="Обычный 49 5 10" xfId="26861" xr:uid="{00000000-0005-0000-0000-0000938C0000}"/>
    <cellStyle name="Обычный 49 5 10 2" xfId="44776" xr:uid="{00000000-0005-0000-0000-0000948C0000}"/>
    <cellStyle name="Обычный 49 5 11" xfId="28206" xr:uid="{00000000-0005-0000-0000-0000958C0000}"/>
    <cellStyle name="Обычный 49 5 12" xfId="45823" xr:uid="{00000000-0005-0000-0000-0000968C0000}"/>
    <cellStyle name="Обычный 49 5 13" xfId="46989" xr:uid="{00000000-0005-0000-0000-0000978C0000}"/>
    <cellStyle name="Обычный 49 5 2" xfId="9079" xr:uid="{00000000-0005-0000-0000-0000988C0000}"/>
    <cellStyle name="Обычный 49 5 2 2" xfId="14159" xr:uid="{00000000-0005-0000-0000-0000998C0000}"/>
    <cellStyle name="Обычный 49 5 2 2 2" xfId="23344" xr:uid="{00000000-0005-0000-0000-00009A8C0000}"/>
    <cellStyle name="Обычный 49 5 2 2 2 2" xfId="41344" xr:uid="{00000000-0005-0000-0000-00009B8C0000}"/>
    <cellStyle name="Обычный 49 5 2 2 3" xfId="33000" xr:uid="{00000000-0005-0000-0000-00009C8C0000}"/>
    <cellStyle name="Обычный 49 5 2 3" xfId="19645" xr:uid="{00000000-0005-0000-0000-00009D8C0000}"/>
    <cellStyle name="Обычный 49 5 2 3 2" xfId="37815" xr:uid="{00000000-0005-0000-0000-00009E8C0000}"/>
    <cellStyle name="Обычный 49 5 2 4" xfId="29520" xr:uid="{00000000-0005-0000-0000-00009F8C0000}"/>
    <cellStyle name="Обычный 49 5 3" xfId="10207" xr:uid="{00000000-0005-0000-0000-0000A08C0000}"/>
    <cellStyle name="Обычный 49 5 3 2" xfId="15258" xr:uid="{00000000-0005-0000-0000-0000A18C0000}"/>
    <cellStyle name="Обычный 49 5 3 2 2" xfId="24437" xr:uid="{00000000-0005-0000-0000-0000A28C0000}"/>
    <cellStyle name="Обычный 49 5 3 2 2 2" xfId="42437" xr:uid="{00000000-0005-0000-0000-0000A38C0000}"/>
    <cellStyle name="Обычный 49 5 3 2 3" xfId="34092" xr:uid="{00000000-0005-0000-0000-0000A48C0000}"/>
    <cellStyle name="Обычный 49 5 3 3" xfId="20353" xr:uid="{00000000-0005-0000-0000-0000A58C0000}"/>
    <cellStyle name="Обычный 49 5 3 3 2" xfId="38512" xr:uid="{00000000-0005-0000-0000-0000A68C0000}"/>
    <cellStyle name="Обычный 49 5 3 4" xfId="30207" xr:uid="{00000000-0005-0000-0000-0000A78C0000}"/>
    <cellStyle name="Обычный 49 5 4" xfId="11160" xr:uid="{00000000-0005-0000-0000-0000A88C0000}"/>
    <cellStyle name="Обычный 49 5 4 2" xfId="15259" xr:uid="{00000000-0005-0000-0000-0000A98C0000}"/>
    <cellStyle name="Обычный 49 5 4 2 2" xfId="24438" xr:uid="{00000000-0005-0000-0000-0000AA8C0000}"/>
    <cellStyle name="Обычный 49 5 4 2 2 2" xfId="42438" xr:uid="{00000000-0005-0000-0000-0000AB8C0000}"/>
    <cellStyle name="Обычный 49 5 4 2 3" xfId="34093" xr:uid="{00000000-0005-0000-0000-0000AC8C0000}"/>
    <cellStyle name="Обычный 49 5 4 3" xfId="21009" xr:uid="{00000000-0005-0000-0000-0000AD8C0000}"/>
    <cellStyle name="Обычный 49 5 4 3 2" xfId="39161" xr:uid="{00000000-0005-0000-0000-0000AE8C0000}"/>
    <cellStyle name="Обычный 49 5 4 4" xfId="30845" xr:uid="{00000000-0005-0000-0000-0000AF8C0000}"/>
    <cellStyle name="Обычный 49 5 5" xfId="11664" xr:uid="{00000000-0005-0000-0000-0000B08C0000}"/>
    <cellStyle name="Обычный 49 5 5 2" xfId="21509" xr:uid="{00000000-0005-0000-0000-0000B18C0000}"/>
    <cellStyle name="Обычный 49 5 5 2 2" xfId="39661" xr:uid="{00000000-0005-0000-0000-0000B28C0000}"/>
    <cellStyle name="Обычный 49 5 5 3" xfId="31345" xr:uid="{00000000-0005-0000-0000-0000B38C0000}"/>
    <cellStyle name="Обычный 49 5 6" xfId="7624" xr:uid="{00000000-0005-0000-0000-0000B48C0000}"/>
    <cellStyle name="Обычный 49 5 6 2" xfId="19019" xr:uid="{00000000-0005-0000-0000-0000B58C0000}"/>
    <cellStyle name="Обычный 49 5 6 2 2" xfId="37239" xr:uid="{00000000-0005-0000-0000-0000B68C0000}"/>
    <cellStyle name="Обычный 49 5 6 3" xfId="28986" xr:uid="{00000000-0005-0000-0000-0000B78C0000}"/>
    <cellStyle name="Обычный 49 5 7" xfId="13192" xr:uid="{00000000-0005-0000-0000-0000B88C0000}"/>
    <cellStyle name="Обычный 49 5 7 2" xfId="22593" xr:uid="{00000000-0005-0000-0000-0000B98C0000}"/>
    <cellStyle name="Обычный 49 5 7 2 2" xfId="40605" xr:uid="{00000000-0005-0000-0000-0000BA8C0000}"/>
    <cellStyle name="Обычный 49 5 7 3" xfId="32267" xr:uid="{00000000-0005-0000-0000-0000BB8C0000}"/>
    <cellStyle name="Обычный 49 5 8" xfId="16650" xr:uid="{00000000-0005-0000-0000-0000BC8C0000}"/>
    <cellStyle name="Обычный 49 5 8 2" xfId="25438" xr:uid="{00000000-0005-0000-0000-0000BD8C0000}"/>
    <cellStyle name="Обычный 49 5 8 2 2" xfId="43402" xr:uid="{00000000-0005-0000-0000-0000BE8C0000}"/>
    <cellStyle name="Обычный 49 5 8 3" xfId="35094" xr:uid="{00000000-0005-0000-0000-0000BF8C0000}"/>
    <cellStyle name="Обычный 49 5 9" xfId="18113" xr:uid="{00000000-0005-0000-0000-0000C08C0000}"/>
    <cellStyle name="Обычный 49 5 9 2" xfId="36423" xr:uid="{00000000-0005-0000-0000-0000C18C0000}"/>
    <cellStyle name="Обычный 49 6" xfId="8340" xr:uid="{00000000-0005-0000-0000-0000C28C0000}"/>
    <cellStyle name="Обычный 49 6 2" xfId="10208" xr:uid="{00000000-0005-0000-0000-0000C38C0000}"/>
    <cellStyle name="Обычный 49 6 2 2" xfId="15260" xr:uid="{00000000-0005-0000-0000-0000C48C0000}"/>
    <cellStyle name="Обычный 49 6 2 2 2" xfId="24439" xr:uid="{00000000-0005-0000-0000-0000C58C0000}"/>
    <cellStyle name="Обычный 49 6 2 2 2 2" xfId="42439" xr:uid="{00000000-0005-0000-0000-0000C68C0000}"/>
    <cellStyle name="Обычный 49 6 2 2 3" xfId="34094" xr:uid="{00000000-0005-0000-0000-0000C78C0000}"/>
    <cellStyle name="Обычный 49 6 2 3" xfId="20354" xr:uid="{00000000-0005-0000-0000-0000C88C0000}"/>
    <cellStyle name="Обычный 49 6 2 3 2" xfId="38513" xr:uid="{00000000-0005-0000-0000-0000C98C0000}"/>
    <cellStyle name="Обычный 49 6 2 4" xfId="30208" xr:uid="{00000000-0005-0000-0000-0000CA8C0000}"/>
    <cellStyle name="Обычный 49 6 3" xfId="13382" xr:uid="{00000000-0005-0000-0000-0000CB8C0000}"/>
    <cellStyle name="Обычный 49 6 4" xfId="19214" xr:uid="{00000000-0005-0000-0000-0000CC8C0000}"/>
    <cellStyle name="Обычный 49 6 4 2" xfId="37393" xr:uid="{00000000-0005-0000-0000-0000CD8C0000}"/>
    <cellStyle name="Обычный 49 6 5" xfId="29106" xr:uid="{00000000-0005-0000-0000-0000CE8C0000}"/>
    <cellStyle name="Обычный 49 7" xfId="9439" xr:uid="{00000000-0005-0000-0000-0000CF8C0000}"/>
    <cellStyle name="Обычный 49 7 2" xfId="13688" xr:uid="{00000000-0005-0000-0000-0000D08C0000}"/>
    <cellStyle name="Обычный 49 7 2 2" xfId="22918" xr:uid="{00000000-0005-0000-0000-0000D18C0000}"/>
    <cellStyle name="Обычный 49 7 2 2 2" xfId="40919" xr:uid="{00000000-0005-0000-0000-0000D28C0000}"/>
    <cellStyle name="Обычный 49 7 2 3" xfId="32573" xr:uid="{00000000-0005-0000-0000-0000D38C0000}"/>
    <cellStyle name="Обычный 49 7 3" xfId="19913" xr:uid="{00000000-0005-0000-0000-0000D48C0000}"/>
    <cellStyle name="Обычный 49 7 3 2" xfId="38078" xr:uid="{00000000-0005-0000-0000-0000D58C0000}"/>
    <cellStyle name="Обычный 49 7 4" xfId="29781" xr:uid="{00000000-0005-0000-0000-0000D68C0000}"/>
    <cellStyle name="Обычный 49 8" xfId="10850" xr:uid="{00000000-0005-0000-0000-0000D78C0000}"/>
    <cellStyle name="Обычный 49 8 2" xfId="15261" xr:uid="{00000000-0005-0000-0000-0000D88C0000}"/>
    <cellStyle name="Обычный 49 8 2 2" xfId="24440" xr:uid="{00000000-0005-0000-0000-0000D98C0000}"/>
    <cellStyle name="Обычный 49 8 2 2 2" xfId="42440" xr:uid="{00000000-0005-0000-0000-0000DA8C0000}"/>
    <cellStyle name="Обычный 49 8 2 3" xfId="34095" xr:uid="{00000000-0005-0000-0000-0000DB8C0000}"/>
    <cellStyle name="Обычный 49 8 3" xfId="20705" xr:uid="{00000000-0005-0000-0000-0000DC8C0000}"/>
    <cellStyle name="Обычный 49 8 3 2" xfId="38857" xr:uid="{00000000-0005-0000-0000-0000DD8C0000}"/>
    <cellStyle name="Обычный 49 8 4" xfId="30541" xr:uid="{00000000-0005-0000-0000-0000DE8C0000}"/>
    <cellStyle name="Обычный 49 9" xfId="11272" xr:uid="{00000000-0005-0000-0000-0000DF8C0000}"/>
    <cellStyle name="Обычный 49 9 2" xfId="21117" xr:uid="{00000000-0005-0000-0000-0000E08C0000}"/>
    <cellStyle name="Обычный 49 9 2 2" xfId="39269" xr:uid="{00000000-0005-0000-0000-0000E18C0000}"/>
    <cellStyle name="Обычный 49 9 3" xfId="30953" xr:uid="{00000000-0005-0000-0000-0000E28C0000}"/>
    <cellStyle name="Обычный 49_Data_Resourses &amp; Reserves_Audit12_mod2011_f0112" xfId="3864" xr:uid="{00000000-0005-0000-0000-0000E38C0000}"/>
    <cellStyle name="Обычный 5" xfId="3865" xr:uid="{00000000-0005-0000-0000-0000E48C0000}"/>
    <cellStyle name="Обычный 5 10" xfId="3866" xr:uid="{00000000-0005-0000-0000-0000E58C0000}"/>
    <cellStyle name="Обычный 5 11" xfId="3867" xr:uid="{00000000-0005-0000-0000-0000E68C0000}"/>
    <cellStyle name="Обычный 5 12" xfId="3868" xr:uid="{00000000-0005-0000-0000-0000E78C0000}"/>
    <cellStyle name="Обычный 5 13" xfId="3869" xr:uid="{00000000-0005-0000-0000-0000E88C0000}"/>
    <cellStyle name="Обычный 5 14" xfId="3870" xr:uid="{00000000-0005-0000-0000-0000E98C0000}"/>
    <cellStyle name="Обычный 5 15" xfId="3871" xr:uid="{00000000-0005-0000-0000-0000EA8C0000}"/>
    <cellStyle name="Обычный 5 16" xfId="3872" xr:uid="{00000000-0005-0000-0000-0000EB8C0000}"/>
    <cellStyle name="Обычный 5 17" xfId="3873" xr:uid="{00000000-0005-0000-0000-0000EC8C0000}"/>
    <cellStyle name="Обычный 5 18" xfId="3874" xr:uid="{00000000-0005-0000-0000-0000ED8C0000}"/>
    <cellStyle name="Обычный 5 19" xfId="3875" xr:uid="{00000000-0005-0000-0000-0000EE8C0000}"/>
    <cellStyle name="Обычный 5 2" xfId="3876" xr:uid="{00000000-0005-0000-0000-0000EF8C0000}"/>
    <cellStyle name="Обычный 5 2 2" xfId="5367" xr:uid="{00000000-0005-0000-0000-0000F08C0000}"/>
    <cellStyle name="Обычный 5 2 2 2" xfId="8021" xr:uid="{00000000-0005-0000-0000-0000F18C0000}"/>
    <cellStyle name="Обычный 5 2 3" xfId="15586" xr:uid="{00000000-0005-0000-0000-0000F28C0000}"/>
    <cellStyle name="Обычный 5 2 3 2" xfId="24737" xr:uid="{00000000-0005-0000-0000-0000F38C0000}"/>
    <cellStyle name="Обычный 5 2 3 2 2" xfId="42736" xr:uid="{00000000-0005-0000-0000-0000F48C0000}"/>
    <cellStyle name="Обычный 5 2 3 3" xfId="34389" xr:uid="{00000000-0005-0000-0000-0000F58C0000}"/>
    <cellStyle name="Обычный 5 20" xfId="3877" xr:uid="{00000000-0005-0000-0000-0000F68C0000}"/>
    <cellStyle name="Обычный 5 21" xfId="13468" xr:uid="{00000000-0005-0000-0000-0000F78C0000}"/>
    <cellStyle name="Обычный 5 22" xfId="15583" xr:uid="{00000000-0005-0000-0000-0000F88C0000}"/>
    <cellStyle name="Обычный 5 22 2" xfId="24735" xr:uid="{00000000-0005-0000-0000-0000F98C0000}"/>
    <cellStyle name="Обычный 5 22 2 2" xfId="42734" xr:uid="{00000000-0005-0000-0000-0000FA8C0000}"/>
    <cellStyle name="Обычный 5 22 3" xfId="27118" xr:uid="{00000000-0005-0000-0000-0000FB8C0000}"/>
    <cellStyle name="Обычный 5 22 3 2" xfId="45014" xr:uid="{00000000-0005-0000-0000-0000FC8C0000}"/>
    <cellStyle name="Обычный 5 22 4" xfId="34387" xr:uid="{00000000-0005-0000-0000-0000FD8C0000}"/>
    <cellStyle name="Обычный 5 22 5" xfId="46085" xr:uid="{00000000-0005-0000-0000-0000FE8C0000}"/>
    <cellStyle name="Обычный 5 22 6" xfId="47282" xr:uid="{00000000-0005-0000-0000-0000FF8C0000}"/>
    <cellStyle name="Обычный 5 23" xfId="46087" xr:uid="{00000000-0005-0000-0000-0000008D0000}"/>
    <cellStyle name="Обычный 5 23 2" xfId="47284" xr:uid="{00000000-0005-0000-0000-0000018D0000}"/>
    <cellStyle name="Обычный 5 3" xfId="3878" xr:uid="{00000000-0005-0000-0000-0000028D0000}"/>
    <cellStyle name="Обычный 5 3 10" xfId="17405" xr:uid="{00000000-0005-0000-0000-0000038D0000}"/>
    <cellStyle name="Обычный 5 3 10 2" xfId="35760" xr:uid="{00000000-0005-0000-0000-0000048D0000}"/>
    <cellStyle name="Обычный 5 3 11" xfId="26313" xr:uid="{00000000-0005-0000-0000-0000058D0000}"/>
    <cellStyle name="Обычный 5 3 11 2" xfId="44244" xr:uid="{00000000-0005-0000-0000-0000068D0000}"/>
    <cellStyle name="Обычный 5 3 12" xfId="27604" xr:uid="{00000000-0005-0000-0000-0000078D0000}"/>
    <cellStyle name="Обычный 5 3 13" xfId="45331" xr:uid="{00000000-0005-0000-0000-0000088D0000}"/>
    <cellStyle name="Обычный 5 3 14" xfId="46402" xr:uid="{00000000-0005-0000-0000-0000098D0000}"/>
    <cellStyle name="Обычный 5 3 2" xfId="3879" xr:uid="{00000000-0005-0000-0000-00000A8D0000}"/>
    <cellStyle name="Обычный 5 3 2 2" xfId="3880" xr:uid="{00000000-0005-0000-0000-00000B8D0000}"/>
    <cellStyle name="Обычный 5 3 2 2 2" xfId="10209" xr:uid="{00000000-0005-0000-0000-00000C8D0000}"/>
    <cellStyle name="Обычный 5 3 2 2 2 2" xfId="20355" xr:uid="{00000000-0005-0000-0000-00000D8D0000}"/>
    <cellStyle name="Обычный 5 3 2 2 2 2 2" xfId="38514" xr:uid="{00000000-0005-0000-0000-00000E8D0000}"/>
    <cellStyle name="Обычный 5 3 2 2 2 3" xfId="30209" xr:uid="{00000000-0005-0000-0000-00000F8D0000}"/>
    <cellStyle name="Обычный 5 3 2 3" xfId="3881" xr:uid="{00000000-0005-0000-0000-0000108D0000}"/>
    <cellStyle name="Обычный 5 3 2 3 2" xfId="11161" xr:uid="{00000000-0005-0000-0000-0000118D0000}"/>
    <cellStyle name="Обычный 5 3 2 3 2 2" xfId="21010" xr:uid="{00000000-0005-0000-0000-0000128D0000}"/>
    <cellStyle name="Обычный 5 3 2 3 2 2 2" xfId="39162" xr:uid="{00000000-0005-0000-0000-0000138D0000}"/>
    <cellStyle name="Обычный 5 3 2 3 2 3" xfId="30846" xr:uid="{00000000-0005-0000-0000-0000148D0000}"/>
    <cellStyle name="Обычный 5 3 2 4" xfId="9165" xr:uid="{00000000-0005-0000-0000-0000158D0000}"/>
    <cellStyle name="Обычный 5 3 2 4 2" xfId="19706" xr:uid="{00000000-0005-0000-0000-0000168D0000}"/>
    <cellStyle name="Обычный 5 3 2 4 2 2" xfId="37875" xr:uid="{00000000-0005-0000-0000-0000178D0000}"/>
    <cellStyle name="Обычный 5 3 2 4 3" xfId="29580" xr:uid="{00000000-0005-0000-0000-0000188D0000}"/>
    <cellStyle name="Обычный 5 3 3" xfId="3882" xr:uid="{00000000-0005-0000-0000-0000198D0000}"/>
    <cellStyle name="Обычный 5 3 3 10" xfId="46403" xr:uid="{00000000-0005-0000-0000-00001A8D0000}"/>
    <cellStyle name="Обычный 5 3 3 2" xfId="6169" xr:uid="{00000000-0005-0000-0000-00001B8D0000}"/>
    <cellStyle name="Обычный 5 3 3 2 2" xfId="13925" xr:uid="{00000000-0005-0000-0000-00001C8D0000}"/>
    <cellStyle name="Обычный 5 3 3 2 2 2" xfId="23144" xr:uid="{00000000-0005-0000-0000-00001D8D0000}"/>
    <cellStyle name="Обычный 5 3 3 2 2 2 2" xfId="41144" xr:uid="{00000000-0005-0000-0000-00001E8D0000}"/>
    <cellStyle name="Обычный 5 3 3 2 2 3" xfId="32801" xr:uid="{00000000-0005-0000-0000-00001F8D0000}"/>
    <cellStyle name="Обычный 5 3 3 2 3" xfId="16654" xr:uid="{00000000-0005-0000-0000-0000208D0000}"/>
    <cellStyle name="Обычный 5 3 3 2 3 2" xfId="25442" xr:uid="{00000000-0005-0000-0000-0000218D0000}"/>
    <cellStyle name="Обычный 5 3 3 2 3 2 2" xfId="43406" xr:uid="{00000000-0005-0000-0000-0000228D0000}"/>
    <cellStyle name="Обычный 5 3 3 2 3 3" xfId="35098" xr:uid="{00000000-0005-0000-0000-0000238D0000}"/>
    <cellStyle name="Обычный 5 3 3 2 4" xfId="18118" xr:uid="{00000000-0005-0000-0000-0000248D0000}"/>
    <cellStyle name="Обычный 5 3 3 2 4 2" xfId="36428" xr:uid="{00000000-0005-0000-0000-0000258D0000}"/>
    <cellStyle name="Обычный 5 3 3 2 5" xfId="26865" xr:uid="{00000000-0005-0000-0000-0000268D0000}"/>
    <cellStyle name="Обычный 5 3 3 2 5 2" xfId="44780" xr:uid="{00000000-0005-0000-0000-0000278D0000}"/>
    <cellStyle name="Обычный 5 3 3 2 6" xfId="28211" xr:uid="{00000000-0005-0000-0000-0000288D0000}"/>
    <cellStyle name="Обычный 5 3 3 2 7" xfId="45827" xr:uid="{00000000-0005-0000-0000-0000298D0000}"/>
    <cellStyle name="Обычный 5 3 3 2 8" xfId="46993" xr:uid="{00000000-0005-0000-0000-00002A8D0000}"/>
    <cellStyle name="Обычный 5 3 3 3" xfId="9442" xr:uid="{00000000-0005-0000-0000-00002B8D0000}"/>
    <cellStyle name="Обычный 5 3 3 3 2" xfId="19916" xr:uid="{00000000-0005-0000-0000-00002C8D0000}"/>
    <cellStyle name="Обычный 5 3 3 3 2 2" xfId="38081" xr:uid="{00000000-0005-0000-0000-00002D8D0000}"/>
    <cellStyle name="Обычный 5 3 3 3 3" xfId="29784" xr:uid="{00000000-0005-0000-0000-00002E8D0000}"/>
    <cellStyle name="Обычный 5 3 3 4" xfId="12948" xr:uid="{00000000-0005-0000-0000-00002F8D0000}"/>
    <cellStyle name="Обычный 5 3 3 4 2" xfId="22369" xr:uid="{00000000-0005-0000-0000-0000308D0000}"/>
    <cellStyle name="Обычный 5 3 3 4 2 2" xfId="40404" xr:uid="{00000000-0005-0000-0000-0000318D0000}"/>
    <cellStyle name="Обычный 5 3 3 4 3" xfId="32066" xr:uid="{00000000-0005-0000-0000-0000328D0000}"/>
    <cellStyle name="Обычный 5 3 3 5" xfId="16032" xr:uid="{00000000-0005-0000-0000-0000338D0000}"/>
    <cellStyle name="Обычный 5 3 3 5 2" xfId="25008" xr:uid="{00000000-0005-0000-0000-0000348D0000}"/>
    <cellStyle name="Обычный 5 3 3 5 2 2" xfId="43005" xr:uid="{00000000-0005-0000-0000-0000358D0000}"/>
    <cellStyle name="Обычный 5 3 3 5 3" xfId="34653" xr:uid="{00000000-0005-0000-0000-0000368D0000}"/>
    <cellStyle name="Обычный 5 3 3 6" xfId="17406" xr:uid="{00000000-0005-0000-0000-0000378D0000}"/>
    <cellStyle name="Обычный 5 3 3 6 2" xfId="35761" xr:uid="{00000000-0005-0000-0000-0000388D0000}"/>
    <cellStyle name="Обычный 5 3 3 7" xfId="26314" xr:uid="{00000000-0005-0000-0000-0000398D0000}"/>
    <cellStyle name="Обычный 5 3 3 7 2" xfId="44245" xr:uid="{00000000-0005-0000-0000-00003A8D0000}"/>
    <cellStyle name="Обычный 5 3 3 8" xfId="27605" xr:uid="{00000000-0005-0000-0000-00003B8D0000}"/>
    <cellStyle name="Обычный 5 3 3 9" xfId="45332" xr:uid="{00000000-0005-0000-0000-00003C8D0000}"/>
    <cellStyle name="Обычный 5 3 4" xfId="3883" xr:uid="{00000000-0005-0000-0000-00003D8D0000}"/>
    <cellStyle name="Обычный 5 3 4 10" xfId="46404" xr:uid="{00000000-0005-0000-0000-00003E8D0000}"/>
    <cellStyle name="Обычный 5 3 4 2" xfId="6170" xr:uid="{00000000-0005-0000-0000-00003F8D0000}"/>
    <cellStyle name="Обычный 5 3 4 2 2" xfId="13926" xr:uid="{00000000-0005-0000-0000-0000408D0000}"/>
    <cellStyle name="Обычный 5 3 4 2 2 2" xfId="23145" xr:uid="{00000000-0005-0000-0000-0000418D0000}"/>
    <cellStyle name="Обычный 5 3 4 2 2 2 2" xfId="41145" xr:uid="{00000000-0005-0000-0000-0000428D0000}"/>
    <cellStyle name="Обычный 5 3 4 2 2 3" xfId="32802" xr:uid="{00000000-0005-0000-0000-0000438D0000}"/>
    <cellStyle name="Обычный 5 3 4 2 3" xfId="16655" xr:uid="{00000000-0005-0000-0000-0000448D0000}"/>
    <cellStyle name="Обычный 5 3 4 2 3 2" xfId="25443" xr:uid="{00000000-0005-0000-0000-0000458D0000}"/>
    <cellStyle name="Обычный 5 3 4 2 3 2 2" xfId="43407" xr:uid="{00000000-0005-0000-0000-0000468D0000}"/>
    <cellStyle name="Обычный 5 3 4 2 3 3" xfId="35099" xr:uid="{00000000-0005-0000-0000-0000478D0000}"/>
    <cellStyle name="Обычный 5 3 4 2 4" xfId="18119" xr:uid="{00000000-0005-0000-0000-0000488D0000}"/>
    <cellStyle name="Обычный 5 3 4 2 4 2" xfId="36429" xr:uid="{00000000-0005-0000-0000-0000498D0000}"/>
    <cellStyle name="Обычный 5 3 4 2 5" xfId="26866" xr:uid="{00000000-0005-0000-0000-00004A8D0000}"/>
    <cellStyle name="Обычный 5 3 4 2 5 2" xfId="44781" xr:uid="{00000000-0005-0000-0000-00004B8D0000}"/>
    <cellStyle name="Обычный 5 3 4 2 6" xfId="28212" xr:uid="{00000000-0005-0000-0000-00004C8D0000}"/>
    <cellStyle name="Обычный 5 3 4 2 7" xfId="45828" xr:uid="{00000000-0005-0000-0000-00004D8D0000}"/>
    <cellStyle name="Обычный 5 3 4 2 8" xfId="46994" xr:uid="{00000000-0005-0000-0000-00004E8D0000}"/>
    <cellStyle name="Обычный 5 3 4 3" xfId="10906" xr:uid="{00000000-0005-0000-0000-00004F8D0000}"/>
    <cellStyle name="Обычный 5 3 4 3 2" xfId="20760" xr:uid="{00000000-0005-0000-0000-0000508D0000}"/>
    <cellStyle name="Обычный 5 3 4 3 2 2" xfId="38912" xr:uid="{00000000-0005-0000-0000-0000518D0000}"/>
    <cellStyle name="Обычный 5 3 4 3 3" xfId="30596" xr:uid="{00000000-0005-0000-0000-0000528D0000}"/>
    <cellStyle name="Обычный 5 3 4 4" xfId="12949" xr:uid="{00000000-0005-0000-0000-0000538D0000}"/>
    <cellStyle name="Обычный 5 3 4 4 2" xfId="22370" xr:uid="{00000000-0005-0000-0000-0000548D0000}"/>
    <cellStyle name="Обычный 5 3 4 4 2 2" xfId="40405" xr:uid="{00000000-0005-0000-0000-0000558D0000}"/>
    <cellStyle name="Обычный 5 3 4 4 3" xfId="32067" xr:uid="{00000000-0005-0000-0000-0000568D0000}"/>
    <cellStyle name="Обычный 5 3 4 5" xfId="16033" xr:uid="{00000000-0005-0000-0000-0000578D0000}"/>
    <cellStyle name="Обычный 5 3 4 5 2" xfId="25009" xr:uid="{00000000-0005-0000-0000-0000588D0000}"/>
    <cellStyle name="Обычный 5 3 4 5 2 2" xfId="43006" xr:uid="{00000000-0005-0000-0000-0000598D0000}"/>
    <cellStyle name="Обычный 5 3 4 5 3" xfId="34654" xr:uid="{00000000-0005-0000-0000-00005A8D0000}"/>
    <cellStyle name="Обычный 5 3 4 6" xfId="17407" xr:uid="{00000000-0005-0000-0000-00005B8D0000}"/>
    <cellStyle name="Обычный 5 3 4 6 2" xfId="35762" xr:uid="{00000000-0005-0000-0000-00005C8D0000}"/>
    <cellStyle name="Обычный 5 3 4 7" xfId="26315" xr:uid="{00000000-0005-0000-0000-00005D8D0000}"/>
    <cellStyle name="Обычный 5 3 4 7 2" xfId="44246" xr:uid="{00000000-0005-0000-0000-00005E8D0000}"/>
    <cellStyle name="Обычный 5 3 4 8" xfId="27606" xr:uid="{00000000-0005-0000-0000-00005F8D0000}"/>
    <cellStyle name="Обычный 5 3 4 9" xfId="45333" xr:uid="{00000000-0005-0000-0000-0000608D0000}"/>
    <cellStyle name="Обычный 5 3 5" xfId="6168" xr:uid="{00000000-0005-0000-0000-0000618D0000}"/>
    <cellStyle name="Обычный 5 3 5 2" xfId="11720" xr:uid="{00000000-0005-0000-0000-0000628D0000}"/>
    <cellStyle name="Обычный 5 3 5 2 2" xfId="21565" xr:uid="{00000000-0005-0000-0000-0000638D0000}"/>
    <cellStyle name="Обычный 5 3 5 2 2 2" xfId="39717" xr:uid="{00000000-0005-0000-0000-0000648D0000}"/>
    <cellStyle name="Обычный 5 3 5 2 3" xfId="31401" xr:uid="{00000000-0005-0000-0000-0000658D0000}"/>
    <cellStyle name="Обычный 5 3 5 3" xfId="13924" xr:uid="{00000000-0005-0000-0000-0000668D0000}"/>
    <cellStyle name="Обычный 5 3 5 3 2" xfId="23143" xr:uid="{00000000-0005-0000-0000-0000678D0000}"/>
    <cellStyle name="Обычный 5 3 5 3 2 2" xfId="41143" xr:uid="{00000000-0005-0000-0000-0000688D0000}"/>
    <cellStyle name="Обычный 5 3 5 3 3" xfId="32800" xr:uid="{00000000-0005-0000-0000-0000698D0000}"/>
    <cellStyle name="Обычный 5 3 5 4" xfId="16653" xr:uid="{00000000-0005-0000-0000-00006A8D0000}"/>
    <cellStyle name="Обычный 5 3 5 4 2" xfId="25441" xr:uid="{00000000-0005-0000-0000-00006B8D0000}"/>
    <cellStyle name="Обычный 5 3 5 4 2 2" xfId="43405" xr:uid="{00000000-0005-0000-0000-00006C8D0000}"/>
    <cellStyle name="Обычный 5 3 5 4 3" xfId="35097" xr:uid="{00000000-0005-0000-0000-00006D8D0000}"/>
    <cellStyle name="Обычный 5 3 5 5" xfId="18117" xr:uid="{00000000-0005-0000-0000-00006E8D0000}"/>
    <cellStyle name="Обычный 5 3 5 5 2" xfId="36427" xr:uid="{00000000-0005-0000-0000-00006F8D0000}"/>
    <cellStyle name="Обычный 5 3 5 6" xfId="26864" xr:uid="{00000000-0005-0000-0000-0000708D0000}"/>
    <cellStyle name="Обычный 5 3 5 6 2" xfId="44779" xr:uid="{00000000-0005-0000-0000-0000718D0000}"/>
    <cellStyle name="Обычный 5 3 5 7" xfId="28210" xr:uid="{00000000-0005-0000-0000-0000728D0000}"/>
    <cellStyle name="Обычный 5 3 5 8" xfId="45826" xr:uid="{00000000-0005-0000-0000-0000738D0000}"/>
    <cellStyle name="Обычный 5 3 5 9" xfId="46992" xr:uid="{00000000-0005-0000-0000-0000748D0000}"/>
    <cellStyle name="Обычный 5 3 6" xfId="12024" xr:uid="{00000000-0005-0000-0000-0000758D0000}"/>
    <cellStyle name="Обычный 5 3 7" xfId="7927" xr:uid="{00000000-0005-0000-0000-0000768D0000}"/>
    <cellStyle name="Обычный 5 3 7 2" xfId="19092" xr:uid="{00000000-0005-0000-0000-0000778D0000}"/>
    <cellStyle name="Обычный 5 3 7 2 2" xfId="37308" xr:uid="{00000000-0005-0000-0000-0000788D0000}"/>
    <cellStyle name="Обычный 5 3 7 3" xfId="29044" xr:uid="{00000000-0005-0000-0000-0000798D0000}"/>
    <cellStyle name="Обычный 5 3 8" xfId="12947" xr:uid="{00000000-0005-0000-0000-00007A8D0000}"/>
    <cellStyle name="Обычный 5 3 8 2" xfId="22368" xr:uid="{00000000-0005-0000-0000-00007B8D0000}"/>
    <cellStyle name="Обычный 5 3 8 2 2" xfId="40403" xr:uid="{00000000-0005-0000-0000-00007C8D0000}"/>
    <cellStyle name="Обычный 5 3 8 3" xfId="32065" xr:uid="{00000000-0005-0000-0000-00007D8D0000}"/>
    <cellStyle name="Обычный 5 3 9" xfId="16031" xr:uid="{00000000-0005-0000-0000-00007E8D0000}"/>
    <cellStyle name="Обычный 5 3 9 2" xfId="25007" xr:uid="{00000000-0005-0000-0000-00007F8D0000}"/>
    <cellStyle name="Обычный 5 3 9 2 2" xfId="43004" xr:uid="{00000000-0005-0000-0000-0000808D0000}"/>
    <cellStyle name="Обычный 5 3 9 3" xfId="34652" xr:uid="{00000000-0005-0000-0000-0000818D0000}"/>
    <cellStyle name="Обычный 5 4" xfId="3884" xr:uid="{00000000-0005-0000-0000-0000828D0000}"/>
    <cellStyle name="Обычный 5 4 2" xfId="3885" xr:uid="{00000000-0005-0000-0000-0000838D0000}"/>
    <cellStyle name="Обычный 5 4 3" xfId="7412" xr:uid="{00000000-0005-0000-0000-0000848D0000}"/>
    <cellStyle name="Обычный 5 5" xfId="3886" xr:uid="{00000000-0005-0000-0000-0000858D0000}"/>
    <cellStyle name="Обычный 5 6" xfId="3887" xr:uid="{00000000-0005-0000-0000-0000868D0000}"/>
    <cellStyle name="Обычный 5 7" xfId="3888" xr:uid="{00000000-0005-0000-0000-0000878D0000}"/>
    <cellStyle name="Обычный 5 8" xfId="3889" xr:uid="{00000000-0005-0000-0000-0000888D0000}"/>
    <cellStyle name="Обычный 5 9" xfId="3890" xr:uid="{00000000-0005-0000-0000-0000898D0000}"/>
    <cellStyle name="Обычный 5_Comparison of Ore_reserves " xfId="8665" xr:uid="{00000000-0005-0000-0000-00008A8D0000}"/>
    <cellStyle name="Обычный 50" xfId="3891" xr:uid="{00000000-0005-0000-0000-00008B8D0000}"/>
    <cellStyle name="Обычный 50 10" xfId="11789" xr:uid="{00000000-0005-0000-0000-00008C8D0000}"/>
    <cellStyle name="Обычный 50 11" xfId="6679" xr:uid="{00000000-0005-0000-0000-00008D8D0000}"/>
    <cellStyle name="Обычный 50 11 2" xfId="18533" xr:uid="{00000000-0005-0000-0000-00008E8D0000}"/>
    <cellStyle name="Обычный 50 11 2 2" xfId="36810" xr:uid="{00000000-0005-0000-0000-00008F8D0000}"/>
    <cellStyle name="Обычный 50 11 3" xfId="28589" xr:uid="{00000000-0005-0000-0000-0000908D0000}"/>
    <cellStyle name="Обычный 50 12" xfId="12627" xr:uid="{00000000-0005-0000-0000-0000918D0000}"/>
    <cellStyle name="Обычный 50 12 2" xfId="22063" xr:uid="{00000000-0005-0000-0000-0000928D0000}"/>
    <cellStyle name="Обычный 50 12 2 2" xfId="40179" xr:uid="{00000000-0005-0000-0000-0000938D0000}"/>
    <cellStyle name="Обычный 50 12 3" xfId="31842" xr:uid="{00000000-0005-0000-0000-0000948D0000}"/>
    <cellStyle name="Обычный 50 13" xfId="16034" xr:uid="{00000000-0005-0000-0000-0000958D0000}"/>
    <cellStyle name="Обычный 50 13 2" xfId="25010" xr:uid="{00000000-0005-0000-0000-0000968D0000}"/>
    <cellStyle name="Обычный 50 13 2 2" xfId="43007" xr:uid="{00000000-0005-0000-0000-0000978D0000}"/>
    <cellStyle name="Обычный 50 13 3" xfId="34655" xr:uid="{00000000-0005-0000-0000-0000988D0000}"/>
    <cellStyle name="Обычный 50 14" xfId="17408" xr:uid="{00000000-0005-0000-0000-0000998D0000}"/>
    <cellStyle name="Обычный 50 14 2" xfId="35763" xr:uid="{00000000-0005-0000-0000-00009A8D0000}"/>
    <cellStyle name="Обычный 50 15" xfId="26322" xr:uid="{00000000-0005-0000-0000-00009B8D0000}"/>
    <cellStyle name="Обычный 50 15 2" xfId="44253" xr:uid="{00000000-0005-0000-0000-00009C8D0000}"/>
    <cellStyle name="Обычный 50 16" xfId="27607" xr:uid="{00000000-0005-0000-0000-00009D8D0000}"/>
    <cellStyle name="Обычный 50 17" xfId="45334" xr:uid="{00000000-0005-0000-0000-00009E8D0000}"/>
    <cellStyle name="Обычный 50 18" xfId="46405" xr:uid="{00000000-0005-0000-0000-00009F8D0000}"/>
    <cellStyle name="Обычный 50 2" xfId="3892" xr:uid="{00000000-0005-0000-0000-0000A08D0000}"/>
    <cellStyle name="Обычный 50 2 10" xfId="12628" xr:uid="{00000000-0005-0000-0000-0000A18D0000}"/>
    <cellStyle name="Обычный 50 2 10 2" xfId="22064" xr:uid="{00000000-0005-0000-0000-0000A28D0000}"/>
    <cellStyle name="Обычный 50 2 10 2 2" xfId="40180" xr:uid="{00000000-0005-0000-0000-0000A38D0000}"/>
    <cellStyle name="Обычный 50 2 10 3" xfId="31843" xr:uid="{00000000-0005-0000-0000-0000A48D0000}"/>
    <cellStyle name="Обычный 50 2 11" xfId="16035" xr:uid="{00000000-0005-0000-0000-0000A58D0000}"/>
    <cellStyle name="Обычный 50 2 11 2" xfId="25011" xr:uid="{00000000-0005-0000-0000-0000A68D0000}"/>
    <cellStyle name="Обычный 50 2 11 2 2" xfId="43008" xr:uid="{00000000-0005-0000-0000-0000A78D0000}"/>
    <cellStyle name="Обычный 50 2 11 3" xfId="34656" xr:uid="{00000000-0005-0000-0000-0000A88D0000}"/>
    <cellStyle name="Обычный 50 2 12" xfId="17409" xr:uid="{00000000-0005-0000-0000-0000A98D0000}"/>
    <cellStyle name="Обычный 50 2 12 2" xfId="35764" xr:uid="{00000000-0005-0000-0000-0000AA8D0000}"/>
    <cellStyle name="Обычный 50 2 13" xfId="26323" xr:uid="{00000000-0005-0000-0000-0000AB8D0000}"/>
    <cellStyle name="Обычный 50 2 13 2" xfId="44254" xr:uid="{00000000-0005-0000-0000-0000AC8D0000}"/>
    <cellStyle name="Обычный 50 2 14" xfId="27608" xr:uid="{00000000-0005-0000-0000-0000AD8D0000}"/>
    <cellStyle name="Обычный 50 2 15" xfId="45335" xr:uid="{00000000-0005-0000-0000-0000AE8D0000}"/>
    <cellStyle name="Обычный 50 2 16" xfId="46406" xr:uid="{00000000-0005-0000-0000-0000AF8D0000}"/>
    <cellStyle name="Обычный 50 2 2" xfId="3893" xr:uid="{00000000-0005-0000-0000-0000B08D0000}"/>
    <cellStyle name="Обычный 50 2 2 2" xfId="10210" xr:uid="{00000000-0005-0000-0000-0000B18D0000}"/>
    <cellStyle name="Обычный 50 2 3" xfId="6172" xr:uid="{00000000-0005-0000-0000-0000B28D0000}"/>
    <cellStyle name="Обычный 50 2 3 10" xfId="26868" xr:uid="{00000000-0005-0000-0000-0000B38D0000}"/>
    <cellStyle name="Обычный 50 2 3 10 2" xfId="44783" xr:uid="{00000000-0005-0000-0000-0000B48D0000}"/>
    <cellStyle name="Обычный 50 2 3 11" xfId="28214" xr:uid="{00000000-0005-0000-0000-0000B58D0000}"/>
    <cellStyle name="Обычный 50 2 3 12" xfId="45830" xr:uid="{00000000-0005-0000-0000-0000B68D0000}"/>
    <cellStyle name="Обычный 50 2 3 13" xfId="46996" xr:uid="{00000000-0005-0000-0000-0000B78D0000}"/>
    <cellStyle name="Обычный 50 2 3 2" xfId="9083" xr:uid="{00000000-0005-0000-0000-0000B88D0000}"/>
    <cellStyle name="Обычный 50 2 3 2 2" xfId="14160" xr:uid="{00000000-0005-0000-0000-0000B98D0000}"/>
    <cellStyle name="Обычный 50 2 3 2 2 2" xfId="23345" xr:uid="{00000000-0005-0000-0000-0000BA8D0000}"/>
    <cellStyle name="Обычный 50 2 3 2 2 2 2" xfId="41345" xr:uid="{00000000-0005-0000-0000-0000BB8D0000}"/>
    <cellStyle name="Обычный 50 2 3 2 2 3" xfId="33001" xr:uid="{00000000-0005-0000-0000-0000BC8D0000}"/>
    <cellStyle name="Обычный 50 2 3 2 3" xfId="19649" xr:uid="{00000000-0005-0000-0000-0000BD8D0000}"/>
    <cellStyle name="Обычный 50 2 3 2 3 2" xfId="37819" xr:uid="{00000000-0005-0000-0000-0000BE8D0000}"/>
    <cellStyle name="Обычный 50 2 3 2 4" xfId="29524" xr:uid="{00000000-0005-0000-0000-0000BF8D0000}"/>
    <cellStyle name="Обычный 50 2 3 3" xfId="10211" xr:uid="{00000000-0005-0000-0000-0000C08D0000}"/>
    <cellStyle name="Обычный 50 2 3 3 2" xfId="15262" xr:uid="{00000000-0005-0000-0000-0000C18D0000}"/>
    <cellStyle name="Обычный 50 2 3 3 2 2" xfId="24441" xr:uid="{00000000-0005-0000-0000-0000C28D0000}"/>
    <cellStyle name="Обычный 50 2 3 3 2 2 2" xfId="42441" xr:uid="{00000000-0005-0000-0000-0000C38D0000}"/>
    <cellStyle name="Обычный 50 2 3 3 2 3" xfId="34096" xr:uid="{00000000-0005-0000-0000-0000C48D0000}"/>
    <cellStyle name="Обычный 50 2 3 3 3" xfId="20356" xr:uid="{00000000-0005-0000-0000-0000C58D0000}"/>
    <cellStyle name="Обычный 50 2 3 3 3 2" xfId="38515" xr:uid="{00000000-0005-0000-0000-0000C68D0000}"/>
    <cellStyle name="Обычный 50 2 3 3 4" xfId="30210" xr:uid="{00000000-0005-0000-0000-0000C78D0000}"/>
    <cellStyle name="Обычный 50 2 3 4" xfId="11162" xr:uid="{00000000-0005-0000-0000-0000C88D0000}"/>
    <cellStyle name="Обычный 50 2 3 4 2" xfId="15263" xr:uid="{00000000-0005-0000-0000-0000C98D0000}"/>
    <cellStyle name="Обычный 50 2 3 4 2 2" xfId="24442" xr:uid="{00000000-0005-0000-0000-0000CA8D0000}"/>
    <cellStyle name="Обычный 50 2 3 4 2 2 2" xfId="42442" xr:uid="{00000000-0005-0000-0000-0000CB8D0000}"/>
    <cellStyle name="Обычный 50 2 3 4 2 3" xfId="34097" xr:uid="{00000000-0005-0000-0000-0000CC8D0000}"/>
    <cellStyle name="Обычный 50 2 3 4 3" xfId="21011" xr:uid="{00000000-0005-0000-0000-0000CD8D0000}"/>
    <cellStyle name="Обычный 50 2 3 4 3 2" xfId="39163" xr:uid="{00000000-0005-0000-0000-0000CE8D0000}"/>
    <cellStyle name="Обычный 50 2 3 4 4" xfId="30847" xr:uid="{00000000-0005-0000-0000-0000CF8D0000}"/>
    <cellStyle name="Обычный 50 2 3 5" xfId="11668" xr:uid="{00000000-0005-0000-0000-0000D08D0000}"/>
    <cellStyle name="Обычный 50 2 3 5 2" xfId="21513" xr:uid="{00000000-0005-0000-0000-0000D18D0000}"/>
    <cellStyle name="Обычный 50 2 3 5 2 2" xfId="39665" xr:uid="{00000000-0005-0000-0000-0000D28D0000}"/>
    <cellStyle name="Обычный 50 2 3 5 3" xfId="31349" xr:uid="{00000000-0005-0000-0000-0000D38D0000}"/>
    <cellStyle name="Обычный 50 2 3 6" xfId="7628" xr:uid="{00000000-0005-0000-0000-0000D48D0000}"/>
    <cellStyle name="Обычный 50 2 3 6 2" xfId="19023" xr:uid="{00000000-0005-0000-0000-0000D58D0000}"/>
    <cellStyle name="Обычный 50 2 3 6 2 2" xfId="37243" xr:uid="{00000000-0005-0000-0000-0000D68D0000}"/>
    <cellStyle name="Обычный 50 2 3 6 3" xfId="28990" xr:uid="{00000000-0005-0000-0000-0000D78D0000}"/>
    <cellStyle name="Обычный 50 2 3 7" xfId="13194" xr:uid="{00000000-0005-0000-0000-0000D88D0000}"/>
    <cellStyle name="Обычный 50 2 3 7 2" xfId="22595" xr:uid="{00000000-0005-0000-0000-0000D98D0000}"/>
    <cellStyle name="Обычный 50 2 3 7 2 2" xfId="40607" xr:uid="{00000000-0005-0000-0000-0000DA8D0000}"/>
    <cellStyle name="Обычный 50 2 3 7 3" xfId="32268" xr:uid="{00000000-0005-0000-0000-0000DB8D0000}"/>
    <cellStyle name="Обычный 50 2 3 8" xfId="16657" xr:uid="{00000000-0005-0000-0000-0000DC8D0000}"/>
    <cellStyle name="Обычный 50 2 3 8 2" xfId="25445" xr:uid="{00000000-0005-0000-0000-0000DD8D0000}"/>
    <cellStyle name="Обычный 50 2 3 8 2 2" xfId="43409" xr:uid="{00000000-0005-0000-0000-0000DE8D0000}"/>
    <cellStyle name="Обычный 50 2 3 8 3" xfId="35101" xr:uid="{00000000-0005-0000-0000-0000DF8D0000}"/>
    <cellStyle name="Обычный 50 2 3 9" xfId="18121" xr:uid="{00000000-0005-0000-0000-0000E08D0000}"/>
    <cellStyle name="Обычный 50 2 3 9 2" xfId="36431" xr:uid="{00000000-0005-0000-0000-0000E18D0000}"/>
    <cellStyle name="Обычный 50 2 4" xfId="8533" xr:uid="{00000000-0005-0000-0000-0000E28D0000}"/>
    <cellStyle name="Обычный 50 2 4 2" xfId="10212" xr:uid="{00000000-0005-0000-0000-0000E38D0000}"/>
    <cellStyle name="Обычный 50 2 4 2 2" xfId="15264" xr:uid="{00000000-0005-0000-0000-0000E48D0000}"/>
    <cellStyle name="Обычный 50 2 4 2 2 2" xfId="24443" xr:uid="{00000000-0005-0000-0000-0000E58D0000}"/>
    <cellStyle name="Обычный 50 2 4 2 2 2 2" xfId="42443" xr:uid="{00000000-0005-0000-0000-0000E68D0000}"/>
    <cellStyle name="Обычный 50 2 4 2 2 3" xfId="34098" xr:uid="{00000000-0005-0000-0000-0000E78D0000}"/>
    <cellStyle name="Обычный 50 2 4 2 3" xfId="20357" xr:uid="{00000000-0005-0000-0000-0000E88D0000}"/>
    <cellStyle name="Обычный 50 2 4 2 3 2" xfId="38516" xr:uid="{00000000-0005-0000-0000-0000E98D0000}"/>
    <cellStyle name="Обычный 50 2 4 2 4" xfId="30211" xr:uid="{00000000-0005-0000-0000-0000EA8D0000}"/>
    <cellStyle name="Обычный 50 2 4 3" xfId="13692" xr:uid="{00000000-0005-0000-0000-0000EB8D0000}"/>
    <cellStyle name="Обычный 50 2 4 3 2" xfId="22922" xr:uid="{00000000-0005-0000-0000-0000EC8D0000}"/>
    <cellStyle name="Обычный 50 2 4 3 2 2" xfId="40923" xr:uid="{00000000-0005-0000-0000-0000ED8D0000}"/>
    <cellStyle name="Обычный 50 2 4 3 3" xfId="32577" xr:uid="{00000000-0005-0000-0000-0000EE8D0000}"/>
    <cellStyle name="Обычный 50 2 4 4" xfId="19288" xr:uid="{00000000-0005-0000-0000-0000EF8D0000}"/>
    <cellStyle name="Обычный 50 2 4 4 2" xfId="37462" xr:uid="{00000000-0005-0000-0000-0000F08D0000}"/>
    <cellStyle name="Обычный 50 2 4 5" xfId="29173" xr:uid="{00000000-0005-0000-0000-0000F18D0000}"/>
    <cellStyle name="Обычный 50 2 5" xfId="9444" xr:uid="{00000000-0005-0000-0000-0000F28D0000}"/>
    <cellStyle name="Обычный 50 2 5 2" xfId="15265" xr:uid="{00000000-0005-0000-0000-0000F38D0000}"/>
    <cellStyle name="Обычный 50 2 5 2 2" xfId="24444" xr:uid="{00000000-0005-0000-0000-0000F48D0000}"/>
    <cellStyle name="Обычный 50 2 5 2 2 2" xfId="42444" xr:uid="{00000000-0005-0000-0000-0000F58D0000}"/>
    <cellStyle name="Обычный 50 2 5 2 3" xfId="34099" xr:uid="{00000000-0005-0000-0000-0000F68D0000}"/>
    <cellStyle name="Обычный 50 2 5 3" xfId="19918" xr:uid="{00000000-0005-0000-0000-0000F78D0000}"/>
    <cellStyle name="Обычный 50 2 5 3 2" xfId="38083" xr:uid="{00000000-0005-0000-0000-0000F88D0000}"/>
    <cellStyle name="Обычный 50 2 5 4" xfId="29786" xr:uid="{00000000-0005-0000-0000-0000F98D0000}"/>
    <cellStyle name="Обычный 50 2 6" xfId="10854" xr:uid="{00000000-0005-0000-0000-0000FA8D0000}"/>
    <cellStyle name="Обычный 50 2 6 2" xfId="15266" xr:uid="{00000000-0005-0000-0000-0000FB8D0000}"/>
    <cellStyle name="Обычный 50 2 6 2 2" xfId="24445" xr:uid="{00000000-0005-0000-0000-0000FC8D0000}"/>
    <cellStyle name="Обычный 50 2 6 2 2 2" xfId="42445" xr:uid="{00000000-0005-0000-0000-0000FD8D0000}"/>
    <cellStyle name="Обычный 50 2 6 2 3" xfId="34100" xr:uid="{00000000-0005-0000-0000-0000FE8D0000}"/>
    <cellStyle name="Обычный 50 2 6 3" xfId="20709" xr:uid="{00000000-0005-0000-0000-0000FF8D0000}"/>
    <cellStyle name="Обычный 50 2 6 3 2" xfId="38861" xr:uid="{00000000-0005-0000-0000-0000008E0000}"/>
    <cellStyle name="Обычный 50 2 6 4" xfId="30545" xr:uid="{00000000-0005-0000-0000-0000018E0000}"/>
    <cellStyle name="Обычный 50 2 7" xfId="11335" xr:uid="{00000000-0005-0000-0000-0000028E0000}"/>
    <cellStyle name="Обычный 50 2 7 2" xfId="21180" xr:uid="{00000000-0005-0000-0000-0000038E0000}"/>
    <cellStyle name="Обычный 50 2 7 2 2" xfId="39332" xr:uid="{00000000-0005-0000-0000-0000048E0000}"/>
    <cellStyle name="Обычный 50 2 7 3" xfId="31016" xr:uid="{00000000-0005-0000-0000-0000058E0000}"/>
    <cellStyle name="Обычный 50 2 8" xfId="11897" xr:uid="{00000000-0005-0000-0000-0000068E0000}"/>
    <cellStyle name="Обычный 50 2 8 2" xfId="21648" xr:uid="{00000000-0005-0000-0000-0000078E0000}"/>
    <cellStyle name="Обычный 50 2 8 2 2" xfId="39797" xr:uid="{00000000-0005-0000-0000-0000088E0000}"/>
    <cellStyle name="Обычный 50 2 8 3" xfId="31476" xr:uid="{00000000-0005-0000-0000-0000098E0000}"/>
    <cellStyle name="Обычный 50 2 9" xfId="6834" xr:uid="{00000000-0005-0000-0000-00000A8E0000}"/>
    <cellStyle name="Обычный 50 2 9 2" xfId="18623" xr:uid="{00000000-0005-0000-0000-00000B8E0000}"/>
    <cellStyle name="Обычный 50 2 9 2 2" xfId="36884" xr:uid="{00000000-0005-0000-0000-00000C8E0000}"/>
    <cellStyle name="Обычный 50 2 9 3" xfId="28653" xr:uid="{00000000-0005-0000-0000-00000D8E0000}"/>
    <cellStyle name="Обычный 50 3" xfId="3894" xr:uid="{00000000-0005-0000-0000-00000E8E0000}"/>
    <cellStyle name="Обычный 50 3 2" xfId="6173" xr:uid="{00000000-0005-0000-0000-00000F8E0000}"/>
    <cellStyle name="Обычный 50 3 2 2" xfId="10213" xr:uid="{00000000-0005-0000-0000-0000108E0000}"/>
    <cellStyle name="Обычный 50 3 2 3" xfId="16658" xr:uid="{00000000-0005-0000-0000-0000118E0000}"/>
    <cellStyle name="Обычный 50 3 2 3 2" xfId="25446" xr:uid="{00000000-0005-0000-0000-0000128E0000}"/>
    <cellStyle name="Обычный 50 3 2 3 2 2" xfId="43410" xr:uid="{00000000-0005-0000-0000-0000138E0000}"/>
    <cellStyle name="Обычный 50 3 2 3 3" xfId="35102" xr:uid="{00000000-0005-0000-0000-0000148E0000}"/>
    <cellStyle name="Обычный 50 3 2 4" xfId="18122" xr:uid="{00000000-0005-0000-0000-0000158E0000}"/>
    <cellStyle name="Обычный 50 3 2 4 2" xfId="36432" xr:uid="{00000000-0005-0000-0000-0000168E0000}"/>
    <cellStyle name="Обычный 50 3 2 5" xfId="26869" xr:uid="{00000000-0005-0000-0000-0000178E0000}"/>
    <cellStyle name="Обычный 50 3 2 5 2" xfId="44784" xr:uid="{00000000-0005-0000-0000-0000188E0000}"/>
    <cellStyle name="Обычный 50 3 2 6" xfId="28215" xr:uid="{00000000-0005-0000-0000-0000198E0000}"/>
    <cellStyle name="Обычный 50 3 2 7" xfId="45831" xr:uid="{00000000-0005-0000-0000-00001A8E0000}"/>
    <cellStyle name="Обычный 50 3 2 8" xfId="46997" xr:uid="{00000000-0005-0000-0000-00001B8E0000}"/>
    <cellStyle name="Обычный 50 3 3" xfId="7041" xr:uid="{00000000-0005-0000-0000-00001C8E0000}"/>
    <cellStyle name="Обычный 50 3 4" xfId="16036" xr:uid="{00000000-0005-0000-0000-00001D8E0000}"/>
    <cellStyle name="Обычный 50 3 4 2" xfId="25012" xr:uid="{00000000-0005-0000-0000-00001E8E0000}"/>
    <cellStyle name="Обычный 50 3 4 2 2" xfId="43009" xr:uid="{00000000-0005-0000-0000-00001F8E0000}"/>
    <cellStyle name="Обычный 50 3 4 3" xfId="34657" xr:uid="{00000000-0005-0000-0000-0000208E0000}"/>
    <cellStyle name="Обычный 50 3 5" xfId="17410" xr:uid="{00000000-0005-0000-0000-0000218E0000}"/>
    <cellStyle name="Обычный 50 3 5 2" xfId="35765" xr:uid="{00000000-0005-0000-0000-0000228E0000}"/>
    <cellStyle name="Обычный 50 3 6" xfId="26324" xr:uid="{00000000-0005-0000-0000-0000238E0000}"/>
    <cellStyle name="Обычный 50 3 6 2" xfId="44255" xr:uid="{00000000-0005-0000-0000-0000248E0000}"/>
    <cellStyle name="Обычный 50 3 7" xfId="27609" xr:uid="{00000000-0005-0000-0000-0000258E0000}"/>
    <cellStyle name="Обычный 50 3 8" xfId="45336" xr:uid="{00000000-0005-0000-0000-0000268E0000}"/>
    <cellStyle name="Обычный 50 3 9" xfId="46407" xr:uid="{00000000-0005-0000-0000-0000278E0000}"/>
    <cellStyle name="Обычный 50 4" xfId="3895" xr:uid="{00000000-0005-0000-0000-0000288E0000}"/>
    <cellStyle name="Обычный 50 4 10" xfId="16209" xr:uid="{00000000-0005-0000-0000-0000298E0000}"/>
    <cellStyle name="Обычный 50 4 10 2" xfId="25148" xr:uid="{00000000-0005-0000-0000-00002A8E0000}"/>
    <cellStyle name="Обычный 50 4 10 2 2" xfId="43141" xr:uid="{00000000-0005-0000-0000-00002B8E0000}"/>
    <cellStyle name="Обычный 50 4 10 3" xfId="34788" xr:uid="{00000000-0005-0000-0000-00002C8E0000}"/>
    <cellStyle name="Обычный 50 4 11" xfId="17411" xr:uid="{00000000-0005-0000-0000-00002D8E0000}"/>
    <cellStyle name="Обычный 50 4 11 2" xfId="35766" xr:uid="{00000000-0005-0000-0000-00002E8E0000}"/>
    <cellStyle name="Обычный 50 4 12" xfId="26509" xr:uid="{00000000-0005-0000-0000-00002F8E0000}"/>
    <cellStyle name="Обычный 50 4 12 2" xfId="44431" xr:uid="{00000000-0005-0000-0000-0000308E0000}"/>
    <cellStyle name="Обычный 50 4 13" xfId="27610" xr:uid="{00000000-0005-0000-0000-0000318E0000}"/>
    <cellStyle name="Обычный 50 4 14" xfId="45467" xr:uid="{00000000-0005-0000-0000-0000328E0000}"/>
    <cellStyle name="Обычный 50 4 15" xfId="46580" xr:uid="{00000000-0005-0000-0000-0000338E0000}"/>
    <cellStyle name="Обычный 50 4 2" xfId="6174" xr:uid="{00000000-0005-0000-0000-0000348E0000}"/>
    <cellStyle name="Обычный 50 4 2 10" xfId="26997" xr:uid="{00000000-0005-0000-0000-0000358E0000}"/>
    <cellStyle name="Обычный 50 4 2 10 2" xfId="44912" xr:uid="{00000000-0005-0000-0000-0000368E0000}"/>
    <cellStyle name="Обычный 50 4 2 11" xfId="28216" xr:uid="{00000000-0005-0000-0000-0000378E0000}"/>
    <cellStyle name="Обычный 50 4 2 12" xfId="45969" xr:uid="{00000000-0005-0000-0000-0000388E0000}"/>
    <cellStyle name="Обычный 50 4 2 13" xfId="47164" xr:uid="{00000000-0005-0000-0000-0000398E0000}"/>
    <cellStyle name="Обычный 50 4 2 2" xfId="9084" xr:uid="{00000000-0005-0000-0000-00003A8E0000}"/>
    <cellStyle name="Обычный 50 4 2 2 2" xfId="14161" xr:uid="{00000000-0005-0000-0000-00003B8E0000}"/>
    <cellStyle name="Обычный 50 4 2 2 2 2" xfId="23346" xr:uid="{00000000-0005-0000-0000-00003C8E0000}"/>
    <cellStyle name="Обычный 50 4 2 2 2 2 2" xfId="41346" xr:uid="{00000000-0005-0000-0000-00003D8E0000}"/>
    <cellStyle name="Обычный 50 4 2 2 2 3" xfId="33002" xr:uid="{00000000-0005-0000-0000-00003E8E0000}"/>
    <cellStyle name="Обычный 50 4 2 2 3" xfId="19650" xr:uid="{00000000-0005-0000-0000-00003F8E0000}"/>
    <cellStyle name="Обычный 50 4 2 2 3 2" xfId="37820" xr:uid="{00000000-0005-0000-0000-0000408E0000}"/>
    <cellStyle name="Обычный 50 4 2 2 4" xfId="29525" xr:uid="{00000000-0005-0000-0000-0000418E0000}"/>
    <cellStyle name="Обычный 50 4 2 3" xfId="10214" xr:uid="{00000000-0005-0000-0000-0000428E0000}"/>
    <cellStyle name="Обычный 50 4 2 3 2" xfId="15267" xr:uid="{00000000-0005-0000-0000-0000438E0000}"/>
    <cellStyle name="Обычный 50 4 2 3 2 2" xfId="24446" xr:uid="{00000000-0005-0000-0000-0000448E0000}"/>
    <cellStyle name="Обычный 50 4 2 3 2 2 2" xfId="42446" xr:uid="{00000000-0005-0000-0000-0000458E0000}"/>
    <cellStyle name="Обычный 50 4 2 3 2 3" xfId="34101" xr:uid="{00000000-0005-0000-0000-0000468E0000}"/>
    <cellStyle name="Обычный 50 4 2 3 3" xfId="20358" xr:uid="{00000000-0005-0000-0000-0000478E0000}"/>
    <cellStyle name="Обычный 50 4 2 3 3 2" xfId="38517" xr:uid="{00000000-0005-0000-0000-0000488E0000}"/>
    <cellStyle name="Обычный 50 4 2 3 4" xfId="30212" xr:uid="{00000000-0005-0000-0000-0000498E0000}"/>
    <cellStyle name="Обычный 50 4 2 4" xfId="11163" xr:uid="{00000000-0005-0000-0000-00004A8E0000}"/>
    <cellStyle name="Обычный 50 4 2 4 2" xfId="15268" xr:uid="{00000000-0005-0000-0000-00004B8E0000}"/>
    <cellStyle name="Обычный 50 4 2 4 2 2" xfId="24447" xr:uid="{00000000-0005-0000-0000-00004C8E0000}"/>
    <cellStyle name="Обычный 50 4 2 4 2 2 2" xfId="42447" xr:uid="{00000000-0005-0000-0000-00004D8E0000}"/>
    <cellStyle name="Обычный 50 4 2 4 2 3" xfId="34102" xr:uid="{00000000-0005-0000-0000-00004E8E0000}"/>
    <cellStyle name="Обычный 50 4 2 4 3" xfId="21012" xr:uid="{00000000-0005-0000-0000-00004F8E0000}"/>
    <cellStyle name="Обычный 50 4 2 4 3 2" xfId="39164" xr:uid="{00000000-0005-0000-0000-0000508E0000}"/>
    <cellStyle name="Обычный 50 4 2 4 4" xfId="30848" xr:uid="{00000000-0005-0000-0000-0000518E0000}"/>
    <cellStyle name="Обычный 50 4 2 5" xfId="11669" xr:uid="{00000000-0005-0000-0000-0000528E0000}"/>
    <cellStyle name="Обычный 50 4 2 5 2" xfId="21514" xr:uid="{00000000-0005-0000-0000-0000538E0000}"/>
    <cellStyle name="Обычный 50 4 2 5 2 2" xfId="39666" xr:uid="{00000000-0005-0000-0000-0000548E0000}"/>
    <cellStyle name="Обычный 50 4 2 5 3" xfId="31350" xr:uid="{00000000-0005-0000-0000-0000558E0000}"/>
    <cellStyle name="Обычный 50 4 2 6" xfId="7629" xr:uid="{00000000-0005-0000-0000-0000568E0000}"/>
    <cellStyle name="Обычный 50 4 2 6 2" xfId="19024" xr:uid="{00000000-0005-0000-0000-0000578E0000}"/>
    <cellStyle name="Обычный 50 4 2 6 2 2" xfId="37244" xr:uid="{00000000-0005-0000-0000-0000588E0000}"/>
    <cellStyle name="Обычный 50 4 2 6 3" xfId="28991" xr:uid="{00000000-0005-0000-0000-0000598E0000}"/>
    <cellStyle name="Обычный 50 4 2 7" xfId="13195" xr:uid="{00000000-0005-0000-0000-00005A8E0000}"/>
    <cellStyle name="Обычный 50 4 2 7 2" xfId="22596" xr:uid="{00000000-0005-0000-0000-00005B8E0000}"/>
    <cellStyle name="Обычный 50 4 2 7 2 2" xfId="40608" xr:uid="{00000000-0005-0000-0000-00005C8E0000}"/>
    <cellStyle name="Обычный 50 4 2 7 3" xfId="32269" xr:uid="{00000000-0005-0000-0000-00005D8E0000}"/>
    <cellStyle name="Обычный 50 4 2 8" xfId="16828" xr:uid="{00000000-0005-0000-0000-00005E8E0000}"/>
    <cellStyle name="Обычный 50 4 2 8 2" xfId="25577" xr:uid="{00000000-0005-0000-0000-00005F8E0000}"/>
    <cellStyle name="Обычный 50 4 2 8 2 2" xfId="43538" xr:uid="{00000000-0005-0000-0000-0000608E0000}"/>
    <cellStyle name="Обычный 50 4 2 8 3" xfId="35230" xr:uid="{00000000-0005-0000-0000-0000618E0000}"/>
    <cellStyle name="Обычный 50 4 2 9" xfId="18123" xr:uid="{00000000-0005-0000-0000-0000628E0000}"/>
    <cellStyle name="Обычный 50 4 2 9 2" xfId="36433" xr:uid="{00000000-0005-0000-0000-0000638E0000}"/>
    <cellStyle name="Обычный 50 4 3" xfId="8787" xr:uid="{00000000-0005-0000-0000-0000648E0000}"/>
    <cellStyle name="Обычный 50 4 3 2" xfId="10215" xr:uid="{00000000-0005-0000-0000-0000658E0000}"/>
    <cellStyle name="Обычный 50 4 3 2 2" xfId="15269" xr:uid="{00000000-0005-0000-0000-0000668E0000}"/>
    <cellStyle name="Обычный 50 4 3 2 2 2" xfId="24448" xr:uid="{00000000-0005-0000-0000-0000678E0000}"/>
    <cellStyle name="Обычный 50 4 3 2 2 2 2" xfId="42448" xr:uid="{00000000-0005-0000-0000-0000688E0000}"/>
    <cellStyle name="Обычный 50 4 3 2 2 3" xfId="34103" xr:uid="{00000000-0005-0000-0000-0000698E0000}"/>
    <cellStyle name="Обычный 50 4 3 2 3" xfId="20359" xr:uid="{00000000-0005-0000-0000-00006A8E0000}"/>
    <cellStyle name="Обычный 50 4 3 2 3 2" xfId="38518" xr:uid="{00000000-0005-0000-0000-00006B8E0000}"/>
    <cellStyle name="Обычный 50 4 3 2 4" xfId="30213" xr:uid="{00000000-0005-0000-0000-00006C8E0000}"/>
    <cellStyle name="Обычный 50 4 3 3" xfId="13693" xr:uid="{00000000-0005-0000-0000-00006D8E0000}"/>
    <cellStyle name="Обычный 50 4 3 3 2" xfId="22923" xr:uid="{00000000-0005-0000-0000-00006E8E0000}"/>
    <cellStyle name="Обычный 50 4 3 3 2 2" xfId="40924" xr:uid="{00000000-0005-0000-0000-00006F8E0000}"/>
    <cellStyle name="Обычный 50 4 3 3 3" xfId="32578" xr:uid="{00000000-0005-0000-0000-0000708E0000}"/>
    <cellStyle name="Обычный 50 4 3 4" xfId="19417" xr:uid="{00000000-0005-0000-0000-0000718E0000}"/>
    <cellStyle name="Обычный 50 4 3 4 2" xfId="37587" xr:uid="{00000000-0005-0000-0000-0000728E0000}"/>
    <cellStyle name="Обычный 50 4 3 5" xfId="29297" xr:uid="{00000000-0005-0000-0000-0000738E0000}"/>
    <cellStyle name="Обычный 50 4 4" xfId="9445" xr:uid="{00000000-0005-0000-0000-0000748E0000}"/>
    <cellStyle name="Обычный 50 4 4 2" xfId="15270" xr:uid="{00000000-0005-0000-0000-0000758E0000}"/>
    <cellStyle name="Обычный 50 4 4 2 2" xfId="24449" xr:uid="{00000000-0005-0000-0000-0000768E0000}"/>
    <cellStyle name="Обычный 50 4 4 2 2 2" xfId="42449" xr:uid="{00000000-0005-0000-0000-0000778E0000}"/>
    <cellStyle name="Обычный 50 4 4 2 3" xfId="34104" xr:uid="{00000000-0005-0000-0000-0000788E0000}"/>
    <cellStyle name="Обычный 50 4 4 3" xfId="19919" xr:uid="{00000000-0005-0000-0000-0000798E0000}"/>
    <cellStyle name="Обычный 50 4 4 3 2" xfId="38084" xr:uid="{00000000-0005-0000-0000-00007A8E0000}"/>
    <cellStyle name="Обычный 50 4 4 4" xfId="29787" xr:uid="{00000000-0005-0000-0000-00007B8E0000}"/>
    <cellStyle name="Обычный 50 4 5" xfId="10855" xr:uid="{00000000-0005-0000-0000-00007C8E0000}"/>
    <cellStyle name="Обычный 50 4 5 2" xfId="15271" xr:uid="{00000000-0005-0000-0000-00007D8E0000}"/>
    <cellStyle name="Обычный 50 4 5 2 2" xfId="24450" xr:uid="{00000000-0005-0000-0000-00007E8E0000}"/>
    <cellStyle name="Обычный 50 4 5 2 2 2" xfId="42450" xr:uid="{00000000-0005-0000-0000-00007F8E0000}"/>
    <cellStyle name="Обычный 50 4 5 2 3" xfId="34105" xr:uid="{00000000-0005-0000-0000-0000808E0000}"/>
    <cellStyle name="Обычный 50 4 5 3" xfId="20710" xr:uid="{00000000-0005-0000-0000-0000818E0000}"/>
    <cellStyle name="Обычный 50 4 5 3 2" xfId="38862" xr:uid="{00000000-0005-0000-0000-0000828E0000}"/>
    <cellStyle name="Обычный 50 4 5 4" xfId="30546" xr:uid="{00000000-0005-0000-0000-0000838E0000}"/>
    <cellStyle name="Обычный 50 4 6" xfId="11448" xr:uid="{00000000-0005-0000-0000-0000848E0000}"/>
    <cellStyle name="Обычный 50 4 6 2" xfId="21293" xr:uid="{00000000-0005-0000-0000-0000858E0000}"/>
    <cellStyle name="Обычный 50 4 6 2 2" xfId="39445" xr:uid="{00000000-0005-0000-0000-0000868E0000}"/>
    <cellStyle name="Обычный 50 4 6 3" xfId="31129" xr:uid="{00000000-0005-0000-0000-0000878E0000}"/>
    <cellStyle name="Обычный 50 4 7" xfId="12025" xr:uid="{00000000-0005-0000-0000-0000888E0000}"/>
    <cellStyle name="Обычный 50 4 7 2" xfId="21763" xr:uid="{00000000-0005-0000-0000-0000898E0000}"/>
    <cellStyle name="Обычный 50 4 7 2 2" xfId="39911" xr:uid="{00000000-0005-0000-0000-00008A8E0000}"/>
    <cellStyle name="Обычный 50 4 7 3" xfId="31590" xr:uid="{00000000-0005-0000-0000-00008B8E0000}"/>
    <cellStyle name="Обычный 50 4 8" xfId="7211" xr:uid="{00000000-0005-0000-0000-00008C8E0000}"/>
    <cellStyle name="Обычный 50 4 8 2" xfId="18796" xr:uid="{00000000-0005-0000-0000-00008D8E0000}"/>
    <cellStyle name="Обычный 50 4 8 2 2" xfId="37016" xr:uid="{00000000-0005-0000-0000-00008E8E0000}"/>
    <cellStyle name="Обычный 50 4 8 3" xfId="28767" xr:uid="{00000000-0005-0000-0000-00008F8E0000}"/>
    <cellStyle name="Обычный 50 4 9" xfId="12629" xr:uid="{00000000-0005-0000-0000-0000908E0000}"/>
    <cellStyle name="Обычный 50 4 9 2" xfId="22065" xr:uid="{00000000-0005-0000-0000-0000918E0000}"/>
    <cellStyle name="Обычный 50 4 9 2 2" xfId="40181" xr:uid="{00000000-0005-0000-0000-0000928E0000}"/>
    <cellStyle name="Обычный 50 4 9 3" xfId="31844" xr:uid="{00000000-0005-0000-0000-0000938E0000}"/>
    <cellStyle name="Обычный 50 5" xfId="6171" xr:uid="{00000000-0005-0000-0000-0000948E0000}"/>
    <cellStyle name="Обычный 50 5 10" xfId="26867" xr:uid="{00000000-0005-0000-0000-0000958E0000}"/>
    <cellStyle name="Обычный 50 5 10 2" xfId="44782" xr:uid="{00000000-0005-0000-0000-0000968E0000}"/>
    <cellStyle name="Обычный 50 5 11" xfId="28213" xr:uid="{00000000-0005-0000-0000-0000978E0000}"/>
    <cellStyle name="Обычный 50 5 12" xfId="45829" xr:uid="{00000000-0005-0000-0000-0000988E0000}"/>
    <cellStyle name="Обычный 50 5 13" xfId="46995" xr:uid="{00000000-0005-0000-0000-0000998E0000}"/>
    <cellStyle name="Обычный 50 5 2" xfId="9082" xr:uid="{00000000-0005-0000-0000-00009A8E0000}"/>
    <cellStyle name="Обычный 50 5 2 2" xfId="14162" xr:uid="{00000000-0005-0000-0000-00009B8E0000}"/>
    <cellStyle name="Обычный 50 5 2 2 2" xfId="23347" xr:uid="{00000000-0005-0000-0000-00009C8E0000}"/>
    <cellStyle name="Обычный 50 5 2 2 2 2" xfId="41347" xr:uid="{00000000-0005-0000-0000-00009D8E0000}"/>
    <cellStyle name="Обычный 50 5 2 2 3" xfId="33003" xr:uid="{00000000-0005-0000-0000-00009E8E0000}"/>
    <cellStyle name="Обычный 50 5 2 3" xfId="19648" xr:uid="{00000000-0005-0000-0000-00009F8E0000}"/>
    <cellStyle name="Обычный 50 5 2 3 2" xfId="37818" xr:uid="{00000000-0005-0000-0000-0000A08E0000}"/>
    <cellStyle name="Обычный 50 5 2 4" xfId="29523" xr:uid="{00000000-0005-0000-0000-0000A18E0000}"/>
    <cellStyle name="Обычный 50 5 3" xfId="10216" xr:uid="{00000000-0005-0000-0000-0000A28E0000}"/>
    <cellStyle name="Обычный 50 5 3 2" xfId="15272" xr:uid="{00000000-0005-0000-0000-0000A38E0000}"/>
    <cellStyle name="Обычный 50 5 3 2 2" xfId="24451" xr:uid="{00000000-0005-0000-0000-0000A48E0000}"/>
    <cellStyle name="Обычный 50 5 3 2 2 2" xfId="42451" xr:uid="{00000000-0005-0000-0000-0000A58E0000}"/>
    <cellStyle name="Обычный 50 5 3 2 3" xfId="34106" xr:uid="{00000000-0005-0000-0000-0000A68E0000}"/>
    <cellStyle name="Обычный 50 5 3 3" xfId="20360" xr:uid="{00000000-0005-0000-0000-0000A78E0000}"/>
    <cellStyle name="Обычный 50 5 3 3 2" xfId="38519" xr:uid="{00000000-0005-0000-0000-0000A88E0000}"/>
    <cellStyle name="Обычный 50 5 3 4" xfId="30214" xr:uid="{00000000-0005-0000-0000-0000A98E0000}"/>
    <cellStyle name="Обычный 50 5 4" xfId="11164" xr:uid="{00000000-0005-0000-0000-0000AA8E0000}"/>
    <cellStyle name="Обычный 50 5 4 2" xfId="15273" xr:uid="{00000000-0005-0000-0000-0000AB8E0000}"/>
    <cellStyle name="Обычный 50 5 4 2 2" xfId="24452" xr:uid="{00000000-0005-0000-0000-0000AC8E0000}"/>
    <cellStyle name="Обычный 50 5 4 2 2 2" xfId="42452" xr:uid="{00000000-0005-0000-0000-0000AD8E0000}"/>
    <cellStyle name="Обычный 50 5 4 2 3" xfId="34107" xr:uid="{00000000-0005-0000-0000-0000AE8E0000}"/>
    <cellStyle name="Обычный 50 5 4 3" xfId="21013" xr:uid="{00000000-0005-0000-0000-0000AF8E0000}"/>
    <cellStyle name="Обычный 50 5 4 3 2" xfId="39165" xr:uid="{00000000-0005-0000-0000-0000B08E0000}"/>
    <cellStyle name="Обычный 50 5 4 4" xfId="30849" xr:uid="{00000000-0005-0000-0000-0000B18E0000}"/>
    <cellStyle name="Обычный 50 5 5" xfId="11667" xr:uid="{00000000-0005-0000-0000-0000B28E0000}"/>
    <cellStyle name="Обычный 50 5 5 2" xfId="21512" xr:uid="{00000000-0005-0000-0000-0000B38E0000}"/>
    <cellStyle name="Обычный 50 5 5 2 2" xfId="39664" xr:uid="{00000000-0005-0000-0000-0000B48E0000}"/>
    <cellStyle name="Обычный 50 5 5 3" xfId="31348" xr:uid="{00000000-0005-0000-0000-0000B58E0000}"/>
    <cellStyle name="Обычный 50 5 6" xfId="7627" xr:uid="{00000000-0005-0000-0000-0000B68E0000}"/>
    <cellStyle name="Обычный 50 5 6 2" xfId="19022" xr:uid="{00000000-0005-0000-0000-0000B78E0000}"/>
    <cellStyle name="Обычный 50 5 6 2 2" xfId="37242" xr:uid="{00000000-0005-0000-0000-0000B88E0000}"/>
    <cellStyle name="Обычный 50 5 6 3" xfId="28989" xr:uid="{00000000-0005-0000-0000-0000B98E0000}"/>
    <cellStyle name="Обычный 50 5 7" xfId="13196" xr:uid="{00000000-0005-0000-0000-0000BA8E0000}"/>
    <cellStyle name="Обычный 50 5 7 2" xfId="22597" xr:uid="{00000000-0005-0000-0000-0000BB8E0000}"/>
    <cellStyle name="Обычный 50 5 7 2 2" xfId="40609" xr:uid="{00000000-0005-0000-0000-0000BC8E0000}"/>
    <cellStyle name="Обычный 50 5 7 3" xfId="32270" xr:uid="{00000000-0005-0000-0000-0000BD8E0000}"/>
    <cellStyle name="Обычный 50 5 8" xfId="16656" xr:uid="{00000000-0005-0000-0000-0000BE8E0000}"/>
    <cellStyle name="Обычный 50 5 8 2" xfId="25444" xr:uid="{00000000-0005-0000-0000-0000BF8E0000}"/>
    <cellStyle name="Обычный 50 5 8 2 2" xfId="43408" xr:uid="{00000000-0005-0000-0000-0000C08E0000}"/>
    <cellStyle name="Обычный 50 5 8 3" xfId="35100" xr:uid="{00000000-0005-0000-0000-0000C18E0000}"/>
    <cellStyle name="Обычный 50 5 9" xfId="18120" xr:uid="{00000000-0005-0000-0000-0000C28E0000}"/>
    <cellStyle name="Обычный 50 5 9 2" xfId="36430" xr:uid="{00000000-0005-0000-0000-0000C38E0000}"/>
    <cellStyle name="Обычный 50 6" xfId="8341" xr:uid="{00000000-0005-0000-0000-0000C48E0000}"/>
    <cellStyle name="Обычный 50 6 2" xfId="10217" xr:uid="{00000000-0005-0000-0000-0000C58E0000}"/>
    <cellStyle name="Обычный 50 6 2 2" xfId="15274" xr:uid="{00000000-0005-0000-0000-0000C68E0000}"/>
    <cellStyle name="Обычный 50 6 2 2 2" xfId="24453" xr:uid="{00000000-0005-0000-0000-0000C78E0000}"/>
    <cellStyle name="Обычный 50 6 2 2 2 2" xfId="42453" xr:uid="{00000000-0005-0000-0000-0000C88E0000}"/>
    <cellStyle name="Обычный 50 6 2 2 3" xfId="34108" xr:uid="{00000000-0005-0000-0000-0000C98E0000}"/>
    <cellStyle name="Обычный 50 6 2 3" xfId="20361" xr:uid="{00000000-0005-0000-0000-0000CA8E0000}"/>
    <cellStyle name="Обычный 50 6 2 3 2" xfId="38520" xr:uid="{00000000-0005-0000-0000-0000CB8E0000}"/>
    <cellStyle name="Обычный 50 6 2 4" xfId="30215" xr:uid="{00000000-0005-0000-0000-0000CC8E0000}"/>
    <cellStyle name="Обычный 50 6 3" xfId="13383" xr:uid="{00000000-0005-0000-0000-0000CD8E0000}"/>
    <cellStyle name="Обычный 50 6 4" xfId="19215" xr:uid="{00000000-0005-0000-0000-0000CE8E0000}"/>
    <cellStyle name="Обычный 50 6 4 2" xfId="37394" xr:uid="{00000000-0005-0000-0000-0000CF8E0000}"/>
    <cellStyle name="Обычный 50 6 5" xfId="29107" xr:uid="{00000000-0005-0000-0000-0000D08E0000}"/>
    <cellStyle name="Обычный 50 7" xfId="9443" xr:uid="{00000000-0005-0000-0000-0000D18E0000}"/>
    <cellStyle name="Обычный 50 7 2" xfId="13691" xr:uid="{00000000-0005-0000-0000-0000D28E0000}"/>
    <cellStyle name="Обычный 50 7 2 2" xfId="22921" xr:uid="{00000000-0005-0000-0000-0000D38E0000}"/>
    <cellStyle name="Обычный 50 7 2 2 2" xfId="40922" xr:uid="{00000000-0005-0000-0000-0000D48E0000}"/>
    <cellStyle name="Обычный 50 7 2 3" xfId="32576" xr:uid="{00000000-0005-0000-0000-0000D58E0000}"/>
    <cellStyle name="Обычный 50 7 3" xfId="19917" xr:uid="{00000000-0005-0000-0000-0000D68E0000}"/>
    <cellStyle name="Обычный 50 7 3 2" xfId="38082" xr:uid="{00000000-0005-0000-0000-0000D78E0000}"/>
    <cellStyle name="Обычный 50 7 4" xfId="29785" xr:uid="{00000000-0005-0000-0000-0000D88E0000}"/>
    <cellStyle name="Обычный 50 8" xfId="10853" xr:uid="{00000000-0005-0000-0000-0000D98E0000}"/>
    <cellStyle name="Обычный 50 8 2" xfId="15275" xr:uid="{00000000-0005-0000-0000-0000DA8E0000}"/>
    <cellStyle name="Обычный 50 8 2 2" xfId="24454" xr:uid="{00000000-0005-0000-0000-0000DB8E0000}"/>
    <cellStyle name="Обычный 50 8 2 2 2" xfId="42454" xr:uid="{00000000-0005-0000-0000-0000DC8E0000}"/>
    <cellStyle name="Обычный 50 8 2 3" xfId="34109" xr:uid="{00000000-0005-0000-0000-0000DD8E0000}"/>
    <cellStyle name="Обычный 50 8 3" xfId="20708" xr:uid="{00000000-0005-0000-0000-0000DE8E0000}"/>
    <cellStyle name="Обычный 50 8 3 2" xfId="38860" xr:uid="{00000000-0005-0000-0000-0000DF8E0000}"/>
    <cellStyle name="Обычный 50 8 4" xfId="30544" xr:uid="{00000000-0005-0000-0000-0000E08E0000}"/>
    <cellStyle name="Обычный 50 9" xfId="11273" xr:uid="{00000000-0005-0000-0000-0000E18E0000}"/>
    <cellStyle name="Обычный 50 9 2" xfId="21118" xr:uid="{00000000-0005-0000-0000-0000E28E0000}"/>
    <cellStyle name="Обычный 50 9 2 2" xfId="39270" xr:uid="{00000000-0005-0000-0000-0000E38E0000}"/>
    <cellStyle name="Обычный 50 9 3" xfId="30954" xr:uid="{00000000-0005-0000-0000-0000E48E0000}"/>
    <cellStyle name="Обычный 50_Data_Resourses &amp; Reserves_Audit12_mod2011_f0112" xfId="3896" xr:uid="{00000000-0005-0000-0000-0000E58E0000}"/>
    <cellStyle name="Обычный 51" xfId="3897" xr:uid="{00000000-0005-0000-0000-0000E68E0000}"/>
    <cellStyle name="Обычный 51 10" xfId="11790" xr:uid="{00000000-0005-0000-0000-0000E78E0000}"/>
    <cellStyle name="Обычный 51 11" xfId="6680" xr:uid="{00000000-0005-0000-0000-0000E88E0000}"/>
    <cellStyle name="Обычный 51 11 2" xfId="18534" xr:uid="{00000000-0005-0000-0000-0000E98E0000}"/>
    <cellStyle name="Обычный 51 11 2 2" xfId="36811" xr:uid="{00000000-0005-0000-0000-0000EA8E0000}"/>
    <cellStyle name="Обычный 51 11 3" xfId="28590" xr:uid="{00000000-0005-0000-0000-0000EB8E0000}"/>
    <cellStyle name="Обычный 51 12" xfId="12630" xr:uid="{00000000-0005-0000-0000-0000EC8E0000}"/>
    <cellStyle name="Обычный 51 12 2" xfId="22066" xr:uid="{00000000-0005-0000-0000-0000ED8E0000}"/>
    <cellStyle name="Обычный 51 12 2 2" xfId="40182" xr:uid="{00000000-0005-0000-0000-0000EE8E0000}"/>
    <cellStyle name="Обычный 51 12 3" xfId="31845" xr:uid="{00000000-0005-0000-0000-0000EF8E0000}"/>
    <cellStyle name="Обычный 51 13" xfId="16037" xr:uid="{00000000-0005-0000-0000-0000F08E0000}"/>
    <cellStyle name="Обычный 51 13 2" xfId="25013" xr:uid="{00000000-0005-0000-0000-0000F18E0000}"/>
    <cellStyle name="Обычный 51 13 2 2" xfId="43010" xr:uid="{00000000-0005-0000-0000-0000F28E0000}"/>
    <cellStyle name="Обычный 51 13 3" xfId="34658" xr:uid="{00000000-0005-0000-0000-0000F38E0000}"/>
    <cellStyle name="Обычный 51 14" xfId="17412" xr:uid="{00000000-0005-0000-0000-0000F48E0000}"/>
    <cellStyle name="Обычный 51 14 2" xfId="35767" xr:uid="{00000000-0005-0000-0000-0000F58E0000}"/>
    <cellStyle name="Обычный 51 15" xfId="26325" xr:uid="{00000000-0005-0000-0000-0000F68E0000}"/>
    <cellStyle name="Обычный 51 15 2" xfId="44256" xr:uid="{00000000-0005-0000-0000-0000F78E0000}"/>
    <cellStyle name="Обычный 51 16" xfId="27611" xr:uid="{00000000-0005-0000-0000-0000F88E0000}"/>
    <cellStyle name="Обычный 51 17" xfId="45337" xr:uid="{00000000-0005-0000-0000-0000F98E0000}"/>
    <cellStyle name="Обычный 51 18" xfId="46408" xr:uid="{00000000-0005-0000-0000-0000FA8E0000}"/>
    <cellStyle name="Обычный 51 2" xfId="3898" xr:uid="{00000000-0005-0000-0000-0000FB8E0000}"/>
    <cellStyle name="Обычный 51 2 10" xfId="12631" xr:uid="{00000000-0005-0000-0000-0000FC8E0000}"/>
    <cellStyle name="Обычный 51 2 10 2" xfId="22067" xr:uid="{00000000-0005-0000-0000-0000FD8E0000}"/>
    <cellStyle name="Обычный 51 2 10 2 2" xfId="40183" xr:uid="{00000000-0005-0000-0000-0000FE8E0000}"/>
    <cellStyle name="Обычный 51 2 10 3" xfId="31846" xr:uid="{00000000-0005-0000-0000-0000FF8E0000}"/>
    <cellStyle name="Обычный 51 2 11" xfId="16038" xr:uid="{00000000-0005-0000-0000-0000008F0000}"/>
    <cellStyle name="Обычный 51 2 11 2" xfId="25014" xr:uid="{00000000-0005-0000-0000-0000018F0000}"/>
    <cellStyle name="Обычный 51 2 11 2 2" xfId="43011" xr:uid="{00000000-0005-0000-0000-0000028F0000}"/>
    <cellStyle name="Обычный 51 2 11 3" xfId="34659" xr:uid="{00000000-0005-0000-0000-0000038F0000}"/>
    <cellStyle name="Обычный 51 2 12" xfId="17413" xr:uid="{00000000-0005-0000-0000-0000048F0000}"/>
    <cellStyle name="Обычный 51 2 12 2" xfId="35768" xr:uid="{00000000-0005-0000-0000-0000058F0000}"/>
    <cellStyle name="Обычный 51 2 13" xfId="26326" xr:uid="{00000000-0005-0000-0000-0000068F0000}"/>
    <cellStyle name="Обычный 51 2 13 2" xfId="44257" xr:uid="{00000000-0005-0000-0000-0000078F0000}"/>
    <cellStyle name="Обычный 51 2 14" xfId="27612" xr:uid="{00000000-0005-0000-0000-0000088F0000}"/>
    <cellStyle name="Обычный 51 2 15" xfId="45338" xr:uid="{00000000-0005-0000-0000-0000098F0000}"/>
    <cellStyle name="Обычный 51 2 16" xfId="46409" xr:uid="{00000000-0005-0000-0000-00000A8F0000}"/>
    <cellStyle name="Обычный 51 2 2" xfId="3899" xr:uid="{00000000-0005-0000-0000-00000B8F0000}"/>
    <cellStyle name="Обычный 51 2 2 2" xfId="10218" xr:uid="{00000000-0005-0000-0000-00000C8F0000}"/>
    <cellStyle name="Обычный 51 2 3" xfId="6176" xr:uid="{00000000-0005-0000-0000-00000D8F0000}"/>
    <cellStyle name="Обычный 51 2 3 10" xfId="26871" xr:uid="{00000000-0005-0000-0000-00000E8F0000}"/>
    <cellStyle name="Обычный 51 2 3 10 2" xfId="44786" xr:uid="{00000000-0005-0000-0000-00000F8F0000}"/>
    <cellStyle name="Обычный 51 2 3 11" xfId="28218" xr:uid="{00000000-0005-0000-0000-0000108F0000}"/>
    <cellStyle name="Обычный 51 2 3 12" xfId="45833" xr:uid="{00000000-0005-0000-0000-0000118F0000}"/>
    <cellStyle name="Обычный 51 2 3 13" xfId="46999" xr:uid="{00000000-0005-0000-0000-0000128F0000}"/>
    <cellStyle name="Обычный 51 2 3 2" xfId="9086" xr:uid="{00000000-0005-0000-0000-0000138F0000}"/>
    <cellStyle name="Обычный 51 2 3 2 2" xfId="14163" xr:uid="{00000000-0005-0000-0000-0000148F0000}"/>
    <cellStyle name="Обычный 51 2 3 2 2 2" xfId="23348" xr:uid="{00000000-0005-0000-0000-0000158F0000}"/>
    <cellStyle name="Обычный 51 2 3 2 2 2 2" xfId="41348" xr:uid="{00000000-0005-0000-0000-0000168F0000}"/>
    <cellStyle name="Обычный 51 2 3 2 2 3" xfId="33004" xr:uid="{00000000-0005-0000-0000-0000178F0000}"/>
    <cellStyle name="Обычный 51 2 3 2 3" xfId="19652" xr:uid="{00000000-0005-0000-0000-0000188F0000}"/>
    <cellStyle name="Обычный 51 2 3 2 3 2" xfId="37822" xr:uid="{00000000-0005-0000-0000-0000198F0000}"/>
    <cellStyle name="Обычный 51 2 3 2 4" xfId="29527" xr:uid="{00000000-0005-0000-0000-00001A8F0000}"/>
    <cellStyle name="Обычный 51 2 3 3" xfId="10219" xr:uid="{00000000-0005-0000-0000-00001B8F0000}"/>
    <cellStyle name="Обычный 51 2 3 3 2" xfId="15276" xr:uid="{00000000-0005-0000-0000-00001C8F0000}"/>
    <cellStyle name="Обычный 51 2 3 3 2 2" xfId="24455" xr:uid="{00000000-0005-0000-0000-00001D8F0000}"/>
    <cellStyle name="Обычный 51 2 3 3 2 2 2" xfId="42455" xr:uid="{00000000-0005-0000-0000-00001E8F0000}"/>
    <cellStyle name="Обычный 51 2 3 3 2 3" xfId="34110" xr:uid="{00000000-0005-0000-0000-00001F8F0000}"/>
    <cellStyle name="Обычный 51 2 3 3 3" xfId="20362" xr:uid="{00000000-0005-0000-0000-0000208F0000}"/>
    <cellStyle name="Обычный 51 2 3 3 3 2" xfId="38521" xr:uid="{00000000-0005-0000-0000-0000218F0000}"/>
    <cellStyle name="Обычный 51 2 3 3 4" xfId="30216" xr:uid="{00000000-0005-0000-0000-0000228F0000}"/>
    <cellStyle name="Обычный 51 2 3 4" xfId="11165" xr:uid="{00000000-0005-0000-0000-0000238F0000}"/>
    <cellStyle name="Обычный 51 2 3 4 2" xfId="15277" xr:uid="{00000000-0005-0000-0000-0000248F0000}"/>
    <cellStyle name="Обычный 51 2 3 4 2 2" xfId="24456" xr:uid="{00000000-0005-0000-0000-0000258F0000}"/>
    <cellStyle name="Обычный 51 2 3 4 2 2 2" xfId="42456" xr:uid="{00000000-0005-0000-0000-0000268F0000}"/>
    <cellStyle name="Обычный 51 2 3 4 2 3" xfId="34111" xr:uid="{00000000-0005-0000-0000-0000278F0000}"/>
    <cellStyle name="Обычный 51 2 3 4 3" xfId="21014" xr:uid="{00000000-0005-0000-0000-0000288F0000}"/>
    <cellStyle name="Обычный 51 2 3 4 3 2" xfId="39166" xr:uid="{00000000-0005-0000-0000-0000298F0000}"/>
    <cellStyle name="Обычный 51 2 3 4 4" xfId="30850" xr:uid="{00000000-0005-0000-0000-00002A8F0000}"/>
    <cellStyle name="Обычный 51 2 3 5" xfId="11671" xr:uid="{00000000-0005-0000-0000-00002B8F0000}"/>
    <cellStyle name="Обычный 51 2 3 5 2" xfId="21516" xr:uid="{00000000-0005-0000-0000-00002C8F0000}"/>
    <cellStyle name="Обычный 51 2 3 5 2 2" xfId="39668" xr:uid="{00000000-0005-0000-0000-00002D8F0000}"/>
    <cellStyle name="Обычный 51 2 3 5 3" xfId="31352" xr:uid="{00000000-0005-0000-0000-00002E8F0000}"/>
    <cellStyle name="Обычный 51 2 3 6" xfId="7631" xr:uid="{00000000-0005-0000-0000-00002F8F0000}"/>
    <cellStyle name="Обычный 51 2 3 6 2" xfId="19026" xr:uid="{00000000-0005-0000-0000-0000308F0000}"/>
    <cellStyle name="Обычный 51 2 3 6 2 2" xfId="37246" xr:uid="{00000000-0005-0000-0000-0000318F0000}"/>
    <cellStyle name="Обычный 51 2 3 6 3" xfId="28993" xr:uid="{00000000-0005-0000-0000-0000328F0000}"/>
    <cellStyle name="Обычный 51 2 3 7" xfId="13197" xr:uid="{00000000-0005-0000-0000-0000338F0000}"/>
    <cellStyle name="Обычный 51 2 3 7 2" xfId="22598" xr:uid="{00000000-0005-0000-0000-0000348F0000}"/>
    <cellStyle name="Обычный 51 2 3 7 2 2" xfId="40610" xr:uid="{00000000-0005-0000-0000-0000358F0000}"/>
    <cellStyle name="Обычный 51 2 3 7 3" xfId="32271" xr:uid="{00000000-0005-0000-0000-0000368F0000}"/>
    <cellStyle name="Обычный 51 2 3 8" xfId="16660" xr:uid="{00000000-0005-0000-0000-0000378F0000}"/>
    <cellStyle name="Обычный 51 2 3 8 2" xfId="25448" xr:uid="{00000000-0005-0000-0000-0000388F0000}"/>
    <cellStyle name="Обычный 51 2 3 8 2 2" xfId="43412" xr:uid="{00000000-0005-0000-0000-0000398F0000}"/>
    <cellStyle name="Обычный 51 2 3 8 3" xfId="35104" xr:uid="{00000000-0005-0000-0000-00003A8F0000}"/>
    <cellStyle name="Обычный 51 2 3 9" xfId="18125" xr:uid="{00000000-0005-0000-0000-00003B8F0000}"/>
    <cellStyle name="Обычный 51 2 3 9 2" xfId="36435" xr:uid="{00000000-0005-0000-0000-00003C8F0000}"/>
    <cellStyle name="Обычный 51 2 4" xfId="8534" xr:uid="{00000000-0005-0000-0000-00003D8F0000}"/>
    <cellStyle name="Обычный 51 2 4 2" xfId="10220" xr:uid="{00000000-0005-0000-0000-00003E8F0000}"/>
    <cellStyle name="Обычный 51 2 4 2 2" xfId="15278" xr:uid="{00000000-0005-0000-0000-00003F8F0000}"/>
    <cellStyle name="Обычный 51 2 4 2 2 2" xfId="24457" xr:uid="{00000000-0005-0000-0000-0000408F0000}"/>
    <cellStyle name="Обычный 51 2 4 2 2 2 2" xfId="42457" xr:uid="{00000000-0005-0000-0000-0000418F0000}"/>
    <cellStyle name="Обычный 51 2 4 2 2 3" xfId="34112" xr:uid="{00000000-0005-0000-0000-0000428F0000}"/>
    <cellStyle name="Обычный 51 2 4 2 3" xfId="20363" xr:uid="{00000000-0005-0000-0000-0000438F0000}"/>
    <cellStyle name="Обычный 51 2 4 2 3 2" xfId="38522" xr:uid="{00000000-0005-0000-0000-0000448F0000}"/>
    <cellStyle name="Обычный 51 2 4 2 4" xfId="30217" xr:uid="{00000000-0005-0000-0000-0000458F0000}"/>
    <cellStyle name="Обычный 51 2 4 3" xfId="13695" xr:uid="{00000000-0005-0000-0000-0000468F0000}"/>
    <cellStyle name="Обычный 51 2 4 3 2" xfId="22925" xr:uid="{00000000-0005-0000-0000-0000478F0000}"/>
    <cellStyle name="Обычный 51 2 4 3 2 2" xfId="40926" xr:uid="{00000000-0005-0000-0000-0000488F0000}"/>
    <cellStyle name="Обычный 51 2 4 3 3" xfId="32580" xr:uid="{00000000-0005-0000-0000-0000498F0000}"/>
    <cellStyle name="Обычный 51 2 4 4" xfId="19289" xr:uid="{00000000-0005-0000-0000-00004A8F0000}"/>
    <cellStyle name="Обычный 51 2 4 4 2" xfId="37463" xr:uid="{00000000-0005-0000-0000-00004B8F0000}"/>
    <cellStyle name="Обычный 51 2 4 5" xfId="29174" xr:uid="{00000000-0005-0000-0000-00004C8F0000}"/>
    <cellStyle name="Обычный 51 2 5" xfId="9447" xr:uid="{00000000-0005-0000-0000-00004D8F0000}"/>
    <cellStyle name="Обычный 51 2 5 2" xfId="15279" xr:uid="{00000000-0005-0000-0000-00004E8F0000}"/>
    <cellStyle name="Обычный 51 2 5 2 2" xfId="24458" xr:uid="{00000000-0005-0000-0000-00004F8F0000}"/>
    <cellStyle name="Обычный 51 2 5 2 2 2" xfId="42458" xr:uid="{00000000-0005-0000-0000-0000508F0000}"/>
    <cellStyle name="Обычный 51 2 5 2 3" xfId="34113" xr:uid="{00000000-0005-0000-0000-0000518F0000}"/>
    <cellStyle name="Обычный 51 2 5 3" xfId="19921" xr:uid="{00000000-0005-0000-0000-0000528F0000}"/>
    <cellStyle name="Обычный 51 2 5 3 2" xfId="38086" xr:uid="{00000000-0005-0000-0000-0000538F0000}"/>
    <cellStyle name="Обычный 51 2 5 4" xfId="29789" xr:uid="{00000000-0005-0000-0000-0000548F0000}"/>
    <cellStyle name="Обычный 51 2 6" xfId="10857" xr:uid="{00000000-0005-0000-0000-0000558F0000}"/>
    <cellStyle name="Обычный 51 2 6 2" xfId="15280" xr:uid="{00000000-0005-0000-0000-0000568F0000}"/>
    <cellStyle name="Обычный 51 2 6 2 2" xfId="24459" xr:uid="{00000000-0005-0000-0000-0000578F0000}"/>
    <cellStyle name="Обычный 51 2 6 2 2 2" xfId="42459" xr:uid="{00000000-0005-0000-0000-0000588F0000}"/>
    <cellStyle name="Обычный 51 2 6 2 3" xfId="34114" xr:uid="{00000000-0005-0000-0000-0000598F0000}"/>
    <cellStyle name="Обычный 51 2 6 3" xfId="20712" xr:uid="{00000000-0005-0000-0000-00005A8F0000}"/>
    <cellStyle name="Обычный 51 2 6 3 2" xfId="38864" xr:uid="{00000000-0005-0000-0000-00005B8F0000}"/>
    <cellStyle name="Обычный 51 2 6 4" xfId="30548" xr:uid="{00000000-0005-0000-0000-00005C8F0000}"/>
    <cellStyle name="Обычный 51 2 7" xfId="11336" xr:uid="{00000000-0005-0000-0000-00005D8F0000}"/>
    <cellStyle name="Обычный 51 2 7 2" xfId="21181" xr:uid="{00000000-0005-0000-0000-00005E8F0000}"/>
    <cellStyle name="Обычный 51 2 7 2 2" xfId="39333" xr:uid="{00000000-0005-0000-0000-00005F8F0000}"/>
    <cellStyle name="Обычный 51 2 7 3" xfId="31017" xr:uid="{00000000-0005-0000-0000-0000608F0000}"/>
    <cellStyle name="Обычный 51 2 8" xfId="11898" xr:uid="{00000000-0005-0000-0000-0000618F0000}"/>
    <cellStyle name="Обычный 51 2 8 2" xfId="21649" xr:uid="{00000000-0005-0000-0000-0000628F0000}"/>
    <cellStyle name="Обычный 51 2 8 2 2" xfId="39798" xr:uid="{00000000-0005-0000-0000-0000638F0000}"/>
    <cellStyle name="Обычный 51 2 8 3" xfId="31477" xr:uid="{00000000-0005-0000-0000-0000648F0000}"/>
    <cellStyle name="Обычный 51 2 9" xfId="6835" xr:uid="{00000000-0005-0000-0000-0000658F0000}"/>
    <cellStyle name="Обычный 51 2 9 2" xfId="18624" xr:uid="{00000000-0005-0000-0000-0000668F0000}"/>
    <cellStyle name="Обычный 51 2 9 2 2" xfId="36885" xr:uid="{00000000-0005-0000-0000-0000678F0000}"/>
    <cellStyle name="Обычный 51 2 9 3" xfId="28654" xr:uid="{00000000-0005-0000-0000-0000688F0000}"/>
    <cellStyle name="Обычный 51 3" xfId="3900" xr:uid="{00000000-0005-0000-0000-0000698F0000}"/>
    <cellStyle name="Обычный 51 3 2" xfId="6177" xr:uid="{00000000-0005-0000-0000-00006A8F0000}"/>
    <cellStyle name="Обычный 51 3 2 2" xfId="10221" xr:uid="{00000000-0005-0000-0000-00006B8F0000}"/>
    <cellStyle name="Обычный 51 3 2 3" xfId="16661" xr:uid="{00000000-0005-0000-0000-00006C8F0000}"/>
    <cellStyle name="Обычный 51 3 2 3 2" xfId="25449" xr:uid="{00000000-0005-0000-0000-00006D8F0000}"/>
    <cellStyle name="Обычный 51 3 2 3 2 2" xfId="43413" xr:uid="{00000000-0005-0000-0000-00006E8F0000}"/>
    <cellStyle name="Обычный 51 3 2 3 3" xfId="35105" xr:uid="{00000000-0005-0000-0000-00006F8F0000}"/>
    <cellStyle name="Обычный 51 3 2 4" xfId="18126" xr:uid="{00000000-0005-0000-0000-0000708F0000}"/>
    <cellStyle name="Обычный 51 3 2 4 2" xfId="36436" xr:uid="{00000000-0005-0000-0000-0000718F0000}"/>
    <cellStyle name="Обычный 51 3 2 5" xfId="26872" xr:uid="{00000000-0005-0000-0000-0000728F0000}"/>
    <cellStyle name="Обычный 51 3 2 5 2" xfId="44787" xr:uid="{00000000-0005-0000-0000-0000738F0000}"/>
    <cellStyle name="Обычный 51 3 2 6" xfId="28219" xr:uid="{00000000-0005-0000-0000-0000748F0000}"/>
    <cellStyle name="Обычный 51 3 2 7" xfId="45834" xr:uid="{00000000-0005-0000-0000-0000758F0000}"/>
    <cellStyle name="Обычный 51 3 2 8" xfId="47000" xr:uid="{00000000-0005-0000-0000-0000768F0000}"/>
    <cellStyle name="Обычный 51 3 3" xfId="7042" xr:uid="{00000000-0005-0000-0000-0000778F0000}"/>
    <cellStyle name="Обычный 51 3 4" xfId="16039" xr:uid="{00000000-0005-0000-0000-0000788F0000}"/>
    <cellStyle name="Обычный 51 3 4 2" xfId="25015" xr:uid="{00000000-0005-0000-0000-0000798F0000}"/>
    <cellStyle name="Обычный 51 3 4 2 2" xfId="43012" xr:uid="{00000000-0005-0000-0000-00007A8F0000}"/>
    <cellStyle name="Обычный 51 3 4 3" xfId="34660" xr:uid="{00000000-0005-0000-0000-00007B8F0000}"/>
    <cellStyle name="Обычный 51 3 5" xfId="17414" xr:uid="{00000000-0005-0000-0000-00007C8F0000}"/>
    <cellStyle name="Обычный 51 3 5 2" xfId="35769" xr:uid="{00000000-0005-0000-0000-00007D8F0000}"/>
    <cellStyle name="Обычный 51 3 6" xfId="26327" xr:uid="{00000000-0005-0000-0000-00007E8F0000}"/>
    <cellStyle name="Обычный 51 3 6 2" xfId="44258" xr:uid="{00000000-0005-0000-0000-00007F8F0000}"/>
    <cellStyle name="Обычный 51 3 7" xfId="27613" xr:uid="{00000000-0005-0000-0000-0000808F0000}"/>
    <cellStyle name="Обычный 51 3 8" xfId="45339" xr:uid="{00000000-0005-0000-0000-0000818F0000}"/>
    <cellStyle name="Обычный 51 3 9" xfId="46410" xr:uid="{00000000-0005-0000-0000-0000828F0000}"/>
    <cellStyle name="Обычный 51 4" xfId="3901" xr:uid="{00000000-0005-0000-0000-0000838F0000}"/>
    <cellStyle name="Обычный 51 4 10" xfId="16210" xr:uid="{00000000-0005-0000-0000-0000848F0000}"/>
    <cellStyle name="Обычный 51 4 10 2" xfId="25149" xr:uid="{00000000-0005-0000-0000-0000858F0000}"/>
    <cellStyle name="Обычный 51 4 10 2 2" xfId="43142" xr:uid="{00000000-0005-0000-0000-0000868F0000}"/>
    <cellStyle name="Обычный 51 4 10 3" xfId="34789" xr:uid="{00000000-0005-0000-0000-0000878F0000}"/>
    <cellStyle name="Обычный 51 4 11" xfId="17415" xr:uid="{00000000-0005-0000-0000-0000888F0000}"/>
    <cellStyle name="Обычный 51 4 11 2" xfId="35770" xr:uid="{00000000-0005-0000-0000-0000898F0000}"/>
    <cellStyle name="Обычный 51 4 12" xfId="26512" xr:uid="{00000000-0005-0000-0000-00008A8F0000}"/>
    <cellStyle name="Обычный 51 4 12 2" xfId="44434" xr:uid="{00000000-0005-0000-0000-00008B8F0000}"/>
    <cellStyle name="Обычный 51 4 13" xfId="27614" xr:uid="{00000000-0005-0000-0000-00008C8F0000}"/>
    <cellStyle name="Обычный 51 4 14" xfId="45468" xr:uid="{00000000-0005-0000-0000-00008D8F0000}"/>
    <cellStyle name="Обычный 51 4 15" xfId="46581" xr:uid="{00000000-0005-0000-0000-00008E8F0000}"/>
    <cellStyle name="Обычный 51 4 2" xfId="6178" xr:uid="{00000000-0005-0000-0000-00008F8F0000}"/>
    <cellStyle name="Обычный 51 4 2 10" xfId="26998" xr:uid="{00000000-0005-0000-0000-0000908F0000}"/>
    <cellStyle name="Обычный 51 4 2 10 2" xfId="44913" xr:uid="{00000000-0005-0000-0000-0000918F0000}"/>
    <cellStyle name="Обычный 51 4 2 11" xfId="28220" xr:uid="{00000000-0005-0000-0000-0000928F0000}"/>
    <cellStyle name="Обычный 51 4 2 12" xfId="45970" xr:uid="{00000000-0005-0000-0000-0000938F0000}"/>
    <cellStyle name="Обычный 51 4 2 13" xfId="47165" xr:uid="{00000000-0005-0000-0000-0000948F0000}"/>
    <cellStyle name="Обычный 51 4 2 2" xfId="9087" xr:uid="{00000000-0005-0000-0000-0000958F0000}"/>
    <cellStyle name="Обычный 51 4 2 2 2" xfId="14164" xr:uid="{00000000-0005-0000-0000-0000968F0000}"/>
    <cellStyle name="Обычный 51 4 2 2 2 2" xfId="23349" xr:uid="{00000000-0005-0000-0000-0000978F0000}"/>
    <cellStyle name="Обычный 51 4 2 2 2 2 2" xfId="41349" xr:uid="{00000000-0005-0000-0000-0000988F0000}"/>
    <cellStyle name="Обычный 51 4 2 2 2 3" xfId="33005" xr:uid="{00000000-0005-0000-0000-0000998F0000}"/>
    <cellStyle name="Обычный 51 4 2 2 3" xfId="19653" xr:uid="{00000000-0005-0000-0000-00009A8F0000}"/>
    <cellStyle name="Обычный 51 4 2 2 3 2" xfId="37823" xr:uid="{00000000-0005-0000-0000-00009B8F0000}"/>
    <cellStyle name="Обычный 51 4 2 2 4" xfId="29528" xr:uid="{00000000-0005-0000-0000-00009C8F0000}"/>
    <cellStyle name="Обычный 51 4 2 3" xfId="10222" xr:uid="{00000000-0005-0000-0000-00009D8F0000}"/>
    <cellStyle name="Обычный 51 4 2 3 2" xfId="15281" xr:uid="{00000000-0005-0000-0000-00009E8F0000}"/>
    <cellStyle name="Обычный 51 4 2 3 2 2" xfId="24460" xr:uid="{00000000-0005-0000-0000-00009F8F0000}"/>
    <cellStyle name="Обычный 51 4 2 3 2 2 2" xfId="42460" xr:uid="{00000000-0005-0000-0000-0000A08F0000}"/>
    <cellStyle name="Обычный 51 4 2 3 2 3" xfId="34115" xr:uid="{00000000-0005-0000-0000-0000A18F0000}"/>
    <cellStyle name="Обычный 51 4 2 3 3" xfId="20364" xr:uid="{00000000-0005-0000-0000-0000A28F0000}"/>
    <cellStyle name="Обычный 51 4 2 3 3 2" xfId="38523" xr:uid="{00000000-0005-0000-0000-0000A38F0000}"/>
    <cellStyle name="Обычный 51 4 2 3 4" xfId="30218" xr:uid="{00000000-0005-0000-0000-0000A48F0000}"/>
    <cellStyle name="Обычный 51 4 2 4" xfId="11166" xr:uid="{00000000-0005-0000-0000-0000A58F0000}"/>
    <cellStyle name="Обычный 51 4 2 4 2" xfId="15282" xr:uid="{00000000-0005-0000-0000-0000A68F0000}"/>
    <cellStyle name="Обычный 51 4 2 4 2 2" xfId="24461" xr:uid="{00000000-0005-0000-0000-0000A78F0000}"/>
    <cellStyle name="Обычный 51 4 2 4 2 2 2" xfId="42461" xr:uid="{00000000-0005-0000-0000-0000A88F0000}"/>
    <cellStyle name="Обычный 51 4 2 4 2 3" xfId="34116" xr:uid="{00000000-0005-0000-0000-0000A98F0000}"/>
    <cellStyle name="Обычный 51 4 2 4 3" xfId="21015" xr:uid="{00000000-0005-0000-0000-0000AA8F0000}"/>
    <cellStyle name="Обычный 51 4 2 4 3 2" xfId="39167" xr:uid="{00000000-0005-0000-0000-0000AB8F0000}"/>
    <cellStyle name="Обычный 51 4 2 4 4" xfId="30851" xr:uid="{00000000-0005-0000-0000-0000AC8F0000}"/>
    <cellStyle name="Обычный 51 4 2 5" xfId="11672" xr:uid="{00000000-0005-0000-0000-0000AD8F0000}"/>
    <cellStyle name="Обычный 51 4 2 5 2" xfId="21517" xr:uid="{00000000-0005-0000-0000-0000AE8F0000}"/>
    <cellStyle name="Обычный 51 4 2 5 2 2" xfId="39669" xr:uid="{00000000-0005-0000-0000-0000AF8F0000}"/>
    <cellStyle name="Обычный 51 4 2 5 3" xfId="31353" xr:uid="{00000000-0005-0000-0000-0000B08F0000}"/>
    <cellStyle name="Обычный 51 4 2 6" xfId="7632" xr:uid="{00000000-0005-0000-0000-0000B18F0000}"/>
    <cellStyle name="Обычный 51 4 2 6 2" xfId="19027" xr:uid="{00000000-0005-0000-0000-0000B28F0000}"/>
    <cellStyle name="Обычный 51 4 2 6 2 2" xfId="37247" xr:uid="{00000000-0005-0000-0000-0000B38F0000}"/>
    <cellStyle name="Обычный 51 4 2 6 3" xfId="28994" xr:uid="{00000000-0005-0000-0000-0000B48F0000}"/>
    <cellStyle name="Обычный 51 4 2 7" xfId="13198" xr:uid="{00000000-0005-0000-0000-0000B58F0000}"/>
    <cellStyle name="Обычный 51 4 2 7 2" xfId="22599" xr:uid="{00000000-0005-0000-0000-0000B68F0000}"/>
    <cellStyle name="Обычный 51 4 2 7 2 2" xfId="40611" xr:uid="{00000000-0005-0000-0000-0000B78F0000}"/>
    <cellStyle name="Обычный 51 4 2 7 3" xfId="32272" xr:uid="{00000000-0005-0000-0000-0000B88F0000}"/>
    <cellStyle name="Обычный 51 4 2 8" xfId="16829" xr:uid="{00000000-0005-0000-0000-0000B98F0000}"/>
    <cellStyle name="Обычный 51 4 2 8 2" xfId="25578" xr:uid="{00000000-0005-0000-0000-0000BA8F0000}"/>
    <cellStyle name="Обычный 51 4 2 8 2 2" xfId="43539" xr:uid="{00000000-0005-0000-0000-0000BB8F0000}"/>
    <cellStyle name="Обычный 51 4 2 8 3" xfId="35231" xr:uid="{00000000-0005-0000-0000-0000BC8F0000}"/>
    <cellStyle name="Обычный 51 4 2 9" xfId="18127" xr:uid="{00000000-0005-0000-0000-0000BD8F0000}"/>
    <cellStyle name="Обычный 51 4 2 9 2" xfId="36437" xr:uid="{00000000-0005-0000-0000-0000BE8F0000}"/>
    <cellStyle name="Обычный 51 4 3" xfId="8786" xr:uid="{00000000-0005-0000-0000-0000BF8F0000}"/>
    <cellStyle name="Обычный 51 4 3 2" xfId="10223" xr:uid="{00000000-0005-0000-0000-0000C08F0000}"/>
    <cellStyle name="Обычный 51 4 3 2 2" xfId="15283" xr:uid="{00000000-0005-0000-0000-0000C18F0000}"/>
    <cellStyle name="Обычный 51 4 3 2 2 2" xfId="24462" xr:uid="{00000000-0005-0000-0000-0000C28F0000}"/>
    <cellStyle name="Обычный 51 4 3 2 2 2 2" xfId="42462" xr:uid="{00000000-0005-0000-0000-0000C38F0000}"/>
    <cellStyle name="Обычный 51 4 3 2 2 3" xfId="34117" xr:uid="{00000000-0005-0000-0000-0000C48F0000}"/>
    <cellStyle name="Обычный 51 4 3 2 3" xfId="20365" xr:uid="{00000000-0005-0000-0000-0000C58F0000}"/>
    <cellStyle name="Обычный 51 4 3 2 3 2" xfId="38524" xr:uid="{00000000-0005-0000-0000-0000C68F0000}"/>
    <cellStyle name="Обычный 51 4 3 2 4" xfId="30219" xr:uid="{00000000-0005-0000-0000-0000C78F0000}"/>
    <cellStyle name="Обычный 51 4 3 3" xfId="13696" xr:uid="{00000000-0005-0000-0000-0000C88F0000}"/>
    <cellStyle name="Обычный 51 4 3 3 2" xfId="22926" xr:uid="{00000000-0005-0000-0000-0000C98F0000}"/>
    <cellStyle name="Обычный 51 4 3 3 2 2" xfId="40927" xr:uid="{00000000-0005-0000-0000-0000CA8F0000}"/>
    <cellStyle name="Обычный 51 4 3 3 3" xfId="32581" xr:uid="{00000000-0005-0000-0000-0000CB8F0000}"/>
    <cellStyle name="Обычный 51 4 3 4" xfId="19416" xr:uid="{00000000-0005-0000-0000-0000CC8F0000}"/>
    <cellStyle name="Обычный 51 4 3 4 2" xfId="37586" xr:uid="{00000000-0005-0000-0000-0000CD8F0000}"/>
    <cellStyle name="Обычный 51 4 3 5" xfId="29296" xr:uid="{00000000-0005-0000-0000-0000CE8F0000}"/>
    <cellStyle name="Обычный 51 4 4" xfId="9448" xr:uid="{00000000-0005-0000-0000-0000CF8F0000}"/>
    <cellStyle name="Обычный 51 4 4 2" xfId="15284" xr:uid="{00000000-0005-0000-0000-0000D08F0000}"/>
    <cellStyle name="Обычный 51 4 4 2 2" xfId="24463" xr:uid="{00000000-0005-0000-0000-0000D18F0000}"/>
    <cellStyle name="Обычный 51 4 4 2 2 2" xfId="42463" xr:uid="{00000000-0005-0000-0000-0000D28F0000}"/>
    <cellStyle name="Обычный 51 4 4 2 3" xfId="34118" xr:uid="{00000000-0005-0000-0000-0000D38F0000}"/>
    <cellStyle name="Обычный 51 4 4 3" xfId="19922" xr:uid="{00000000-0005-0000-0000-0000D48F0000}"/>
    <cellStyle name="Обычный 51 4 4 3 2" xfId="38087" xr:uid="{00000000-0005-0000-0000-0000D58F0000}"/>
    <cellStyle name="Обычный 51 4 4 4" xfId="29790" xr:uid="{00000000-0005-0000-0000-0000D68F0000}"/>
    <cellStyle name="Обычный 51 4 5" xfId="10858" xr:uid="{00000000-0005-0000-0000-0000D78F0000}"/>
    <cellStyle name="Обычный 51 4 5 2" xfId="15285" xr:uid="{00000000-0005-0000-0000-0000D88F0000}"/>
    <cellStyle name="Обычный 51 4 5 2 2" xfId="24464" xr:uid="{00000000-0005-0000-0000-0000D98F0000}"/>
    <cellStyle name="Обычный 51 4 5 2 2 2" xfId="42464" xr:uid="{00000000-0005-0000-0000-0000DA8F0000}"/>
    <cellStyle name="Обычный 51 4 5 2 3" xfId="34119" xr:uid="{00000000-0005-0000-0000-0000DB8F0000}"/>
    <cellStyle name="Обычный 51 4 5 3" xfId="20713" xr:uid="{00000000-0005-0000-0000-0000DC8F0000}"/>
    <cellStyle name="Обычный 51 4 5 3 2" xfId="38865" xr:uid="{00000000-0005-0000-0000-0000DD8F0000}"/>
    <cellStyle name="Обычный 51 4 5 4" xfId="30549" xr:uid="{00000000-0005-0000-0000-0000DE8F0000}"/>
    <cellStyle name="Обычный 51 4 6" xfId="11447" xr:uid="{00000000-0005-0000-0000-0000DF8F0000}"/>
    <cellStyle name="Обычный 51 4 6 2" xfId="21292" xr:uid="{00000000-0005-0000-0000-0000E08F0000}"/>
    <cellStyle name="Обычный 51 4 6 2 2" xfId="39444" xr:uid="{00000000-0005-0000-0000-0000E18F0000}"/>
    <cellStyle name="Обычный 51 4 6 3" xfId="31128" xr:uid="{00000000-0005-0000-0000-0000E28F0000}"/>
    <cellStyle name="Обычный 51 4 7" xfId="12026" xr:uid="{00000000-0005-0000-0000-0000E38F0000}"/>
    <cellStyle name="Обычный 51 4 7 2" xfId="21764" xr:uid="{00000000-0005-0000-0000-0000E48F0000}"/>
    <cellStyle name="Обычный 51 4 7 2 2" xfId="39912" xr:uid="{00000000-0005-0000-0000-0000E58F0000}"/>
    <cellStyle name="Обычный 51 4 7 3" xfId="31591" xr:uid="{00000000-0005-0000-0000-0000E68F0000}"/>
    <cellStyle name="Обычный 51 4 8" xfId="7210" xr:uid="{00000000-0005-0000-0000-0000E78F0000}"/>
    <cellStyle name="Обычный 51 4 8 2" xfId="18795" xr:uid="{00000000-0005-0000-0000-0000E88F0000}"/>
    <cellStyle name="Обычный 51 4 8 2 2" xfId="37015" xr:uid="{00000000-0005-0000-0000-0000E98F0000}"/>
    <cellStyle name="Обычный 51 4 8 3" xfId="28766" xr:uid="{00000000-0005-0000-0000-0000EA8F0000}"/>
    <cellStyle name="Обычный 51 4 9" xfId="12632" xr:uid="{00000000-0005-0000-0000-0000EB8F0000}"/>
    <cellStyle name="Обычный 51 4 9 2" xfId="22068" xr:uid="{00000000-0005-0000-0000-0000EC8F0000}"/>
    <cellStyle name="Обычный 51 4 9 2 2" xfId="40184" xr:uid="{00000000-0005-0000-0000-0000ED8F0000}"/>
    <cellStyle name="Обычный 51 4 9 3" xfId="31847" xr:uid="{00000000-0005-0000-0000-0000EE8F0000}"/>
    <cellStyle name="Обычный 51 5" xfId="6175" xr:uid="{00000000-0005-0000-0000-0000EF8F0000}"/>
    <cellStyle name="Обычный 51 5 10" xfId="26870" xr:uid="{00000000-0005-0000-0000-0000F08F0000}"/>
    <cellStyle name="Обычный 51 5 10 2" xfId="44785" xr:uid="{00000000-0005-0000-0000-0000F18F0000}"/>
    <cellStyle name="Обычный 51 5 11" xfId="28217" xr:uid="{00000000-0005-0000-0000-0000F28F0000}"/>
    <cellStyle name="Обычный 51 5 12" xfId="45832" xr:uid="{00000000-0005-0000-0000-0000F38F0000}"/>
    <cellStyle name="Обычный 51 5 13" xfId="46998" xr:uid="{00000000-0005-0000-0000-0000F48F0000}"/>
    <cellStyle name="Обычный 51 5 2" xfId="9085" xr:uid="{00000000-0005-0000-0000-0000F58F0000}"/>
    <cellStyle name="Обычный 51 5 2 2" xfId="14165" xr:uid="{00000000-0005-0000-0000-0000F68F0000}"/>
    <cellStyle name="Обычный 51 5 2 2 2" xfId="23350" xr:uid="{00000000-0005-0000-0000-0000F78F0000}"/>
    <cellStyle name="Обычный 51 5 2 2 2 2" xfId="41350" xr:uid="{00000000-0005-0000-0000-0000F88F0000}"/>
    <cellStyle name="Обычный 51 5 2 2 3" xfId="33006" xr:uid="{00000000-0005-0000-0000-0000F98F0000}"/>
    <cellStyle name="Обычный 51 5 2 3" xfId="19651" xr:uid="{00000000-0005-0000-0000-0000FA8F0000}"/>
    <cellStyle name="Обычный 51 5 2 3 2" xfId="37821" xr:uid="{00000000-0005-0000-0000-0000FB8F0000}"/>
    <cellStyle name="Обычный 51 5 2 4" xfId="29526" xr:uid="{00000000-0005-0000-0000-0000FC8F0000}"/>
    <cellStyle name="Обычный 51 5 3" xfId="10224" xr:uid="{00000000-0005-0000-0000-0000FD8F0000}"/>
    <cellStyle name="Обычный 51 5 3 2" xfId="15286" xr:uid="{00000000-0005-0000-0000-0000FE8F0000}"/>
    <cellStyle name="Обычный 51 5 3 2 2" xfId="24465" xr:uid="{00000000-0005-0000-0000-0000FF8F0000}"/>
    <cellStyle name="Обычный 51 5 3 2 2 2" xfId="42465" xr:uid="{00000000-0005-0000-0000-000000900000}"/>
    <cellStyle name="Обычный 51 5 3 2 3" xfId="34120" xr:uid="{00000000-0005-0000-0000-000001900000}"/>
    <cellStyle name="Обычный 51 5 3 3" xfId="20366" xr:uid="{00000000-0005-0000-0000-000002900000}"/>
    <cellStyle name="Обычный 51 5 3 3 2" xfId="38525" xr:uid="{00000000-0005-0000-0000-000003900000}"/>
    <cellStyle name="Обычный 51 5 3 4" xfId="30220" xr:uid="{00000000-0005-0000-0000-000004900000}"/>
    <cellStyle name="Обычный 51 5 4" xfId="11167" xr:uid="{00000000-0005-0000-0000-000005900000}"/>
    <cellStyle name="Обычный 51 5 4 2" xfId="15287" xr:uid="{00000000-0005-0000-0000-000006900000}"/>
    <cellStyle name="Обычный 51 5 4 2 2" xfId="24466" xr:uid="{00000000-0005-0000-0000-000007900000}"/>
    <cellStyle name="Обычный 51 5 4 2 2 2" xfId="42466" xr:uid="{00000000-0005-0000-0000-000008900000}"/>
    <cellStyle name="Обычный 51 5 4 2 3" xfId="34121" xr:uid="{00000000-0005-0000-0000-000009900000}"/>
    <cellStyle name="Обычный 51 5 4 3" xfId="21016" xr:uid="{00000000-0005-0000-0000-00000A900000}"/>
    <cellStyle name="Обычный 51 5 4 3 2" xfId="39168" xr:uid="{00000000-0005-0000-0000-00000B900000}"/>
    <cellStyle name="Обычный 51 5 4 4" xfId="30852" xr:uid="{00000000-0005-0000-0000-00000C900000}"/>
    <cellStyle name="Обычный 51 5 5" xfId="11670" xr:uid="{00000000-0005-0000-0000-00000D900000}"/>
    <cellStyle name="Обычный 51 5 5 2" xfId="21515" xr:uid="{00000000-0005-0000-0000-00000E900000}"/>
    <cellStyle name="Обычный 51 5 5 2 2" xfId="39667" xr:uid="{00000000-0005-0000-0000-00000F900000}"/>
    <cellStyle name="Обычный 51 5 5 3" xfId="31351" xr:uid="{00000000-0005-0000-0000-000010900000}"/>
    <cellStyle name="Обычный 51 5 6" xfId="7630" xr:uid="{00000000-0005-0000-0000-000011900000}"/>
    <cellStyle name="Обычный 51 5 6 2" xfId="19025" xr:uid="{00000000-0005-0000-0000-000012900000}"/>
    <cellStyle name="Обычный 51 5 6 2 2" xfId="37245" xr:uid="{00000000-0005-0000-0000-000013900000}"/>
    <cellStyle name="Обычный 51 5 6 3" xfId="28992" xr:uid="{00000000-0005-0000-0000-000014900000}"/>
    <cellStyle name="Обычный 51 5 7" xfId="13199" xr:uid="{00000000-0005-0000-0000-000015900000}"/>
    <cellStyle name="Обычный 51 5 7 2" xfId="22600" xr:uid="{00000000-0005-0000-0000-000016900000}"/>
    <cellStyle name="Обычный 51 5 7 2 2" xfId="40612" xr:uid="{00000000-0005-0000-0000-000017900000}"/>
    <cellStyle name="Обычный 51 5 7 3" xfId="32273" xr:uid="{00000000-0005-0000-0000-000018900000}"/>
    <cellStyle name="Обычный 51 5 8" xfId="16659" xr:uid="{00000000-0005-0000-0000-000019900000}"/>
    <cellStyle name="Обычный 51 5 8 2" xfId="25447" xr:uid="{00000000-0005-0000-0000-00001A900000}"/>
    <cellStyle name="Обычный 51 5 8 2 2" xfId="43411" xr:uid="{00000000-0005-0000-0000-00001B900000}"/>
    <cellStyle name="Обычный 51 5 8 3" xfId="35103" xr:uid="{00000000-0005-0000-0000-00001C900000}"/>
    <cellStyle name="Обычный 51 5 9" xfId="18124" xr:uid="{00000000-0005-0000-0000-00001D900000}"/>
    <cellStyle name="Обычный 51 5 9 2" xfId="36434" xr:uid="{00000000-0005-0000-0000-00001E900000}"/>
    <cellStyle name="Обычный 51 6" xfId="8342" xr:uid="{00000000-0005-0000-0000-00001F900000}"/>
    <cellStyle name="Обычный 51 6 2" xfId="10225" xr:uid="{00000000-0005-0000-0000-000020900000}"/>
    <cellStyle name="Обычный 51 6 2 2" xfId="15288" xr:uid="{00000000-0005-0000-0000-000021900000}"/>
    <cellStyle name="Обычный 51 6 2 2 2" xfId="24467" xr:uid="{00000000-0005-0000-0000-000022900000}"/>
    <cellStyle name="Обычный 51 6 2 2 2 2" xfId="42467" xr:uid="{00000000-0005-0000-0000-000023900000}"/>
    <cellStyle name="Обычный 51 6 2 2 3" xfId="34122" xr:uid="{00000000-0005-0000-0000-000024900000}"/>
    <cellStyle name="Обычный 51 6 2 3" xfId="20367" xr:uid="{00000000-0005-0000-0000-000025900000}"/>
    <cellStyle name="Обычный 51 6 2 3 2" xfId="38526" xr:uid="{00000000-0005-0000-0000-000026900000}"/>
    <cellStyle name="Обычный 51 6 2 4" xfId="30221" xr:uid="{00000000-0005-0000-0000-000027900000}"/>
    <cellStyle name="Обычный 51 6 3" xfId="13384" xr:uid="{00000000-0005-0000-0000-000028900000}"/>
    <cellStyle name="Обычный 51 6 4" xfId="19216" xr:uid="{00000000-0005-0000-0000-000029900000}"/>
    <cellStyle name="Обычный 51 6 4 2" xfId="37395" xr:uid="{00000000-0005-0000-0000-00002A900000}"/>
    <cellStyle name="Обычный 51 6 5" xfId="29108" xr:uid="{00000000-0005-0000-0000-00002B900000}"/>
    <cellStyle name="Обычный 51 7" xfId="9446" xr:uid="{00000000-0005-0000-0000-00002C900000}"/>
    <cellStyle name="Обычный 51 7 2" xfId="13694" xr:uid="{00000000-0005-0000-0000-00002D900000}"/>
    <cellStyle name="Обычный 51 7 2 2" xfId="22924" xr:uid="{00000000-0005-0000-0000-00002E900000}"/>
    <cellStyle name="Обычный 51 7 2 2 2" xfId="40925" xr:uid="{00000000-0005-0000-0000-00002F900000}"/>
    <cellStyle name="Обычный 51 7 2 3" xfId="32579" xr:uid="{00000000-0005-0000-0000-000030900000}"/>
    <cellStyle name="Обычный 51 7 3" xfId="19920" xr:uid="{00000000-0005-0000-0000-000031900000}"/>
    <cellStyle name="Обычный 51 7 3 2" xfId="38085" xr:uid="{00000000-0005-0000-0000-000032900000}"/>
    <cellStyle name="Обычный 51 7 4" xfId="29788" xr:uid="{00000000-0005-0000-0000-000033900000}"/>
    <cellStyle name="Обычный 51 8" xfId="10856" xr:uid="{00000000-0005-0000-0000-000034900000}"/>
    <cellStyle name="Обычный 51 8 2" xfId="15289" xr:uid="{00000000-0005-0000-0000-000035900000}"/>
    <cellStyle name="Обычный 51 8 2 2" xfId="24468" xr:uid="{00000000-0005-0000-0000-000036900000}"/>
    <cellStyle name="Обычный 51 8 2 2 2" xfId="42468" xr:uid="{00000000-0005-0000-0000-000037900000}"/>
    <cellStyle name="Обычный 51 8 2 3" xfId="34123" xr:uid="{00000000-0005-0000-0000-000038900000}"/>
    <cellStyle name="Обычный 51 8 3" xfId="20711" xr:uid="{00000000-0005-0000-0000-000039900000}"/>
    <cellStyle name="Обычный 51 8 3 2" xfId="38863" xr:uid="{00000000-0005-0000-0000-00003A900000}"/>
    <cellStyle name="Обычный 51 8 4" xfId="30547" xr:uid="{00000000-0005-0000-0000-00003B900000}"/>
    <cellStyle name="Обычный 51 9" xfId="11274" xr:uid="{00000000-0005-0000-0000-00003C900000}"/>
    <cellStyle name="Обычный 51 9 2" xfId="21119" xr:uid="{00000000-0005-0000-0000-00003D900000}"/>
    <cellStyle name="Обычный 51 9 2 2" xfId="39271" xr:uid="{00000000-0005-0000-0000-00003E900000}"/>
    <cellStyle name="Обычный 51 9 3" xfId="30955" xr:uid="{00000000-0005-0000-0000-00003F900000}"/>
    <cellStyle name="Обычный 51_Data_Resourses &amp; Reserves_Audit12_mod2011_f0112" xfId="3902" xr:uid="{00000000-0005-0000-0000-000040900000}"/>
    <cellStyle name="Обычный 52" xfId="3903" xr:uid="{00000000-0005-0000-0000-000041900000}"/>
    <cellStyle name="Обычный 52 10" xfId="11791" xr:uid="{00000000-0005-0000-0000-000042900000}"/>
    <cellStyle name="Обычный 52 11" xfId="6681" xr:uid="{00000000-0005-0000-0000-000043900000}"/>
    <cellStyle name="Обычный 52 11 2" xfId="18535" xr:uid="{00000000-0005-0000-0000-000044900000}"/>
    <cellStyle name="Обычный 52 11 2 2" xfId="36812" xr:uid="{00000000-0005-0000-0000-000045900000}"/>
    <cellStyle name="Обычный 52 11 3" xfId="28591" xr:uid="{00000000-0005-0000-0000-000046900000}"/>
    <cellStyle name="Обычный 52 12" xfId="12633" xr:uid="{00000000-0005-0000-0000-000047900000}"/>
    <cellStyle name="Обычный 52 12 2" xfId="22069" xr:uid="{00000000-0005-0000-0000-000048900000}"/>
    <cellStyle name="Обычный 52 12 2 2" xfId="40185" xr:uid="{00000000-0005-0000-0000-000049900000}"/>
    <cellStyle name="Обычный 52 12 3" xfId="31848" xr:uid="{00000000-0005-0000-0000-00004A900000}"/>
    <cellStyle name="Обычный 52 13" xfId="16040" xr:uid="{00000000-0005-0000-0000-00004B900000}"/>
    <cellStyle name="Обычный 52 13 2" xfId="25016" xr:uid="{00000000-0005-0000-0000-00004C900000}"/>
    <cellStyle name="Обычный 52 13 2 2" xfId="43013" xr:uid="{00000000-0005-0000-0000-00004D900000}"/>
    <cellStyle name="Обычный 52 13 3" xfId="34661" xr:uid="{00000000-0005-0000-0000-00004E900000}"/>
    <cellStyle name="Обычный 52 14" xfId="17416" xr:uid="{00000000-0005-0000-0000-00004F900000}"/>
    <cellStyle name="Обычный 52 14 2" xfId="35771" xr:uid="{00000000-0005-0000-0000-000050900000}"/>
    <cellStyle name="Обычный 52 15" xfId="26328" xr:uid="{00000000-0005-0000-0000-000051900000}"/>
    <cellStyle name="Обычный 52 15 2" xfId="44259" xr:uid="{00000000-0005-0000-0000-000052900000}"/>
    <cellStyle name="Обычный 52 16" xfId="27615" xr:uid="{00000000-0005-0000-0000-000053900000}"/>
    <cellStyle name="Обычный 52 17" xfId="45340" xr:uid="{00000000-0005-0000-0000-000054900000}"/>
    <cellStyle name="Обычный 52 18" xfId="46411" xr:uid="{00000000-0005-0000-0000-000055900000}"/>
    <cellStyle name="Обычный 52 2" xfId="3904" xr:uid="{00000000-0005-0000-0000-000056900000}"/>
    <cellStyle name="Обычный 52 2 10" xfId="12634" xr:uid="{00000000-0005-0000-0000-000057900000}"/>
    <cellStyle name="Обычный 52 2 10 2" xfId="22070" xr:uid="{00000000-0005-0000-0000-000058900000}"/>
    <cellStyle name="Обычный 52 2 10 2 2" xfId="40186" xr:uid="{00000000-0005-0000-0000-000059900000}"/>
    <cellStyle name="Обычный 52 2 10 3" xfId="31849" xr:uid="{00000000-0005-0000-0000-00005A900000}"/>
    <cellStyle name="Обычный 52 2 11" xfId="16041" xr:uid="{00000000-0005-0000-0000-00005B900000}"/>
    <cellStyle name="Обычный 52 2 11 2" xfId="25017" xr:uid="{00000000-0005-0000-0000-00005C900000}"/>
    <cellStyle name="Обычный 52 2 11 2 2" xfId="43014" xr:uid="{00000000-0005-0000-0000-00005D900000}"/>
    <cellStyle name="Обычный 52 2 11 3" xfId="34662" xr:uid="{00000000-0005-0000-0000-00005E900000}"/>
    <cellStyle name="Обычный 52 2 12" xfId="17417" xr:uid="{00000000-0005-0000-0000-00005F900000}"/>
    <cellStyle name="Обычный 52 2 12 2" xfId="35772" xr:uid="{00000000-0005-0000-0000-000060900000}"/>
    <cellStyle name="Обычный 52 2 13" xfId="26329" xr:uid="{00000000-0005-0000-0000-000061900000}"/>
    <cellStyle name="Обычный 52 2 13 2" xfId="44260" xr:uid="{00000000-0005-0000-0000-000062900000}"/>
    <cellStyle name="Обычный 52 2 14" xfId="27616" xr:uid="{00000000-0005-0000-0000-000063900000}"/>
    <cellStyle name="Обычный 52 2 15" xfId="45341" xr:uid="{00000000-0005-0000-0000-000064900000}"/>
    <cellStyle name="Обычный 52 2 16" xfId="46412" xr:uid="{00000000-0005-0000-0000-000065900000}"/>
    <cellStyle name="Обычный 52 2 2" xfId="3905" xr:uid="{00000000-0005-0000-0000-000066900000}"/>
    <cellStyle name="Обычный 52 2 2 2" xfId="10226" xr:uid="{00000000-0005-0000-0000-000067900000}"/>
    <cellStyle name="Обычный 52 2 3" xfId="6180" xr:uid="{00000000-0005-0000-0000-000068900000}"/>
    <cellStyle name="Обычный 52 2 3 10" xfId="26874" xr:uid="{00000000-0005-0000-0000-000069900000}"/>
    <cellStyle name="Обычный 52 2 3 10 2" xfId="44789" xr:uid="{00000000-0005-0000-0000-00006A900000}"/>
    <cellStyle name="Обычный 52 2 3 11" xfId="28222" xr:uid="{00000000-0005-0000-0000-00006B900000}"/>
    <cellStyle name="Обычный 52 2 3 12" xfId="45836" xr:uid="{00000000-0005-0000-0000-00006C900000}"/>
    <cellStyle name="Обычный 52 2 3 13" xfId="47002" xr:uid="{00000000-0005-0000-0000-00006D900000}"/>
    <cellStyle name="Обычный 52 2 3 2" xfId="9089" xr:uid="{00000000-0005-0000-0000-00006E900000}"/>
    <cellStyle name="Обычный 52 2 3 2 2" xfId="14166" xr:uid="{00000000-0005-0000-0000-00006F900000}"/>
    <cellStyle name="Обычный 52 2 3 2 2 2" xfId="23351" xr:uid="{00000000-0005-0000-0000-000070900000}"/>
    <cellStyle name="Обычный 52 2 3 2 2 2 2" xfId="41351" xr:uid="{00000000-0005-0000-0000-000071900000}"/>
    <cellStyle name="Обычный 52 2 3 2 2 3" xfId="33007" xr:uid="{00000000-0005-0000-0000-000072900000}"/>
    <cellStyle name="Обычный 52 2 3 2 3" xfId="19655" xr:uid="{00000000-0005-0000-0000-000073900000}"/>
    <cellStyle name="Обычный 52 2 3 2 3 2" xfId="37825" xr:uid="{00000000-0005-0000-0000-000074900000}"/>
    <cellStyle name="Обычный 52 2 3 2 4" xfId="29530" xr:uid="{00000000-0005-0000-0000-000075900000}"/>
    <cellStyle name="Обычный 52 2 3 3" xfId="10227" xr:uid="{00000000-0005-0000-0000-000076900000}"/>
    <cellStyle name="Обычный 52 2 3 3 2" xfId="15290" xr:uid="{00000000-0005-0000-0000-000077900000}"/>
    <cellStyle name="Обычный 52 2 3 3 2 2" xfId="24469" xr:uid="{00000000-0005-0000-0000-000078900000}"/>
    <cellStyle name="Обычный 52 2 3 3 2 2 2" xfId="42469" xr:uid="{00000000-0005-0000-0000-000079900000}"/>
    <cellStyle name="Обычный 52 2 3 3 2 3" xfId="34124" xr:uid="{00000000-0005-0000-0000-00007A900000}"/>
    <cellStyle name="Обычный 52 2 3 3 3" xfId="20368" xr:uid="{00000000-0005-0000-0000-00007B900000}"/>
    <cellStyle name="Обычный 52 2 3 3 3 2" xfId="38527" xr:uid="{00000000-0005-0000-0000-00007C900000}"/>
    <cellStyle name="Обычный 52 2 3 3 4" xfId="30222" xr:uid="{00000000-0005-0000-0000-00007D900000}"/>
    <cellStyle name="Обычный 52 2 3 4" xfId="11168" xr:uid="{00000000-0005-0000-0000-00007E900000}"/>
    <cellStyle name="Обычный 52 2 3 4 2" xfId="15291" xr:uid="{00000000-0005-0000-0000-00007F900000}"/>
    <cellStyle name="Обычный 52 2 3 4 2 2" xfId="24470" xr:uid="{00000000-0005-0000-0000-000080900000}"/>
    <cellStyle name="Обычный 52 2 3 4 2 2 2" xfId="42470" xr:uid="{00000000-0005-0000-0000-000081900000}"/>
    <cellStyle name="Обычный 52 2 3 4 2 3" xfId="34125" xr:uid="{00000000-0005-0000-0000-000082900000}"/>
    <cellStyle name="Обычный 52 2 3 4 3" xfId="21017" xr:uid="{00000000-0005-0000-0000-000083900000}"/>
    <cellStyle name="Обычный 52 2 3 4 3 2" xfId="39169" xr:uid="{00000000-0005-0000-0000-000084900000}"/>
    <cellStyle name="Обычный 52 2 3 4 4" xfId="30853" xr:uid="{00000000-0005-0000-0000-000085900000}"/>
    <cellStyle name="Обычный 52 2 3 5" xfId="11674" xr:uid="{00000000-0005-0000-0000-000086900000}"/>
    <cellStyle name="Обычный 52 2 3 5 2" xfId="21519" xr:uid="{00000000-0005-0000-0000-000087900000}"/>
    <cellStyle name="Обычный 52 2 3 5 2 2" xfId="39671" xr:uid="{00000000-0005-0000-0000-000088900000}"/>
    <cellStyle name="Обычный 52 2 3 5 3" xfId="31355" xr:uid="{00000000-0005-0000-0000-000089900000}"/>
    <cellStyle name="Обычный 52 2 3 6" xfId="7634" xr:uid="{00000000-0005-0000-0000-00008A900000}"/>
    <cellStyle name="Обычный 52 2 3 6 2" xfId="19029" xr:uid="{00000000-0005-0000-0000-00008B900000}"/>
    <cellStyle name="Обычный 52 2 3 6 2 2" xfId="37249" xr:uid="{00000000-0005-0000-0000-00008C900000}"/>
    <cellStyle name="Обычный 52 2 3 6 3" xfId="28996" xr:uid="{00000000-0005-0000-0000-00008D900000}"/>
    <cellStyle name="Обычный 52 2 3 7" xfId="13200" xr:uid="{00000000-0005-0000-0000-00008E900000}"/>
    <cellStyle name="Обычный 52 2 3 7 2" xfId="22601" xr:uid="{00000000-0005-0000-0000-00008F900000}"/>
    <cellStyle name="Обычный 52 2 3 7 2 2" xfId="40613" xr:uid="{00000000-0005-0000-0000-000090900000}"/>
    <cellStyle name="Обычный 52 2 3 7 3" xfId="32274" xr:uid="{00000000-0005-0000-0000-000091900000}"/>
    <cellStyle name="Обычный 52 2 3 8" xfId="16663" xr:uid="{00000000-0005-0000-0000-000092900000}"/>
    <cellStyle name="Обычный 52 2 3 8 2" xfId="25451" xr:uid="{00000000-0005-0000-0000-000093900000}"/>
    <cellStyle name="Обычный 52 2 3 8 2 2" xfId="43415" xr:uid="{00000000-0005-0000-0000-000094900000}"/>
    <cellStyle name="Обычный 52 2 3 8 3" xfId="35107" xr:uid="{00000000-0005-0000-0000-000095900000}"/>
    <cellStyle name="Обычный 52 2 3 9" xfId="18129" xr:uid="{00000000-0005-0000-0000-000096900000}"/>
    <cellStyle name="Обычный 52 2 3 9 2" xfId="36439" xr:uid="{00000000-0005-0000-0000-000097900000}"/>
    <cellStyle name="Обычный 52 2 4" xfId="8535" xr:uid="{00000000-0005-0000-0000-000098900000}"/>
    <cellStyle name="Обычный 52 2 4 2" xfId="10228" xr:uid="{00000000-0005-0000-0000-000099900000}"/>
    <cellStyle name="Обычный 52 2 4 2 2" xfId="15292" xr:uid="{00000000-0005-0000-0000-00009A900000}"/>
    <cellStyle name="Обычный 52 2 4 2 2 2" xfId="24471" xr:uid="{00000000-0005-0000-0000-00009B900000}"/>
    <cellStyle name="Обычный 52 2 4 2 2 2 2" xfId="42471" xr:uid="{00000000-0005-0000-0000-00009C900000}"/>
    <cellStyle name="Обычный 52 2 4 2 2 3" xfId="34126" xr:uid="{00000000-0005-0000-0000-00009D900000}"/>
    <cellStyle name="Обычный 52 2 4 2 3" xfId="20369" xr:uid="{00000000-0005-0000-0000-00009E900000}"/>
    <cellStyle name="Обычный 52 2 4 2 3 2" xfId="38528" xr:uid="{00000000-0005-0000-0000-00009F900000}"/>
    <cellStyle name="Обычный 52 2 4 2 4" xfId="30223" xr:uid="{00000000-0005-0000-0000-0000A0900000}"/>
    <cellStyle name="Обычный 52 2 4 3" xfId="13698" xr:uid="{00000000-0005-0000-0000-0000A1900000}"/>
    <cellStyle name="Обычный 52 2 4 3 2" xfId="22928" xr:uid="{00000000-0005-0000-0000-0000A2900000}"/>
    <cellStyle name="Обычный 52 2 4 3 2 2" xfId="40929" xr:uid="{00000000-0005-0000-0000-0000A3900000}"/>
    <cellStyle name="Обычный 52 2 4 3 3" xfId="32583" xr:uid="{00000000-0005-0000-0000-0000A4900000}"/>
    <cellStyle name="Обычный 52 2 4 4" xfId="19290" xr:uid="{00000000-0005-0000-0000-0000A5900000}"/>
    <cellStyle name="Обычный 52 2 4 4 2" xfId="37464" xr:uid="{00000000-0005-0000-0000-0000A6900000}"/>
    <cellStyle name="Обычный 52 2 4 5" xfId="29175" xr:uid="{00000000-0005-0000-0000-0000A7900000}"/>
    <cellStyle name="Обычный 52 2 5" xfId="9450" xr:uid="{00000000-0005-0000-0000-0000A8900000}"/>
    <cellStyle name="Обычный 52 2 5 2" xfId="15293" xr:uid="{00000000-0005-0000-0000-0000A9900000}"/>
    <cellStyle name="Обычный 52 2 5 2 2" xfId="24472" xr:uid="{00000000-0005-0000-0000-0000AA900000}"/>
    <cellStyle name="Обычный 52 2 5 2 2 2" xfId="42472" xr:uid="{00000000-0005-0000-0000-0000AB900000}"/>
    <cellStyle name="Обычный 52 2 5 2 3" xfId="34127" xr:uid="{00000000-0005-0000-0000-0000AC900000}"/>
    <cellStyle name="Обычный 52 2 5 3" xfId="19924" xr:uid="{00000000-0005-0000-0000-0000AD900000}"/>
    <cellStyle name="Обычный 52 2 5 3 2" xfId="38089" xr:uid="{00000000-0005-0000-0000-0000AE900000}"/>
    <cellStyle name="Обычный 52 2 5 4" xfId="29792" xr:uid="{00000000-0005-0000-0000-0000AF900000}"/>
    <cellStyle name="Обычный 52 2 6" xfId="10860" xr:uid="{00000000-0005-0000-0000-0000B0900000}"/>
    <cellStyle name="Обычный 52 2 6 2" xfId="15294" xr:uid="{00000000-0005-0000-0000-0000B1900000}"/>
    <cellStyle name="Обычный 52 2 6 2 2" xfId="24473" xr:uid="{00000000-0005-0000-0000-0000B2900000}"/>
    <cellStyle name="Обычный 52 2 6 2 2 2" xfId="42473" xr:uid="{00000000-0005-0000-0000-0000B3900000}"/>
    <cellStyle name="Обычный 52 2 6 2 3" xfId="34128" xr:uid="{00000000-0005-0000-0000-0000B4900000}"/>
    <cellStyle name="Обычный 52 2 6 3" xfId="20715" xr:uid="{00000000-0005-0000-0000-0000B5900000}"/>
    <cellStyle name="Обычный 52 2 6 3 2" xfId="38867" xr:uid="{00000000-0005-0000-0000-0000B6900000}"/>
    <cellStyle name="Обычный 52 2 6 4" xfId="30551" xr:uid="{00000000-0005-0000-0000-0000B7900000}"/>
    <cellStyle name="Обычный 52 2 7" xfId="11337" xr:uid="{00000000-0005-0000-0000-0000B8900000}"/>
    <cellStyle name="Обычный 52 2 7 2" xfId="21182" xr:uid="{00000000-0005-0000-0000-0000B9900000}"/>
    <cellStyle name="Обычный 52 2 7 2 2" xfId="39334" xr:uid="{00000000-0005-0000-0000-0000BA900000}"/>
    <cellStyle name="Обычный 52 2 7 3" xfId="31018" xr:uid="{00000000-0005-0000-0000-0000BB900000}"/>
    <cellStyle name="Обычный 52 2 8" xfId="11899" xr:uid="{00000000-0005-0000-0000-0000BC900000}"/>
    <cellStyle name="Обычный 52 2 8 2" xfId="21650" xr:uid="{00000000-0005-0000-0000-0000BD900000}"/>
    <cellStyle name="Обычный 52 2 8 2 2" xfId="39799" xr:uid="{00000000-0005-0000-0000-0000BE900000}"/>
    <cellStyle name="Обычный 52 2 8 3" xfId="31478" xr:uid="{00000000-0005-0000-0000-0000BF900000}"/>
    <cellStyle name="Обычный 52 2 9" xfId="6836" xr:uid="{00000000-0005-0000-0000-0000C0900000}"/>
    <cellStyle name="Обычный 52 2 9 2" xfId="18625" xr:uid="{00000000-0005-0000-0000-0000C1900000}"/>
    <cellStyle name="Обычный 52 2 9 2 2" xfId="36886" xr:uid="{00000000-0005-0000-0000-0000C2900000}"/>
    <cellStyle name="Обычный 52 2 9 3" xfId="28655" xr:uid="{00000000-0005-0000-0000-0000C3900000}"/>
    <cellStyle name="Обычный 52 3" xfId="3906" xr:uid="{00000000-0005-0000-0000-0000C4900000}"/>
    <cellStyle name="Обычный 52 3 2" xfId="6181" xr:uid="{00000000-0005-0000-0000-0000C5900000}"/>
    <cellStyle name="Обычный 52 3 2 2" xfId="10229" xr:uid="{00000000-0005-0000-0000-0000C6900000}"/>
    <cellStyle name="Обычный 52 3 2 3" xfId="16664" xr:uid="{00000000-0005-0000-0000-0000C7900000}"/>
    <cellStyle name="Обычный 52 3 2 3 2" xfId="25452" xr:uid="{00000000-0005-0000-0000-0000C8900000}"/>
    <cellStyle name="Обычный 52 3 2 3 2 2" xfId="43416" xr:uid="{00000000-0005-0000-0000-0000C9900000}"/>
    <cellStyle name="Обычный 52 3 2 3 3" xfId="35108" xr:uid="{00000000-0005-0000-0000-0000CA900000}"/>
    <cellStyle name="Обычный 52 3 2 4" xfId="18130" xr:uid="{00000000-0005-0000-0000-0000CB900000}"/>
    <cellStyle name="Обычный 52 3 2 4 2" xfId="36440" xr:uid="{00000000-0005-0000-0000-0000CC900000}"/>
    <cellStyle name="Обычный 52 3 2 5" xfId="26875" xr:uid="{00000000-0005-0000-0000-0000CD900000}"/>
    <cellStyle name="Обычный 52 3 2 5 2" xfId="44790" xr:uid="{00000000-0005-0000-0000-0000CE900000}"/>
    <cellStyle name="Обычный 52 3 2 6" xfId="28223" xr:uid="{00000000-0005-0000-0000-0000CF900000}"/>
    <cellStyle name="Обычный 52 3 2 7" xfId="45837" xr:uid="{00000000-0005-0000-0000-0000D0900000}"/>
    <cellStyle name="Обычный 52 3 2 8" xfId="47003" xr:uid="{00000000-0005-0000-0000-0000D1900000}"/>
    <cellStyle name="Обычный 52 3 3" xfId="7043" xr:uid="{00000000-0005-0000-0000-0000D2900000}"/>
    <cellStyle name="Обычный 52 3 4" xfId="16042" xr:uid="{00000000-0005-0000-0000-0000D3900000}"/>
    <cellStyle name="Обычный 52 3 4 2" xfId="25018" xr:uid="{00000000-0005-0000-0000-0000D4900000}"/>
    <cellStyle name="Обычный 52 3 4 2 2" xfId="43015" xr:uid="{00000000-0005-0000-0000-0000D5900000}"/>
    <cellStyle name="Обычный 52 3 4 3" xfId="34663" xr:uid="{00000000-0005-0000-0000-0000D6900000}"/>
    <cellStyle name="Обычный 52 3 5" xfId="17418" xr:uid="{00000000-0005-0000-0000-0000D7900000}"/>
    <cellStyle name="Обычный 52 3 5 2" xfId="35773" xr:uid="{00000000-0005-0000-0000-0000D8900000}"/>
    <cellStyle name="Обычный 52 3 6" xfId="26330" xr:uid="{00000000-0005-0000-0000-0000D9900000}"/>
    <cellStyle name="Обычный 52 3 6 2" xfId="44261" xr:uid="{00000000-0005-0000-0000-0000DA900000}"/>
    <cellStyle name="Обычный 52 3 7" xfId="27617" xr:uid="{00000000-0005-0000-0000-0000DB900000}"/>
    <cellStyle name="Обычный 52 3 8" xfId="45342" xr:uid="{00000000-0005-0000-0000-0000DC900000}"/>
    <cellStyle name="Обычный 52 3 9" xfId="46413" xr:uid="{00000000-0005-0000-0000-0000DD900000}"/>
    <cellStyle name="Обычный 52 4" xfId="3907" xr:uid="{00000000-0005-0000-0000-0000DE900000}"/>
    <cellStyle name="Обычный 52 4 10" xfId="16211" xr:uid="{00000000-0005-0000-0000-0000DF900000}"/>
    <cellStyle name="Обычный 52 4 10 2" xfId="25150" xr:uid="{00000000-0005-0000-0000-0000E0900000}"/>
    <cellStyle name="Обычный 52 4 10 2 2" xfId="43143" xr:uid="{00000000-0005-0000-0000-0000E1900000}"/>
    <cellStyle name="Обычный 52 4 10 3" xfId="34790" xr:uid="{00000000-0005-0000-0000-0000E2900000}"/>
    <cellStyle name="Обычный 52 4 11" xfId="17419" xr:uid="{00000000-0005-0000-0000-0000E3900000}"/>
    <cellStyle name="Обычный 52 4 11 2" xfId="35774" xr:uid="{00000000-0005-0000-0000-0000E4900000}"/>
    <cellStyle name="Обычный 52 4 12" xfId="26514" xr:uid="{00000000-0005-0000-0000-0000E5900000}"/>
    <cellStyle name="Обычный 52 4 12 2" xfId="44436" xr:uid="{00000000-0005-0000-0000-0000E6900000}"/>
    <cellStyle name="Обычный 52 4 13" xfId="27618" xr:uid="{00000000-0005-0000-0000-0000E7900000}"/>
    <cellStyle name="Обычный 52 4 14" xfId="45469" xr:uid="{00000000-0005-0000-0000-0000E8900000}"/>
    <cellStyle name="Обычный 52 4 15" xfId="46582" xr:uid="{00000000-0005-0000-0000-0000E9900000}"/>
    <cellStyle name="Обычный 52 4 2" xfId="6182" xr:uid="{00000000-0005-0000-0000-0000EA900000}"/>
    <cellStyle name="Обычный 52 4 2 10" xfId="26999" xr:uid="{00000000-0005-0000-0000-0000EB900000}"/>
    <cellStyle name="Обычный 52 4 2 10 2" xfId="44914" xr:uid="{00000000-0005-0000-0000-0000EC900000}"/>
    <cellStyle name="Обычный 52 4 2 11" xfId="28224" xr:uid="{00000000-0005-0000-0000-0000ED900000}"/>
    <cellStyle name="Обычный 52 4 2 12" xfId="45971" xr:uid="{00000000-0005-0000-0000-0000EE900000}"/>
    <cellStyle name="Обычный 52 4 2 13" xfId="47166" xr:uid="{00000000-0005-0000-0000-0000EF900000}"/>
    <cellStyle name="Обычный 52 4 2 2" xfId="9090" xr:uid="{00000000-0005-0000-0000-0000F0900000}"/>
    <cellStyle name="Обычный 52 4 2 2 2" xfId="14167" xr:uid="{00000000-0005-0000-0000-0000F1900000}"/>
    <cellStyle name="Обычный 52 4 2 2 2 2" xfId="23352" xr:uid="{00000000-0005-0000-0000-0000F2900000}"/>
    <cellStyle name="Обычный 52 4 2 2 2 2 2" xfId="41352" xr:uid="{00000000-0005-0000-0000-0000F3900000}"/>
    <cellStyle name="Обычный 52 4 2 2 2 3" xfId="33008" xr:uid="{00000000-0005-0000-0000-0000F4900000}"/>
    <cellStyle name="Обычный 52 4 2 2 3" xfId="19656" xr:uid="{00000000-0005-0000-0000-0000F5900000}"/>
    <cellStyle name="Обычный 52 4 2 2 3 2" xfId="37826" xr:uid="{00000000-0005-0000-0000-0000F6900000}"/>
    <cellStyle name="Обычный 52 4 2 2 4" xfId="29531" xr:uid="{00000000-0005-0000-0000-0000F7900000}"/>
    <cellStyle name="Обычный 52 4 2 3" xfId="10230" xr:uid="{00000000-0005-0000-0000-0000F8900000}"/>
    <cellStyle name="Обычный 52 4 2 3 2" xfId="15295" xr:uid="{00000000-0005-0000-0000-0000F9900000}"/>
    <cellStyle name="Обычный 52 4 2 3 2 2" xfId="24474" xr:uid="{00000000-0005-0000-0000-0000FA900000}"/>
    <cellStyle name="Обычный 52 4 2 3 2 2 2" xfId="42474" xr:uid="{00000000-0005-0000-0000-0000FB900000}"/>
    <cellStyle name="Обычный 52 4 2 3 2 3" xfId="34129" xr:uid="{00000000-0005-0000-0000-0000FC900000}"/>
    <cellStyle name="Обычный 52 4 2 3 3" xfId="20370" xr:uid="{00000000-0005-0000-0000-0000FD900000}"/>
    <cellStyle name="Обычный 52 4 2 3 3 2" xfId="38529" xr:uid="{00000000-0005-0000-0000-0000FE900000}"/>
    <cellStyle name="Обычный 52 4 2 3 4" xfId="30224" xr:uid="{00000000-0005-0000-0000-0000FF900000}"/>
    <cellStyle name="Обычный 52 4 2 4" xfId="11169" xr:uid="{00000000-0005-0000-0000-000000910000}"/>
    <cellStyle name="Обычный 52 4 2 4 2" xfId="15296" xr:uid="{00000000-0005-0000-0000-000001910000}"/>
    <cellStyle name="Обычный 52 4 2 4 2 2" xfId="24475" xr:uid="{00000000-0005-0000-0000-000002910000}"/>
    <cellStyle name="Обычный 52 4 2 4 2 2 2" xfId="42475" xr:uid="{00000000-0005-0000-0000-000003910000}"/>
    <cellStyle name="Обычный 52 4 2 4 2 3" xfId="34130" xr:uid="{00000000-0005-0000-0000-000004910000}"/>
    <cellStyle name="Обычный 52 4 2 4 3" xfId="21018" xr:uid="{00000000-0005-0000-0000-000005910000}"/>
    <cellStyle name="Обычный 52 4 2 4 3 2" xfId="39170" xr:uid="{00000000-0005-0000-0000-000006910000}"/>
    <cellStyle name="Обычный 52 4 2 4 4" xfId="30854" xr:uid="{00000000-0005-0000-0000-000007910000}"/>
    <cellStyle name="Обычный 52 4 2 5" xfId="11675" xr:uid="{00000000-0005-0000-0000-000008910000}"/>
    <cellStyle name="Обычный 52 4 2 5 2" xfId="21520" xr:uid="{00000000-0005-0000-0000-000009910000}"/>
    <cellStyle name="Обычный 52 4 2 5 2 2" xfId="39672" xr:uid="{00000000-0005-0000-0000-00000A910000}"/>
    <cellStyle name="Обычный 52 4 2 5 3" xfId="31356" xr:uid="{00000000-0005-0000-0000-00000B910000}"/>
    <cellStyle name="Обычный 52 4 2 6" xfId="7635" xr:uid="{00000000-0005-0000-0000-00000C910000}"/>
    <cellStyle name="Обычный 52 4 2 6 2" xfId="19030" xr:uid="{00000000-0005-0000-0000-00000D910000}"/>
    <cellStyle name="Обычный 52 4 2 6 2 2" xfId="37250" xr:uid="{00000000-0005-0000-0000-00000E910000}"/>
    <cellStyle name="Обычный 52 4 2 6 3" xfId="28997" xr:uid="{00000000-0005-0000-0000-00000F910000}"/>
    <cellStyle name="Обычный 52 4 2 7" xfId="13201" xr:uid="{00000000-0005-0000-0000-000010910000}"/>
    <cellStyle name="Обычный 52 4 2 7 2" xfId="22602" xr:uid="{00000000-0005-0000-0000-000011910000}"/>
    <cellStyle name="Обычный 52 4 2 7 2 2" xfId="40614" xr:uid="{00000000-0005-0000-0000-000012910000}"/>
    <cellStyle name="Обычный 52 4 2 7 3" xfId="32275" xr:uid="{00000000-0005-0000-0000-000013910000}"/>
    <cellStyle name="Обычный 52 4 2 8" xfId="16830" xr:uid="{00000000-0005-0000-0000-000014910000}"/>
    <cellStyle name="Обычный 52 4 2 8 2" xfId="25579" xr:uid="{00000000-0005-0000-0000-000015910000}"/>
    <cellStyle name="Обычный 52 4 2 8 2 2" xfId="43540" xr:uid="{00000000-0005-0000-0000-000016910000}"/>
    <cellStyle name="Обычный 52 4 2 8 3" xfId="35232" xr:uid="{00000000-0005-0000-0000-000017910000}"/>
    <cellStyle name="Обычный 52 4 2 9" xfId="18131" xr:uid="{00000000-0005-0000-0000-000018910000}"/>
    <cellStyle name="Обычный 52 4 2 9 2" xfId="36441" xr:uid="{00000000-0005-0000-0000-000019910000}"/>
    <cellStyle name="Обычный 52 4 3" xfId="8735" xr:uid="{00000000-0005-0000-0000-00001A910000}"/>
    <cellStyle name="Обычный 52 4 3 2" xfId="10231" xr:uid="{00000000-0005-0000-0000-00001B910000}"/>
    <cellStyle name="Обычный 52 4 3 2 2" xfId="15297" xr:uid="{00000000-0005-0000-0000-00001C910000}"/>
    <cellStyle name="Обычный 52 4 3 2 2 2" xfId="24476" xr:uid="{00000000-0005-0000-0000-00001D910000}"/>
    <cellStyle name="Обычный 52 4 3 2 2 2 2" xfId="42476" xr:uid="{00000000-0005-0000-0000-00001E910000}"/>
    <cellStyle name="Обычный 52 4 3 2 2 3" xfId="34131" xr:uid="{00000000-0005-0000-0000-00001F910000}"/>
    <cellStyle name="Обычный 52 4 3 2 3" xfId="20371" xr:uid="{00000000-0005-0000-0000-000020910000}"/>
    <cellStyle name="Обычный 52 4 3 2 3 2" xfId="38530" xr:uid="{00000000-0005-0000-0000-000021910000}"/>
    <cellStyle name="Обычный 52 4 3 2 4" xfId="30225" xr:uid="{00000000-0005-0000-0000-000022910000}"/>
    <cellStyle name="Обычный 52 4 3 3" xfId="13699" xr:uid="{00000000-0005-0000-0000-000023910000}"/>
    <cellStyle name="Обычный 52 4 3 3 2" xfId="22929" xr:uid="{00000000-0005-0000-0000-000024910000}"/>
    <cellStyle name="Обычный 52 4 3 3 2 2" xfId="40930" xr:uid="{00000000-0005-0000-0000-000025910000}"/>
    <cellStyle name="Обычный 52 4 3 3 3" xfId="32584" xr:uid="{00000000-0005-0000-0000-000026910000}"/>
    <cellStyle name="Обычный 52 4 3 4" xfId="19373" xr:uid="{00000000-0005-0000-0000-000027910000}"/>
    <cellStyle name="Обычный 52 4 3 4 2" xfId="37543" xr:uid="{00000000-0005-0000-0000-000028910000}"/>
    <cellStyle name="Обычный 52 4 3 5" xfId="29253" xr:uid="{00000000-0005-0000-0000-000029910000}"/>
    <cellStyle name="Обычный 52 4 4" xfId="9451" xr:uid="{00000000-0005-0000-0000-00002A910000}"/>
    <cellStyle name="Обычный 52 4 4 2" xfId="15298" xr:uid="{00000000-0005-0000-0000-00002B910000}"/>
    <cellStyle name="Обычный 52 4 4 2 2" xfId="24477" xr:uid="{00000000-0005-0000-0000-00002C910000}"/>
    <cellStyle name="Обычный 52 4 4 2 2 2" xfId="42477" xr:uid="{00000000-0005-0000-0000-00002D910000}"/>
    <cellStyle name="Обычный 52 4 4 2 3" xfId="34132" xr:uid="{00000000-0005-0000-0000-00002E910000}"/>
    <cellStyle name="Обычный 52 4 4 3" xfId="19925" xr:uid="{00000000-0005-0000-0000-00002F910000}"/>
    <cellStyle name="Обычный 52 4 4 3 2" xfId="38090" xr:uid="{00000000-0005-0000-0000-000030910000}"/>
    <cellStyle name="Обычный 52 4 4 4" xfId="29793" xr:uid="{00000000-0005-0000-0000-000031910000}"/>
    <cellStyle name="Обычный 52 4 5" xfId="10861" xr:uid="{00000000-0005-0000-0000-000032910000}"/>
    <cellStyle name="Обычный 52 4 5 2" xfId="15299" xr:uid="{00000000-0005-0000-0000-000033910000}"/>
    <cellStyle name="Обычный 52 4 5 2 2" xfId="24478" xr:uid="{00000000-0005-0000-0000-000034910000}"/>
    <cellStyle name="Обычный 52 4 5 2 2 2" xfId="42478" xr:uid="{00000000-0005-0000-0000-000035910000}"/>
    <cellStyle name="Обычный 52 4 5 2 3" xfId="34133" xr:uid="{00000000-0005-0000-0000-000036910000}"/>
    <cellStyle name="Обычный 52 4 5 3" xfId="20716" xr:uid="{00000000-0005-0000-0000-000037910000}"/>
    <cellStyle name="Обычный 52 4 5 3 2" xfId="38868" xr:uid="{00000000-0005-0000-0000-000038910000}"/>
    <cellStyle name="Обычный 52 4 5 4" xfId="30552" xr:uid="{00000000-0005-0000-0000-000039910000}"/>
    <cellStyle name="Обычный 52 4 6" xfId="11405" xr:uid="{00000000-0005-0000-0000-00003A910000}"/>
    <cellStyle name="Обычный 52 4 6 2" xfId="21250" xr:uid="{00000000-0005-0000-0000-00003B910000}"/>
    <cellStyle name="Обычный 52 4 6 2 2" xfId="39402" xr:uid="{00000000-0005-0000-0000-00003C910000}"/>
    <cellStyle name="Обычный 52 4 6 3" xfId="31086" xr:uid="{00000000-0005-0000-0000-00003D910000}"/>
    <cellStyle name="Обычный 52 4 7" xfId="12027" xr:uid="{00000000-0005-0000-0000-00003E910000}"/>
    <cellStyle name="Обычный 52 4 7 2" xfId="21765" xr:uid="{00000000-0005-0000-0000-00003F910000}"/>
    <cellStyle name="Обычный 52 4 7 2 2" xfId="39913" xr:uid="{00000000-0005-0000-0000-000040910000}"/>
    <cellStyle name="Обычный 52 4 7 3" xfId="31592" xr:uid="{00000000-0005-0000-0000-000041910000}"/>
    <cellStyle name="Обычный 52 4 8" xfId="7147" xr:uid="{00000000-0005-0000-0000-000042910000}"/>
    <cellStyle name="Обычный 52 4 8 2" xfId="18748" xr:uid="{00000000-0005-0000-0000-000043910000}"/>
    <cellStyle name="Обычный 52 4 8 2 2" xfId="36971" xr:uid="{00000000-0005-0000-0000-000044910000}"/>
    <cellStyle name="Обычный 52 4 8 3" xfId="28723" xr:uid="{00000000-0005-0000-0000-000045910000}"/>
    <cellStyle name="Обычный 52 4 9" xfId="12635" xr:uid="{00000000-0005-0000-0000-000046910000}"/>
    <cellStyle name="Обычный 52 4 9 2" xfId="22071" xr:uid="{00000000-0005-0000-0000-000047910000}"/>
    <cellStyle name="Обычный 52 4 9 2 2" xfId="40187" xr:uid="{00000000-0005-0000-0000-000048910000}"/>
    <cellStyle name="Обычный 52 4 9 3" xfId="31850" xr:uid="{00000000-0005-0000-0000-000049910000}"/>
    <cellStyle name="Обычный 52 5" xfId="6179" xr:uid="{00000000-0005-0000-0000-00004A910000}"/>
    <cellStyle name="Обычный 52 5 10" xfId="26873" xr:uid="{00000000-0005-0000-0000-00004B910000}"/>
    <cellStyle name="Обычный 52 5 10 2" xfId="44788" xr:uid="{00000000-0005-0000-0000-00004C910000}"/>
    <cellStyle name="Обычный 52 5 11" xfId="28221" xr:uid="{00000000-0005-0000-0000-00004D910000}"/>
    <cellStyle name="Обычный 52 5 12" xfId="45835" xr:uid="{00000000-0005-0000-0000-00004E910000}"/>
    <cellStyle name="Обычный 52 5 13" xfId="47001" xr:uid="{00000000-0005-0000-0000-00004F910000}"/>
    <cellStyle name="Обычный 52 5 2" xfId="9088" xr:uid="{00000000-0005-0000-0000-000050910000}"/>
    <cellStyle name="Обычный 52 5 2 2" xfId="14168" xr:uid="{00000000-0005-0000-0000-000051910000}"/>
    <cellStyle name="Обычный 52 5 2 2 2" xfId="23353" xr:uid="{00000000-0005-0000-0000-000052910000}"/>
    <cellStyle name="Обычный 52 5 2 2 2 2" xfId="41353" xr:uid="{00000000-0005-0000-0000-000053910000}"/>
    <cellStyle name="Обычный 52 5 2 2 3" xfId="33009" xr:uid="{00000000-0005-0000-0000-000054910000}"/>
    <cellStyle name="Обычный 52 5 2 3" xfId="19654" xr:uid="{00000000-0005-0000-0000-000055910000}"/>
    <cellStyle name="Обычный 52 5 2 3 2" xfId="37824" xr:uid="{00000000-0005-0000-0000-000056910000}"/>
    <cellStyle name="Обычный 52 5 2 4" xfId="29529" xr:uid="{00000000-0005-0000-0000-000057910000}"/>
    <cellStyle name="Обычный 52 5 3" xfId="10232" xr:uid="{00000000-0005-0000-0000-000058910000}"/>
    <cellStyle name="Обычный 52 5 3 2" xfId="15300" xr:uid="{00000000-0005-0000-0000-000059910000}"/>
    <cellStyle name="Обычный 52 5 3 2 2" xfId="24479" xr:uid="{00000000-0005-0000-0000-00005A910000}"/>
    <cellStyle name="Обычный 52 5 3 2 2 2" xfId="42479" xr:uid="{00000000-0005-0000-0000-00005B910000}"/>
    <cellStyle name="Обычный 52 5 3 2 3" xfId="34134" xr:uid="{00000000-0005-0000-0000-00005C910000}"/>
    <cellStyle name="Обычный 52 5 3 3" xfId="20372" xr:uid="{00000000-0005-0000-0000-00005D910000}"/>
    <cellStyle name="Обычный 52 5 3 3 2" xfId="38531" xr:uid="{00000000-0005-0000-0000-00005E910000}"/>
    <cellStyle name="Обычный 52 5 3 4" xfId="30226" xr:uid="{00000000-0005-0000-0000-00005F910000}"/>
    <cellStyle name="Обычный 52 5 4" xfId="11170" xr:uid="{00000000-0005-0000-0000-000060910000}"/>
    <cellStyle name="Обычный 52 5 4 2" xfId="15301" xr:uid="{00000000-0005-0000-0000-000061910000}"/>
    <cellStyle name="Обычный 52 5 4 2 2" xfId="24480" xr:uid="{00000000-0005-0000-0000-000062910000}"/>
    <cellStyle name="Обычный 52 5 4 2 2 2" xfId="42480" xr:uid="{00000000-0005-0000-0000-000063910000}"/>
    <cellStyle name="Обычный 52 5 4 2 3" xfId="34135" xr:uid="{00000000-0005-0000-0000-000064910000}"/>
    <cellStyle name="Обычный 52 5 4 3" xfId="21019" xr:uid="{00000000-0005-0000-0000-000065910000}"/>
    <cellStyle name="Обычный 52 5 4 3 2" xfId="39171" xr:uid="{00000000-0005-0000-0000-000066910000}"/>
    <cellStyle name="Обычный 52 5 4 4" xfId="30855" xr:uid="{00000000-0005-0000-0000-000067910000}"/>
    <cellStyle name="Обычный 52 5 5" xfId="11673" xr:uid="{00000000-0005-0000-0000-000068910000}"/>
    <cellStyle name="Обычный 52 5 5 2" xfId="21518" xr:uid="{00000000-0005-0000-0000-000069910000}"/>
    <cellStyle name="Обычный 52 5 5 2 2" xfId="39670" xr:uid="{00000000-0005-0000-0000-00006A910000}"/>
    <cellStyle name="Обычный 52 5 5 3" xfId="31354" xr:uid="{00000000-0005-0000-0000-00006B910000}"/>
    <cellStyle name="Обычный 52 5 6" xfId="7633" xr:uid="{00000000-0005-0000-0000-00006C910000}"/>
    <cellStyle name="Обычный 52 5 6 2" xfId="19028" xr:uid="{00000000-0005-0000-0000-00006D910000}"/>
    <cellStyle name="Обычный 52 5 6 2 2" xfId="37248" xr:uid="{00000000-0005-0000-0000-00006E910000}"/>
    <cellStyle name="Обычный 52 5 6 3" xfId="28995" xr:uid="{00000000-0005-0000-0000-00006F910000}"/>
    <cellStyle name="Обычный 52 5 7" xfId="13202" xr:uid="{00000000-0005-0000-0000-000070910000}"/>
    <cellStyle name="Обычный 52 5 7 2" xfId="22603" xr:uid="{00000000-0005-0000-0000-000071910000}"/>
    <cellStyle name="Обычный 52 5 7 2 2" xfId="40615" xr:uid="{00000000-0005-0000-0000-000072910000}"/>
    <cellStyle name="Обычный 52 5 7 3" xfId="32276" xr:uid="{00000000-0005-0000-0000-000073910000}"/>
    <cellStyle name="Обычный 52 5 8" xfId="16662" xr:uid="{00000000-0005-0000-0000-000074910000}"/>
    <cellStyle name="Обычный 52 5 8 2" xfId="25450" xr:uid="{00000000-0005-0000-0000-000075910000}"/>
    <cellStyle name="Обычный 52 5 8 2 2" xfId="43414" xr:uid="{00000000-0005-0000-0000-000076910000}"/>
    <cellStyle name="Обычный 52 5 8 3" xfId="35106" xr:uid="{00000000-0005-0000-0000-000077910000}"/>
    <cellStyle name="Обычный 52 5 9" xfId="18128" xr:uid="{00000000-0005-0000-0000-000078910000}"/>
    <cellStyle name="Обычный 52 5 9 2" xfId="36438" xr:uid="{00000000-0005-0000-0000-000079910000}"/>
    <cellStyle name="Обычный 52 6" xfId="8343" xr:uid="{00000000-0005-0000-0000-00007A910000}"/>
    <cellStyle name="Обычный 52 6 2" xfId="10233" xr:uid="{00000000-0005-0000-0000-00007B910000}"/>
    <cellStyle name="Обычный 52 6 2 2" xfId="15302" xr:uid="{00000000-0005-0000-0000-00007C910000}"/>
    <cellStyle name="Обычный 52 6 2 2 2" xfId="24481" xr:uid="{00000000-0005-0000-0000-00007D910000}"/>
    <cellStyle name="Обычный 52 6 2 2 2 2" xfId="42481" xr:uid="{00000000-0005-0000-0000-00007E910000}"/>
    <cellStyle name="Обычный 52 6 2 2 3" xfId="34136" xr:uid="{00000000-0005-0000-0000-00007F910000}"/>
    <cellStyle name="Обычный 52 6 2 3" xfId="20373" xr:uid="{00000000-0005-0000-0000-000080910000}"/>
    <cellStyle name="Обычный 52 6 2 3 2" xfId="38532" xr:uid="{00000000-0005-0000-0000-000081910000}"/>
    <cellStyle name="Обычный 52 6 2 4" xfId="30227" xr:uid="{00000000-0005-0000-0000-000082910000}"/>
    <cellStyle name="Обычный 52 6 3" xfId="13385" xr:uid="{00000000-0005-0000-0000-000083910000}"/>
    <cellStyle name="Обычный 52 6 4" xfId="19217" xr:uid="{00000000-0005-0000-0000-000084910000}"/>
    <cellStyle name="Обычный 52 6 4 2" xfId="37396" xr:uid="{00000000-0005-0000-0000-000085910000}"/>
    <cellStyle name="Обычный 52 6 5" xfId="29109" xr:uid="{00000000-0005-0000-0000-000086910000}"/>
    <cellStyle name="Обычный 52 7" xfId="9449" xr:uid="{00000000-0005-0000-0000-000087910000}"/>
    <cellStyle name="Обычный 52 7 2" xfId="13697" xr:uid="{00000000-0005-0000-0000-000088910000}"/>
    <cellStyle name="Обычный 52 7 2 2" xfId="22927" xr:uid="{00000000-0005-0000-0000-000089910000}"/>
    <cellStyle name="Обычный 52 7 2 2 2" xfId="40928" xr:uid="{00000000-0005-0000-0000-00008A910000}"/>
    <cellStyle name="Обычный 52 7 2 3" xfId="32582" xr:uid="{00000000-0005-0000-0000-00008B910000}"/>
    <cellStyle name="Обычный 52 7 3" xfId="19923" xr:uid="{00000000-0005-0000-0000-00008C910000}"/>
    <cellStyle name="Обычный 52 7 3 2" xfId="38088" xr:uid="{00000000-0005-0000-0000-00008D910000}"/>
    <cellStyle name="Обычный 52 7 4" xfId="29791" xr:uid="{00000000-0005-0000-0000-00008E910000}"/>
    <cellStyle name="Обычный 52 8" xfId="10859" xr:uid="{00000000-0005-0000-0000-00008F910000}"/>
    <cellStyle name="Обычный 52 8 2" xfId="15303" xr:uid="{00000000-0005-0000-0000-000090910000}"/>
    <cellStyle name="Обычный 52 8 2 2" xfId="24482" xr:uid="{00000000-0005-0000-0000-000091910000}"/>
    <cellStyle name="Обычный 52 8 2 2 2" xfId="42482" xr:uid="{00000000-0005-0000-0000-000092910000}"/>
    <cellStyle name="Обычный 52 8 2 3" xfId="34137" xr:uid="{00000000-0005-0000-0000-000093910000}"/>
    <cellStyle name="Обычный 52 8 3" xfId="20714" xr:uid="{00000000-0005-0000-0000-000094910000}"/>
    <cellStyle name="Обычный 52 8 3 2" xfId="38866" xr:uid="{00000000-0005-0000-0000-000095910000}"/>
    <cellStyle name="Обычный 52 8 4" xfId="30550" xr:uid="{00000000-0005-0000-0000-000096910000}"/>
    <cellStyle name="Обычный 52 9" xfId="11275" xr:uid="{00000000-0005-0000-0000-000097910000}"/>
    <cellStyle name="Обычный 52 9 2" xfId="21120" xr:uid="{00000000-0005-0000-0000-000098910000}"/>
    <cellStyle name="Обычный 52 9 2 2" xfId="39272" xr:uid="{00000000-0005-0000-0000-000099910000}"/>
    <cellStyle name="Обычный 52 9 3" xfId="30956" xr:uid="{00000000-0005-0000-0000-00009A910000}"/>
    <cellStyle name="Обычный 52_Data_Resourses &amp; Reserves_Audit12_mod2011_f0112" xfId="3908" xr:uid="{00000000-0005-0000-0000-00009B910000}"/>
    <cellStyle name="Обычный 53" xfId="3909" xr:uid="{00000000-0005-0000-0000-00009C910000}"/>
    <cellStyle name="Обычный 53 10" xfId="11792" xr:uid="{00000000-0005-0000-0000-00009D910000}"/>
    <cellStyle name="Обычный 53 11" xfId="6682" xr:uid="{00000000-0005-0000-0000-00009E910000}"/>
    <cellStyle name="Обычный 53 11 2" xfId="18536" xr:uid="{00000000-0005-0000-0000-00009F910000}"/>
    <cellStyle name="Обычный 53 11 2 2" xfId="36813" xr:uid="{00000000-0005-0000-0000-0000A0910000}"/>
    <cellStyle name="Обычный 53 11 3" xfId="28592" xr:uid="{00000000-0005-0000-0000-0000A1910000}"/>
    <cellStyle name="Обычный 53 12" xfId="12636" xr:uid="{00000000-0005-0000-0000-0000A2910000}"/>
    <cellStyle name="Обычный 53 12 2" xfId="22072" xr:uid="{00000000-0005-0000-0000-0000A3910000}"/>
    <cellStyle name="Обычный 53 12 2 2" xfId="40188" xr:uid="{00000000-0005-0000-0000-0000A4910000}"/>
    <cellStyle name="Обычный 53 12 3" xfId="31851" xr:uid="{00000000-0005-0000-0000-0000A5910000}"/>
    <cellStyle name="Обычный 53 13" xfId="16043" xr:uid="{00000000-0005-0000-0000-0000A6910000}"/>
    <cellStyle name="Обычный 53 13 2" xfId="25019" xr:uid="{00000000-0005-0000-0000-0000A7910000}"/>
    <cellStyle name="Обычный 53 13 2 2" xfId="43016" xr:uid="{00000000-0005-0000-0000-0000A8910000}"/>
    <cellStyle name="Обычный 53 13 3" xfId="34664" xr:uid="{00000000-0005-0000-0000-0000A9910000}"/>
    <cellStyle name="Обычный 53 14" xfId="17420" xr:uid="{00000000-0005-0000-0000-0000AA910000}"/>
    <cellStyle name="Обычный 53 14 2" xfId="35775" xr:uid="{00000000-0005-0000-0000-0000AB910000}"/>
    <cellStyle name="Обычный 53 15" xfId="26331" xr:uid="{00000000-0005-0000-0000-0000AC910000}"/>
    <cellStyle name="Обычный 53 15 2" xfId="44262" xr:uid="{00000000-0005-0000-0000-0000AD910000}"/>
    <cellStyle name="Обычный 53 16" xfId="27619" xr:uid="{00000000-0005-0000-0000-0000AE910000}"/>
    <cellStyle name="Обычный 53 17" xfId="45343" xr:uid="{00000000-0005-0000-0000-0000AF910000}"/>
    <cellStyle name="Обычный 53 18" xfId="46414" xr:uid="{00000000-0005-0000-0000-0000B0910000}"/>
    <cellStyle name="Обычный 53 2" xfId="3910" xr:uid="{00000000-0005-0000-0000-0000B1910000}"/>
    <cellStyle name="Обычный 53 2 10" xfId="12637" xr:uid="{00000000-0005-0000-0000-0000B2910000}"/>
    <cellStyle name="Обычный 53 2 10 2" xfId="22073" xr:uid="{00000000-0005-0000-0000-0000B3910000}"/>
    <cellStyle name="Обычный 53 2 10 2 2" xfId="40189" xr:uid="{00000000-0005-0000-0000-0000B4910000}"/>
    <cellStyle name="Обычный 53 2 10 3" xfId="31852" xr:uid="{00000000-0005-0000-0000-0000B5910000}"/>
    <cellStyle name="Обычный 53 2 11" xfId="16044" xr:uid="{00000000-0005-0000-0000-0000B6910000}"/>
    <cellStyle name="Обычный 53 2 11 2" xfId="25020" xr:uid="{00000000-0005-0000-0000-0000B7910000}"/>
    <cellStyle name="Обычный 53 2 11 2 2" xfId="43017" xr:uid="{00000000-0005-0000-0000-0000B8910000}"/>
    <cellStyle name="Обычный 53 2 11 3" xfId="34665" xr:uid="{00000000-0005-0000-0000-0000B9910000}"/>
    <cellStyle name="Обычный 53 2 12" xfId="17421" xr:uid="{00000000-0005-0000-0000-0000BA910000}"/>
    <cellStyle name="Обычный 53 2 12 2" xfId="35776" xr:uid="{00000000-0005-0000-0000-0000BB910000}"/>
    <cellStyle name="Обычный 53 2 13" xfId="26332" xr:uid="{00000000-0005-0000-0000-0000BC910000}"/>
    <cellStyle name="Обычный 53 2 13 2" xfId="44263" xr:uid="{00000000-0005-0000-0000-0000BD910000}"/>
    <cellStyle name="Обычный 53 2 14" xfId="27620" xr:uid="{00000000-0005-0000-0000-0000BE910000}"/>
    <cellStyle name="Обычный 53 2 15" xfId="45344" xr:uid="{00000000-0005-0000-0000-0000BF910000}"/>
    <cellStyle name="Обычный 53 2 16" xfId="46415" xr:uid="{00000000-0005-0000-0000-0000C0910000}"/>
    <cellStyle name="Обычный 53 2 2" xfId="3911" xr:uid="{00000000-0005-0000-0000-0000C1910000}"/>
    <cellStyle name="Обычный 53 2 2 2" xfId="10234" xr:uid="{00000000-0005-0000-0000-0000C2910000}"/>
    <cellStyle name="Обычный 53 2 3" xfId="6184" xr:uid="{00000000-0005-0000-0000-0000C3910000}"/>
    <cellStyle name="Обычный 53 2 3 10" xfId="26877" xr:uid="{00000000-0005-0000-0000-0000C4910000}"/>
    <cellStyle name="Обычный 53 2 3 10 2" xfId="44792" xr:uid="{00000000-0005-0000-0000-0000C5910000}"/>
    <cellStyle name="Обычный 53 2 3 11" xfId="28226" xr:uid="{00000000-0005-0000-0000-0000C6910000}"/>
    <cellStyle name="Обычный 53 2 3 12" xfId="45839" xr:uid="{00000000-0005-0000-0000-0000C7910000}"/>
    <cellStyle name="Обычный 53 2 3 13" xfId="47005" xr:uid="{00000000-0005-0000-0000-0000C8910000}"/>
    <cellStyle name="Обычный 53 2 3 2" xfId="9092" xr:uid="{00000000-0005-0000-0000-0000C9910000}"/>
    <cellStyle name="Обычный 53 2 3 2 2" xfId="14169" xr:uid="{00000000-0005-0000-0000-0000CA910000}"/>
    <cellStyle name="Обычный 53 2 3 2 2 2" xfId="23354" xr:uid="{00000000-0005-0000-0000-0000CB910000}"/>
    <cellStyle name="Обычный 53 2 3 2 2 2 2" xfId="41354" xr:uid="{00000000-0005-0000-0000-0000CC910000}"/>
    <cellStyle name="Обычный 53 2 3 2 2 3" xfId="33010" xr:uid="{00000000-0005-0000-0000-0000CD910000}"/>
    <cellStyle name="Обычный 53 2 3 2 3" xfId="19658" xr:uid="{00000000-0005-0000-0000-0000CE910000}"/>
    <cellStyle name="Обычный 53 2 3 2 3 2" xfId="37828" xr:uid="{00000000-0005-0000-0000-0000CF910000}"/>
    <cellStyle name="Обычный 53 2 3 2 4" xfId="29533" xr:uid="{00000000-0005-0000-0000-0000D0910000}"/>
    <cellStyle name="Обычный 53 2 3 3" xfId="10235" xr:uid="{00000000-0005-0000-0000-0000D1910000}"/>
    <cellStyle name="Обычный 53 2 3 3 2" xfId="15304" xr:uid="{00000000-0005-0000-0000-0000D2910000}"/>
    <cellStyle name="Обычный 53 2 3 3 2 2" xfId="24483" xr:uid="{00000000-0005-0000-0000-0000D3910000}"/>
    <cellStyle name="Обычный 53 2 3 3 2 2 2" xfId="42483" xr:uid="{00000000-0005-0000-0000-0000D4910000}"/>
    <cellStyle name="Обычный 53 2 3 3 2 3" xfId="34138" xr:uid="{00000000-0005-0000-0000-0000D5910000}"/>
    <cellStyle name="Обычный 53 2 3 3 3" xfId="20374" xr:uid="{00000000-0005-0000-0000-0000D6910000}"/>
    <cellStyle name="Обычный 53 2 3 3 3 2" xfId="38533" xr:uid="{00000000-0005-0000-0000-0000D7910000}"/>
    <cellStyle name="Обычный 53 2 3 3 4" xfId="30228" xr:uid="{00000000-0005-0000-0000-0000D8910000}"/>
    <cellStyle name="Обычный 53 2 3 4" xfId="11171" xr:uid="{00000000-0005-0000-0000-0000D9910000}"/>
    <cellStyle name="Обычный 53 2 3 4 2" xfId="15305" xr:uid="{00000000-0005-0000-0000-0000DA910000}"/>
    <cellStyle name="Обычный 53 2 3 4 2 2" xfId="24484" xr:uid="{00000000-0005-0000-0000-0000DB910000}"/>
    <cellStyle name="Обычный 53 2 3 4 2 2 2" xfId="42484" xr:uid="{00000000-0005-0000-0000-0000DC910000}"/>
    <cellStyle name="Обычный 53 2 3 4 2 3" xfId="34139" xr:uid="{00000000-0005-0000-0000-0000DD910000}"/>
    <cellStyle name="Обычный 53 2 3 4 3" xfId="21020" xr:uid="{00000000-0005-0000-0000-0000DE910000}"/>
    <cellStyle name="Обычный 53 2 3 4 3 2" xfId="39172" xr:uid="{00000000-0005-0000-0000-0000DF910000}"/>
    <cellStyle name="Обычный 53 2 3 4 4" xfId="30856" xr:uid="{00000000-0005-0000-0000-0000E0910000}"/>
    <cellStyle name="Обычный 53 2 3 5" xfId="11677" xr:uid="{00000000-0005-0000-0000-0000E1910000}"/>
    <cellStyle name="Обычный 53 2 3 5 2" xfId="21522" xr:uid="{00000000-0005-0000-0000-0000E2910000}"/>
    <cellStyle name="Обычный 53 2 3 5 2 2" xfId="39674" xr:uid="{00000000-0005-0000-0000-0000E3910000}"/>
    <cellStyle name="Обычный 53 2 3 5 3" xfId="31358" xr:uid="{00000000-0005-0000-0000-0000E4910000}"/>
    <cellStyle name="Обычный 53 2 3 6" xfId="7637" xr:uid="{00000000-0005-0000-0000-0000E5910000}"/>
    <cellStyle name="Обычный 53 2 3 6 2" xfId="19032" xr:uid="{00000000-0005-0000-0000-0000E6910000}"/>
    <cellStyle name="Обычный 53 2 3 6 2 2" xfId="37252" xr:uid="{00000000-0005-0000-0000-0000E7910000}"/>
    <cellStyle name="Обычный 53 2 3 6 3" xfId="28999" xr:uid="{00000000-0005-0000-0000-0000E8910000}"/>
    <cellStyle name="Обычный 53 2 3 7" xfId="13203" xr:uid="{00000000-0005-0000-0000-0000E9910000}"/>
    <cellStyle name="Обычный 53 2 3 7 2" xfId="22604" xr:uid="{00000000-0005-0000-0000-0000EA910000}"/>
    <cellStyle name="Обычный 53 2 3 7 2 2" xfId="40616" xr:uid="{00000000-0005-0000-0000-0000EB910000}"/>
    <cellStyle name="Обычный 53 2 3 7 3" xfId="32277" xr:uid="{00000000-0005-0000-0000-0000EC910000}"/>
    <cellStyle name="Обычный 53 2 3 8" xfId="16666" xr:uid="{00000000-0005-0000-0000-0000ED910000}"/>
    <cellStyle name="Обычный 53 2 3 8 2" xfId="25454" xr:uid="{00000000-0005-0000-0000-0000EE910000}"/>
    <cellStyle name="Обычный 53 2 3 8 2 2" xfId="43418" xr:uid="{00000000-0005-0000-0000-0000EF910000}"/>
    <cellStyle name="Обычный 53 2 3 8 3" xfId="35110" xr:uid="{00000000-0005-0000-0000-0000F0910000}"/>
    <cellStyle name="Обычный 53 2 3 9" xfId="18133" xr:uid="{00000000-0005-0000-0000-0000F1910000}"/>
    <cellStyle name="Обычный 53 2 3 9 2" xfId="36443" xr:uid="{00000000-0005-0000-0000-0000F2910000}"/>
    <cellStyle name="Обычный 53 2 4" xfId="8536" xr:uid="{00000000-0005-0000-0000-0000F3910000}"/>
    <cellStyle name="Обычный 53 2 4 2" xfId="10236" xr:uid="{00000000-0005-0000-0000-0000F4910000}"/>
    <cellStyle name="Обычный 53 2 4 2 2" xfId="15306" xr:uid="{00000000-0005-0000-0000-0000F5910000}"/>
    <cellStyle name="Обычный 53 2 4 2 2 2" xfId="24485" xr:uid="{00000000-0005-0000-0000-0000F6910000}"/>
    <cellStyle name="Обычный 53 2 4 2 2 2 2" xfId="42485" xr:uid="{00000000-0005-0000-0000-0000F7910000}"/>
    <cellStyle name="Обычный 53 2 4 2 2 3" xfId="34140" xr:uid="{00000000-0005-0000-0000-0000F8910000}"/>
    <cellStyle name="Обычный 53 2 4 2 3" xfId="20375" xr:uid="{00000000-0005-0000-0000-0000F9910000}"/>
    <cellStyle name="Обычный 53 2 4 2 3 2" xfId="38534" xr:uid="{00000000-0005-0000-0000-0000FA910000}"/>
    <cellStyle name="Обычный 53 2 4 2 4" xfId="30229" xr:uid="{00000000-0005-0000-0000-0000FB910000}"/>
    <cellStyle name="Обычный 53 2 4 3" xfId="13701" xr:uid="{00000000-0005-0000-0000-0000FC910000}"/>
    <cellStyle name="Обычный 53 2 4 3 2" xfId="22931" xr:uid="{00000000-0005-0000-0000-0000FD910000}"/>
    <cellStyle name="Обычный 53 2 4 3 2 2" xfId="40932" xr:uid="{00000000-0005-0000-0000-0000FE910000}"/>
    <cellStyle name="Обычный 53 2 4 3 3" xfId="32586" xr:uid="{00000000-0005-0000-0000-0000FF910000}"/>
    <cellStyle name="Обычный 53 2 4 4" xfId="19291" xr:uid="{00000000-0005-0000-0000-000000920000}"/>
    <cellStyle name="Обычный 53 2 4 4 2" xfId="37465" xr:uid="{00000000-0005-0000-0000-000001920000}"/>
    <cellStyle name="Обычный 53 2 4 5" xfId="29176" xr:uid="{00000000-0005-0000-0000-000002920000}"/>
    <cellStyle name="Обычный 53 2 5" xfId="9453" xr:uid="{00000000-0005-0000-0000-000003920000}"/>
    <cellStyle name="Обычный 53 2 5 2" xfId="15307" xr:uid="{00000000-0005-0000-0000-000004920000}"/>
    <cellStyle name="Обычный 53 2 5 2 2" xfId="24486" xr:uid="{00000000-0005-0000-0000-000005920000}"/>
    <cellStyle name="Обычный 53 2 5 2 2 2" xfId="42486" xr:uid="{00000000-0005-0000-0000-000006920000}"/>
    <cellStyle name="Обычный 53 2 5 2 3" xfId="34141" xr:uid="{00000000-0005-0000-0000-000007920000}"/>
    <cellStyle name="Обычный 53 2 5 3" xfId="19927" xr:uid="{00000000-0005-0000-0000-000008920000}"/>
    <cellStyle name="Обычный 53 2 5 3 2" xfId="38092" xr:uid="{00000000-0005-0000-0000-000009920000}"/>
    <cellStyle name="Обычный 53 2 5 4" xfId="29795" xr:uid="{00000000-0005-0000-0000-00000A920000}"/>
    <cellStyle name="Обычный 53 2 6" xfId="10863" xr:uid="{00000000-0005-0000-0000-00000B920000}"/>
    <cellStyle name="Обычный 53 2 6 2" xfId="15308" xr:uid="{00000000-0005-0000-0000-00000C920000}"/>
    <cellStyle name="Обычный 53 2 6 2 2" xfId="24487" xr:uid="{00000000-0005-0000-0000-00000D920000}"/>
    <cellStyle name="Обычный 53 2 6 2 2 2" xfId="42487" xr:uid="{00000000-0005-0000-0000-00000E920000}"/>
    <cellStyle name="Обычный 53 2 6 2 3" xfId="34142" xr:uid="{00000000-0005-0000-0000-00000F920000}"/>
    <cellStyle name="Обычный 53 2 6 3" xfId="20718" xr:uid="{00000000-0005-0000-0000-000010920000}"/>
    <cellStyle name="Обычный 53 2 6 3 2" xfId="38870" xr:uid="{00000000-0005-0000-0000-000011920000}"/>
    <cellStyle name="Обычный 53 2 6 4" xfId="30554" xr:uid="{00000000-0005-0000-0000-000012920000}"/>
    <cellStyle name="Обычный 53 2 7" xfId="11338" xr:uid="{00000000-0005-0000-0000-000013920000}"/>
    <cellStyle name="Обычный 53 2 7 2" xfId="21183" xr:uid="{00000000-0005-0000-0000-000014920000}"/>
    <cellStyle name="Обычный 53 2 7 2 2" xfId="39335" xr:uid="{00000000-0005-0000-0000-000015920000}"/>
    <cellStyle name="Обычный 53 2 7 3" xfId="31019" xr:uid="{00000000-0005-0000-0000-000016920000}"/>
    <cellStyle name="Обычный 53 2 8" xfId="11900" xr:uid="{00000000-0005-0000-0000-000017920000}"/>
    <cellStyle name="Обычный 53 2 8 2" xfId="21651" xr:uid="{00000000-0005-0000-0000-000018920000}"/>
    <cellStyle name="Обычный 53 2 8 2 2" xfId="39800" xr:uid="{00000000-0005-0000-0000-000019920000}"/>
    <cellStyle name="Обычный 53 2 8 3" xfId="31479" xr:uid="{00000000-0005-0000-0000-00001A920000}"/>
    <cellStyle name="Обычный 53 2 9" xfId="6837" xr:uid="{00000000-0005-0000-0000-00001B920000}"/>
    <cellStyle name="Обычный 53 2 9 2" xfId="18626" xr:uid="{00000000-0005-0000-0000-00001C920000}"/>
    <cellStyle name="Обычный 53 2 9 2 2" xfId="36887" xr:uid="{00000000-0005-0000-0000-00001D920000}"/>
    <cellStyle name="Обычный 53 2 9 3" xfId="28656" xr:uid="{00000000-0005-0000-0000-00001E920000}"/>
    <cellStyle name="Обычный 53 3" xfId="3912" xr:uid="{00000000-0005-0000-0000-00001F920000}"/>
    <cellStyle name="Обычный 53 3 2" xfId="6185" xr:uid="{00000000-0005-0000-0000-000020920000}"/>
    <cellStyle name="Обычный 53 3 2 2" xfId="10237" xr:uid="{00000000-0005-0000-0000-000021920000}"/>
    <cellStyle name="Обычный 53 3 2 3" xfId="16667" xr:uid="{00000000-0005-0000-0000-000022920000}"/>
    <cellStyle name="Обычный 53 3 2 3 2" xfId="25455" xr:uid="{00000000-0005-0000-0000-000023920000}"/>
    <cellStyle name="Обычный 53 3 2 3 2 2" xfId="43419" xr:uid="{00000000-0005-0000-0000-000024920000}"/>
    <cellStyle name="Обычный 53 3 2 3 3" xfId="35111" xr:uid="{00000000-0005-0000-0000-000025920000}"/>
    <cellStyle name="Обычный 53 3 2 4" xfId="18134" xr:uid="{00000000-0005-0000-0000-000026920000}"/>
    <cellStyle name="Обычный 53 3 2 4 2" xfId="36444" xr:uid="{00000000-0005-0000-0000-000027920000}"/>
    <cellStyle name="Обычный 53 3 2 5" xfId="26878" xr:uid="{00000000-0005-0000-0000-000028920000}"/>
    <cellStyle name="Обычный 53 3 2 5 2" xfId="44793" xr:uid="{00000000-0005-0000-0000-000029920000}"/>
    <cellStyle name="Обычный 53 3 2 6" xfId="28227" xr:uid="{00000000-0005-0000-0000-00002A920000}"/>
    <cellStyle name="Обычный 53 3 2 7" xfId="45840" xr:uid="{00000000-0005-0000-0000-00002B920000}"/>
    <cellStyle name="Обычный 53 3 2 8" xfId="47006" xr:uid="{00000000-0005-0000-0000-00002C920000}"/>
    <cellStyle name="Обычный 53 3 3" xfId="7044" xr:uid="{00000000-0005-0000-0000-00002D920000}"/>
    <cellStyle name="Обычный 53 3 4" xfId="16045" xr:uid="{00000000-0005-0000-0000-00002E920000}"/>
    <cellStyle name="Обычный 53 3 4 2" xfId="25021" xr:uid="{00000000-0005-0000-0000-00002F920000}"/>
    <cellStyle name="Обычный 53 3 4 2 2" xfId="43018" xr:uid="{00000000-0005-0000-0000-000030920000}"/>
    <cellStyle name="Обычный 53 3 4 3" xfId="34666" xr:uid="{00000000-0005-0000-0000-000031920000}"/>
    <cellStyle name="Обычный 53 3 5" xfId="17422" xr:uid="{00000000-0005-0000-0000-000032920000}"/>
    <cellStyle name="Обычный 53 3 5 2" xfId="35777" xr:uid="{00000000-0005-0000-0000-000033920000}"/>
    <cellStyle name="Обычный 53 3 6" xfId="26333" xr:uid="{00000000-0005-0000-0000-000034920000}"/>
    <cellStyle name="Обычный 53 3 6 2" xfId="44264" xr:uid="{00000000-0005-0000-0000-000035920000}"/>
    <cellStyle name="Обычный 53 3 7" xfId="27621" xr:uid="{00000000-0005-0000-0000-000036920000}"/>
    <cellStyle name="Обычный 53 3 8" xfId="45345" xr:uid="{00000000-0005-0000-0000-000037920000}"/>
    <cellStyle name="Обычный 53 3 9" xfId="46416" xr:uid="{00000000-0005-0000-0000-000038920000}"/>
    <cellStyle name="Обычный 53 4" xfId="3913" xr:uid="{00000000-0005-0000-0000-000039920000}"/>
    <cellStyle name="Обычный 53 4 10" xfId="16212" xr:uid="{00000000-0005-0000-0000-00003A920000}"/>
    <cellStyle name="Обычный 53 4 10 2" xfId="25151" xr:uid="{00000000-0005-0000-0000-00003B920000}"/>
    <cellStyle name="Обычный 53 4 10 2 2" xfId="43144" xr:uid="{00000000-0005-0000-0000-00003C920000}"/>
    <cellStyle name="Обычный 53 4 10 3" xfId="34791" xr:uid="{00000000-0005-0000-0000-00003D920000}"/>
    <cellStyle name="Обычный 53 4 11" xfId="17423" xr:uid="{00000000-0005-0000-0000-00003E920000}"/>
    <cellStyle name="Обычный 53 4 11 2" xfId="35778" xr:uid="{00000000-0005-0000-0000-00003F920000}"/>
    <cellStyle name="Обычный 53 4 12" xfId="26515" xr:uid="{00000000-0005-0000-0000-000040920000}"/>
    <cellStyle name="Обычный 53 4 12 2" xfId="44437" xr:uid="{00000000-0005-0000-0000-000041920000}"/>
    <cellStyle name="Обычный 53 4 13" xfId="27622" xr:uid="{00000000-0005-0000-0000-000042920000}"/>
    <cellStyle name="Обычный 53 4 14" xfId="45470" xr:uid="{00000000-0005-0000-0000-000043920000}"/>
    <cellStyle name="Обычный 53 4 15" xfId="46583" xr:uid="{00000000-0005-0000-0000-000044920000}"/>
    <cellStyle name="Обычный 53 4 2" xfId="6186" xr:uid="{00000000-0005-0000-0000-000045920000}"/>
    <cellStyle name="Обычный 53 4 2 10" xfId="27000" xr:uid="{00000000-0005-0000-0000-000046920000}"/>
    <cellStyle name="Обычный 53 4 2 10 2" xfId="44915" xr:uid="{00000000-0005-0000-0000-000047920000}"/>
    <cellStyle name="Обычный 53 4 2 11" xfId="28228" xr:uid="{00000000-0005-0000-0000-000048920000}"/>
    <cellStyle name="Обычный 53 4 2 12" xfId="45972" xr:uid="{00000000-0005-0000-0000-000049920000}"/>
    <cellStyle name="Обычный 53 4 2 13" xfId="47167" xr:uid="{00000000-0005-0000-0000-00004A920000}"/>
    <cellStyle name="Обычный 53 4 2 2" xfId="9093" xr:uid="{00000000-0005-0000-0000-00004B920000}"/>
    <cellStyle name="Обычный 53 4 2 2 2" xfId="14170" xr:uid="{00000000-0005-0000-0000-00004C920000}"/>
    <cellStyle name="Обычный 53 4 2 2 2 2" xfId="23355" xr:uid="{00000000-0005-0000-0000-00004D920000}"/>
    <cellStyle name="Обычный 53 4 2 2 2 2 2" xfId="41355" xr:uid="{00000000-0005-0000-0000-00004E920000}"/>
    <cellStyle name="Обычный 53 4 2 2 2 3" xfId="33011" xr:uid="{00000000-0005-0000-0000-00004F920000}"/>
    <cellStyle name="Обычный 53 4 2 2 3" xfId="19659" xr:uid="{00000000-0005-0000-0000-000050920000}"/>
    <cellStyle name="Обычный 53 4 2 2 3 2" xfId="37829" xr:uid="{00000000-0005-0000-0000-000051920000}"/>
    <cellStyle name="Обычный 53 4 2 2 4" xfId="29534" xr:uid="{00000000-0005-0000-0000-000052920000}"/>
    <cellStyle name="Обычный 53 4 2 3" xfId="10238" xr:uid="{00000000-0005-0000-0000-000053920000}"/>
    <cellStyle name="Обычный 53 4 2 3 2" xfId="15309" xr:uid="{00000000-0005-0000-0000-000054920000}"/>
    <cellStyle name="Обычный 53 4 2 3 2 2" xfId="24488" xr:uid="{00000000-0005-0000-0000-000055920000}"/>
    <cellStyle name="Обычный 53 4 2 3 2 2 2" xfId="42488" xr:uid="{00000000-0005-0000-0000-000056920000}"/>
    <cellStyle name="Обычный 53 4 2 3 2 3" xfId="34143" xr:uid="{00000000-0005-0000-0000-000057920000}"/>
    <cellStyle name="Обычный 53 4 2 3 3" xfId="20376" xr:uid="{00000000-0005-0000-0000-000058920000}"/>
    <cellStyle name="Обычный 53 4 2 3 3 2" xfId="38535" xr:uid="{00000000-0005-0000-0000-000059920000}"/>
    <cellStyle name="Обычный 53 4 2 3 4" xfId="30230" xr:uid="{00000000-0005-0000-0000-00005A920000}"/>
    <cellStyle name="Обычный 53 4 2 4" xfId="11172" xr:uid="{00000000-0005-0000-0000-00005B920000}"/>
    <cellStyle name="Обычный 53 4 2 4 2" xfId="15310" xr:uid="{00000000-0005-0000-0000-00005C920000}"/>
    <cellStyle name="Обычный 53 4 2 4 2 2" xfId="24489" xr:uid="{00000000-0005-0000-0000-00005D920000}"/>
    <cellStyle name="Обычный 53 4 2 4 2 2 2" xfId="42489" xr:uid="{00000000-0005-0000-0000-00005E920000}"/>
    <cellStyle name="Обычный 53 4 2 4 2 3" xfId="34144" xr:uid="{00000000-0005-0000-0000-00005F920000}"/>
    <cellStyle name="Обычный 53 4 2 4 3" xfId="21021" xr:uid="{00000000-0005-0000-0000-000060920000}"/>
    <cellStyle name="Обычный 53 4 2 4 3 2" xfId="39173" xr:uid="{00000000-0005-0000-0000-000061920000}"/>
    <cellStyle name="Обычный 53 4 2 4 4" xfId="30857" xr:uid="{00000000-0005-0000-0000-000062920000}"/>
    <cellStyle name="Обычный 53 4 2 5" xfId="11678" xr:uid="{00000000-0005-0000-0000-000063920000}"/>
    <cellStyle name="Обычный 53 4 2 5 2" xfId="21523" xr:uid="{00000000-0005-0000-0000-000064920000}"/>
    <cellStyle name="Обычный 53 4 2 5 2 2" xfId="39675" xr:uid="{00000000-0005-0000-0000-000065920000}"/>
    <cellStyle name="Обычный 53 4 2 5 3" xfId="31359" xr:uid="{00000000-0005-0000-0000-000066920000}"/>
    <cellStyle name="Обычный 53 4 2 6" xfId="7638" xr:uid="{00000000-0005-0000-0000-000067920000}"/>
    <cellStyle name="Обычный 53 4 2 6 2" xfId="19033" xr:uid="{00000000-0005-0000-0000-000068920000}"/>
    <cellStyle name="Обычный 53 4 2 6 2 2" xfId="37253" xr:uid="{00000000-0005-0000-0000-000069920000}"/>
    <cellStyle name="Обычный 53 4 2 6 3" xfId="29000" xr:uid="{00000000-0005-0000-0000-00006A920000}"/>
    <cellStyle name="Обычный 53 4 2 7" xfId="13204" xr:uid="{00000000-0005-0000-0000-00006B920000}"/>
    <cellStyle name="Обычный 53 4 2 7 2" xfId="22605" xr:uid="{00000000-0005-0000-0000-00006C920000}"/>
    <cellStyle name="Обычный 53 4 2 7 2 2" xfId="40617" xr:uid="{00000000-0005-0000-0000-00006D920000}"/>
    <cellStyle name="Обычный 53 4 2 7 3" xfId="32278" xr:uid="{00000000-0005-0000-0000-00006E920000}"/>
    <cellStyle name="Обычный 53 4 2 8" xfId="16831" xr:uid="{00000000-0005-0000-0000-00006F920000}"/>
    <cellStyle name="Обычный 53 4 2 8 2" xfId="25580" xr:uid="{00000000-0005-0000-0000-000070920000}"/>
    <cellStyle name="Обычный 53 4 2 8 2 2" xfId="43541" xr:uid="{00000000-0005-0000-0000-000071920000}"/>
    <cellStyle name="Обычный 53 4 2 8 3" xfId="35233" xr:uid="{00000000-0005-0000-0000-000072920000}"/>
    <cellStyle name="Обычный 53 4 2 9" xfId="18135" xr:uid="{00000000-0005-0000-0000-000073920000}"/>
    <cellStyle name="Обычный 53 4 2 9 2" xfId="36445" xr:uid="{00000000-0005-0000-0000-000074920000}"/>
    <cellStyle name="Обычный 53 4 3" xfId="8734" xr:uid="{00000000-0005-0000-0000-000075920000}"/>
    <cellStyle name="Обычный 53 4 3 2" xfId="10239" xr:uid="{00000000-0005-0000-0000-000076920000}"/>
    <cellStyle name="Обычный 53 4 3 2 2" xfId="15311" xr:uid="{00000000-0005-0000-0000-000077920000}"/>
    <cellStyle name="Обычный 53 4 3 2 2 2" xfId="24490" xr:uid="{00000000-0005-0000-0000-000078920000}"/>
    <cellStyle name="Обычный 53 4 3 2 2 2 2" xfId="42490" xr:uid="{00000000-0005-0000-0000-000079920000}"/>
    <cellStyle name="Обычный 53 4 3 2 2 3" xfId="34145" xr:uid="{00000000-0005-0000-0000-00007A920000}"/>
    <cellStyle name="Обычный 53 4 3 2 3" xfId="20377" xr:uid="{00000000-0005-0000-0000-00007B920000}"/>
    <cellStyle name="Обычный 53 4 3 2 3 2" xfId="38536" xr:uid="{00000000-0005-0000-0000-00007C920000}"/>
    <cellStyle name="Обычный 53 4 3 2 4" xfId="30231" xr:uid="{00000000-0005-0000-0000-00007D920000}"/>
    <cellStyle name="Обычный 53 4 3 3" xfId="13702" xr:uid="{00000000-0005-0000-0000-00007E920000}"/>
    <cellStyle name="Обычный 53 4 3 3 2" xfId="22932" xr:uid="{00000000-0005-0000-0000-00007F920000}"/>
    <cellStyle name="Обычный 53 4 3 3 2 2" xfId="40933" xr:uid="{00000000-0005-0000-0000-000080920000}"/>
    <cellStyle name="Обычный 53 4 3 3 3" xfId="32587" xr:uid="{00000000-0005-0000-0000-000081920000}"/>
    <cellStyle name="Обычный 53 4 3 4" xfId="19372" xr:uid="{00000000-0005-0000-0000-000082920000}"/>
    <cellStyle name="Обычный 53 4 3 4 2" xfId="37542" xr:uid="{00000000-0005-0000-0000-000083920000}"/>
    <cellStyle name="Обычный 53 4 3 5" xfId="29252" xr:uid="{00000000-0005-0000-0000-000084920000}"/>
    <cellStyle name="Обычный 53 4 4" xfId="9454" xr:uid="{00000000-0005-0000-0000-000085920000}"/>
    <cellStyle name="Обычный 53 4 4 2" xfId="15312" xr:uid="{00000000-0005-0000-0000-000086920000}"/>
    <cellStyle name="Обычный 53 4 4 2 2" xfId="24491" xr:uid="{00000000-0005-0000-0000-000087920000}"/>
    <cellStyle name="Обычный 53 4 4 2 2 2" xfId="42491" xr:uid="{00000000-0005-0000-0000-000088920000}"/>
    <cellStyle name="Обычный 53 4 4 2 3" xfId="34146" xr:uid="{00000000-0005-0000-0000-000089920000}"/>
    <cellStyle name="Обычный 53 4 4 3" xfId="19928" xr:uid="{00000000-0005-0000-0000-00008A920000}"/>
    <cellStyle name="Обычный 53 4 4 3 2" xfId="38093" xr:uid="{00000000-0005-0000-0000-00008B920000}"/>
    <cellStyle name="Обычный 53 4 4 4" xfId="29796" xr:uid="{00000000-0005-0000-0000-00008C920000}"/>
    <cellStyle name="Обычный 53 4 5" xfId="10864" xr:uid="{00000000-0005-0000-0000-00008D920000}"/>
    <cellStyle name="Обычный 53 4 5 2" xfId="15313" xr:uid="{00000000-0005-0000-0000-00008E920000}"/>
    <cellStyle name="Обычный 53 4 5 2 2" xfId="24492" xr:uid="{00000000-0005-0000-0000-00008F920000}"/>
    <cellStyle name="Обычный 53 4 5 2 2 2" xfId="42492" xr:uid="{00000000-0005-0000-0000-000090920000}"/>
    <cellStyle name="Обычный 53 4 5 2 3" xfId="34147" xr:uid="{00000000-0005-0000-0000-000091920000}"/>
    <cellStyle name="Обычный 53 4 5 3" xfId="20719" xr:uid="{00000000-0005-0000-0000-000092920000}"/>
    <cellStyle name="Обычный 53 4 5 3 2" xfId="38871" xr:uid="{00000000-0005-0000-0000-000093920000}"/>
    <cellStyle name="Обычный 53 4 5 4" xfId="30555" xr:uid="{00000000-0005-0000-0000-000094920000}"/>
    <cellStyle name="Обычный 53 4 6" xfId="11404" xr:uid="{00000000-0005-0000-0000-000095920000}"/>
    <cellStyle name="Обычный 53 4 6 2" xfId="21249" xr:uid="{00000000-0005-0000-0000-000096920000}"/>
    <cellStyle name="Обычный 53 4 6 2 2" xfId="39401" xr:uid="{00000000-0005-0000-0000-000097920000}"/>
    <cellStyle name="Обычный 53 4 6 3" xfId="31085" xr:uid="{00000000-0005-0000-0000-000098920000}"/>
    <cellStyle name="Обычный 53 4 7" xfId="12028" xr:uid="{00000000-0005-0000-0000-000099920000}"/>
    <cellStyle name="Обычный 53 4 7 2" xfId="21766" xr:uid="{00000000-0005-0000-0000-00009A920000}"/>
    <cellStyle name="Обычный 53 4 7 2 2" xfId="39914" xr:uid="{00000000-0005-0000-0000-00009B920000}"/>
    <cellStyle name="Обычный 53 4 7 3" xfId="31593" xr:uid="{00000000-0005-0000-0000-00009C920000}"/>
    <cellStyle name="Обычный 53 4 8" xfId="7146" xr:uid="{00000000-0005-0000-0000-00009D920000}"/>
    <cellStyle name="Обычный 53 4 8 2" xfId="18747" xr:uid="{00000000-0005-0000-0000-00009E920000}"/>
    <cellStyle name="Обычный 53 4 8 2 2" xfId="36970" xr:uid="{00000000-0005-0000-0000-00009F920000}"/>
    <cellStyle name="Обычный 53 4 8 3" xfId="28722" xr:uid="{00000000-0005-0000-0000-0000A0920000}"/>
    <cellStyle name="Обычный 53 4 9" xfId="12638" xr:uid="{00000000-0005-0000-0000-0000A1920000}"/>
    <cellStyle name="Обычный 53 4 9 2" xfId="22074" xr:uid="{00000000-0005-0000-0000-0000A2920000}"/>
    <cellStyle name="Обычный 53 4 9 2 2" xfId="40190" xr:uid="{00000000-0005-0000-0000-0000A3920000}"/>
    <cellStyle name="Обычный 53 4 9 3" xfId="31853" xr:uid="{00000000-0005-0000-0000-0000A4920000}"/>
    <cellStyle name="Обычный 53 5" xfId="6183" xr:uid="{00000000-0005-0000-0000-0000A5920000}"/>
    <cellStyle name="Обычный 53 5 10" xfId="26876" xr:uid="{00000000-0005-0000-0000-0000A6920000}"/>
    <cellStyle name="Обычный 53 5 10 2" xfId="44791" xr:uid="{00000000-0005-0000-0000-0000A7920000}"/>
    <cellStyle name="Обычный 53 5 11" xfId="28225" xr:uid="{00000000-0005-0000-0000-0000A8920000}"/>
    <cellStyle name="Обычный 53 5 12" xfId="45838" xr:uid="{00000000-0005-0000-0000-0000A9920000}"/>
    <cellStyle name="Обычный 53 5 13" xfId="47004" xr:uid="{00000000-0005-0000-0000-0000AA920000}"/>
    <cellStyle name="Обычный 53 5 2" xfId="9091" xr:uid="{00000000-0005-0000-0000-0000AB920000}"/>
    <cellStyle name="Обычный 53 5 2 2" xfId="14171" xr:uid="{00000000-0005-0000-0000-0000AC920000}"/>
    <cellStyle name="Обычный 53 5 2 2 2" xfId="23356" xr:uid="{00000000-0005-0000-0000-0000AD920000}"/>
    <cellStyle name="Обычный 53 5 2 2 2 2" xfId="41356" xr:uid="{00000000-0005-0000-0000-0000AE920000}"/>
    <cellStyle name="Обычный 53 5 2 2 3" xfId="33012" xr:uid="{00000000-0005-0000-0000-0000AF920000}"/>
    <cellStyle name="Обычный 53 5 2 3" xfId="19657" xr:uid="{00000000-0005-0000-0000-0000B0920000}"/>
    <cellStyle name="Обычный 53 5 2 3 2" xfId="37827" xr:uid="{00000000-0005-0000-0000-0000B1920000}"/>
    <cellStyle name="Обычный 53 5 2 4" xfId="29532" xr:uid="{00000000-0005-0000-0000-0000B2920000}"/>
    <cellStyle name="Обычный 53 5 3" xfId="10240" xr:uid="{00000000-0005-0000-0000-0000B3920000}"/>
    <cellStyle name="Обычный 53 5 3 2" xfId="15314" xr:uid="{00000000-0005-0000-0000-0000B4920000}"/>
    <cellStyle name="Обычный 53 5 3 2 2" xfId="24493" xr:uid="{00000000-0005-0000-0000-0000B5920000}"/>
    <cellStyle name="Обычный 53 5 3 2 2 2" xfId="42493" xr:uid="{00000000-0005-0000-0000-0000B6920000}"/>
    <cellStyle name="Обычный 53 5 3 2 3" xfId="34148" xr:uid="{00000000-0005-0000-0000-0000B7920000}"/>
    <cellStyle name="Обычный 53 5 3 3" xfId="20378" xr:uid="{00000000-0005-0000-0000-0000B8920000}"/>
    <cellStyle name="Обычный 53 5 3 3 2" xfId="38537" xr:uid="{00000000-0005-0000-0000-0000B9920000}"/>
    <cellStyle name="Обычный 53 5 3 4" xfId="30232" xr:uid="{00000000-0005-0000-0000-0000BA920000}"/>
    <cellStyle name="Обычный 53 5 4" xfId="11173" xr:uid="{00000000-0005-0000-0000-0000BB920000}"/>
    <cellStyle name="Обычный 53 5 4 2" xfId="15315" xr:uid="{00000000-0005-0000-0000-0000BC920000}"/>
    <cellStyle name="Обычный 53 5 4 2 2" xfId="24494" xr:uid="{00000000-0005-0000-0000-0000BD920000}"/>
    <cellStyle name="Обычный 53 5 4 2 2 2" xfId="42494" xr:uid="{00000000-0005-0000-0000-0000BE920000}"/>
    <cellStyle name="Обычный 53 5 4 2 3" xfId="34149" xr:uid="{00000000-0005-0000-0000-0000BF920000}"/>
    <cellStyle name="Обычный 53 5 4 3" xfId="21022" xr:uid="{00000000-0005-0000-0000-0000C0920000}"/>
    <cellStyle name="Обычный 53 5 4 3 2" xfId="39174" xr:uid="{00000000-0005-0000-0000-0000C1920000}"/>
    <cellStyle name="Обычный 53 5 4 4" xfId="30858" xr:uid="{00000000-0005-0000-0000-0000C2920000}"/>
    <cellStyle name="Обычный 53 5 5" xfId="11676" xr:uid="{00000000-0005-0000-0000-0000C3920000}"/>
    <cellStyle name="Обычный 53 5 5 2" xfId="21521" xr:uid="{00000000-0005-0000-0000-0000C4920000}"/>
    <cellStyle name="Обычный 53 5 5 2 2" xfId="39673" xr:uid="{00000000-0005-0000-0000-0000C5920000}"/>
    <cellStyle name="Обычный 53 5 5 3" xfId="31357" xr:uid="{00000000-0005-0000-0000-0000C6920000}"/>
    <cellStyle name="Обычный 53 5 6" xfId="7636" xr:uid="{00000000-0005-0000-0000-0000C7920000}"/>
    <cellStyle name="Обычный 53 5 6 2" xfId="19031" xr:uid="{00000000-0005-0000-0000-0000C8920000}"/>
    <cellStyle name="Обычный 53 5 6 2 2" xfId="37251" xr:uid="{00000000-0005-0000-0000-0000C9920000}"/>
    <cellStyle name="Обычный 53 5 6 3" xfId="28998" xr:uid="{00000000-0005-0000-0000-0000CA920000}"/>
    <cellStyle name="Обычный 53 5 7" xfId="13205" xr:uid="{00000000-0005-0000-0000-0000CB920000}"/>
    <cellStyle name="Обычный 53 5 7 2" xfId="22606" xr:uid="{00000000-0005-0000-0000-0000CC920000}"/>
    <cellStyle name="Обычный 53 5 7 2 2" xfId="40618" xr:uid="{00000000-0005-0000-0000-0000CD920000}"/>
    <cellStyle name="Обычный 53 5 7 3" xfId="32279" xr:uid="{00000000-0005-0000-0000-0000CE920000}"/>
    <cellStyle name="Обычный 53 5 8" xfId="16665" xr:uid="{00000000-0005-0000-0000-0000CF920000}"/>
    <cellStyle name="Обычный 53 5 8 2" xfId="25453" xr:uid="{00000000-0005-0000-0000-0000D0920000}"/>
    <cellStyle name="Обычный 53 5 8 2 2" xfId="43417" xr:uid="{00000000-0005-0000-0000-0000D1920000}"/>
    <cellStyle name="Обычный 53 5 8 3" xfId="35109" xr:uid="{00000000-0005-0000-0000-0000D2920000}"/>
    <cellStyle name="Обычный 53 5 9" xfId="18132" xr:uid="{00000000-0005-0000-0000-0000D3920000}"/>
    <cellStyle name="Обычный 53 5 9 2" xfId="36442" xr:uid="{00000000-0005-0000-0000-0000D4920000}"/>
    <cellStyle name="Обычный 53 6" xfId="8344" xr:uid="{00000000-0005-0000-0000-0000D5920000}"/>
    <cellStyle name="Обычный 53 6 2" xfId="10241" xr:uid="{00000000-0005-0000-0000-0000D6920000}"/>
    <cellStyle name="Обычный 53 6 2 2" xfId="15316" xr:uid="{00000000-0005-0000-0000-0000D7920000}"/>
    <cellStyle name="Обычный 53 6 2 2 2" xfId="24495" xr:uid="{00000000-0005-0000-0000-0000D8920000}"/>
    <cellStyle name="Обычный 53 6 2 2 2 2" xfId="42495" xr:uid="{00000000-0005-0000-0000-0000D9920000}"/>
    <cellStyle name="Обычный 53 6 2 2 3" xfId="34150" xr:uid="{00000000-0005-0000-0000-0000DA920000}"/>
    <cellStyle name="Обычный 53 6 2 3" xfId="20379" xr:uid="{00000000-0005-0000-0000-0000DB920000}"/>
    <cellStyle name="Обычный 53 6 2 3 2" xfId="38538" xr:uid="{00000000-0005-0000-0000-0000DC920000}"/>
    <cellStyle name="Обычный 53 6 2 4" xfId="30233" xr:uid="{00000000-0005-0000-0000-0000DD920000}"/>
    <cellStyle name="Обычный 53 6 3" xfId="13386" xr:uid="{00000000-0005-0000-0000-0000DE920000}"/>
    <cellStyle name="Обычный 53 6 4" xfId="19218" xr:uid="{00000000-0005-0000-0000-0000DF920000}"/>
    <cellStyle name="Обычный 53 6 4 2" xfId="37397" xr:uid="{00000000-0005-0000-0000-0000E0920000}"/>
    <cellStyle name="Обычный 53 6 5" xfId="29110" xr:uid="{00000000-0005-0000-0000-0000E1920000}"/>
    <cellStyle name="Обычный 53 7" xfId="9452" xr:uid="{00000000-0005-0000-0000-0000E2920000}"/>
    <cellStyle name="Обычный 53 7 2" xfId="13700" xr:uid="{00000000-0005-0000-0000-0000E3920000}"/>
    <cellStyle name="Обычный 53 7 2 2" xfId="22930" xr:uid="{00000000-0005-0000-0000-0000E4920000}"/>
    <cellStyle name="Обычный 53 7 2 2 2" xfId="40931" xr:uid="{00000000-0005-0000-0000-0000E5920000}"/>
    <cellStyle name="Обычный 53 7 2 3" xfId="32585" xr:uid="{00000000-0005-0000-0000-0000E6920000}"/>
    <cellStyle name="Обычный 53 7 3" xfId="19926" xr:uid="{00000000-0005-0000-0000-0000E7920000}"/>
    <cellStyle name="Обычный 53 7 3 2" xfId="38091" xr:uid="{00000000-0005-0000-0000-0000E8920000}"/>
    <cellStyle name="Обычный 53 7 4" xfId="29794" xr:uid="{00000000-0005-0000-0000-0000E9920000}"/>
    <cellStyle name="Обычный 53 8" xfId="10862" xr:uid="{00000000-0005-0000-0000-0000EA920000}"/>
    <cellStyle name="Обычный 53 8 2" xfId="15317" xr:uid="{00000000-0005-0000-0000-0000EB920000}"/>
    <cellStyle name="Обычный 53 8 2 2" xfId="24496" xr:uid="{00000000-0005-0000-0000-0000EC920000}"/>
    <cellStyle name="Обычный 53 8 2 2 2" xfId="42496" xr:uid="{00000000-0005-0000-0000-0000ED920000}"/>
    <cellStyle name="Обычный 53 8 2 3" xfId="34151" xr:uid="{00000000-0005-0000-0000-0000EE920000}"/>
    <cellStyle name="Обычный 53 8 3" xfId="20717" xr:uid="{00000000-0005-0000-0000-0000EF920000}"/>
    <cellStyle name="Обычный 53 8 3 2" xfId="38869" xr:uid="{00000000-0005-0000-0000-0000F0920000}"/>
    <cellStyle name="Обычный 53 8 4" xfId="30553" xr:uid="{00000000-0005-0000-0000-0000F1920000}"/>
    <cellStyle name="Обычный 53 9" xfId="11276" xr:uid="{00000000-0005-0000-0000-0000F2920000}"/>
    <cellStyle name="Обычный 53 9 2" xfId="21121" xr:uid="{00000000-0005-0000-0000-0000F3920000}"/>
    <cellStyle name="Обычный 53 9 2 2" xfId="39273" xr:uid="{00000000-0005-0000-0000-0000F4920000}"/>
    <cellStyle name="Обычный 53 9 3" xfId="30957" xr:uid="{00000000-0005-0000-0000-0000F5920000}"/>
    <cellStyle name="Обычный 53_Data_Resourses &amp; Reserves_Audit12_mod2011_f0112" xfId="3914" xr:uid="{00000000-0005-0000-0000-0000F6920000}"/>
    <cellStyle name="Обычный 54" xfId="3915" xr:uid="{00000000-0005-0000-0000-0000F7920000}"/>
    <cellStyle name="Обычный 54 10" xfId="11793" xr:uid="{00000000-0005-0000-0000-0000F8920000}"/>
    <cellStyle name="Обычный 54 11" xfId="6683" xr:uid="{00000000-0005-0000-0000-0000F9920000}"/>
    <cellStyle name="Обычный 54 11 2" xfId="18537" xr:uid="{00000000-0005-0000-0000-0000FA920000}"/>
    <cellStyle name="Обычный 54 11 2 2" xfId="36814" xr:uid="{00000000-0005-0000-0000-0000FB920000}"/>
    <cellStyle name="Обычный 54 11 3" xfId="28593" xr:uid="{00000000-0005-0000-0000-0000FC920000}"/>
    <cellStyle name="Обычный 54 12" xfId="12639" xr:uid="{00000000-0005-0000-0000-0000FD920000}"/>
    <cellStyle name="Обычный 54 12 2" xfId="22075" xr:uid="{00000000-0005-0000-0000-0000FE920000}"/>
    <cellStyle name="Обычный 54 12 2 2" xfId="40191" xr:uid="{00000000-0005-0000-0000-0000FF920000}"/>
    <cellStyle name="Обычный 54 12 3" xfId="31854" xr:uid="{00000000-0005-0000-0000-000000930000}"/>
    <cellStyle name="Обычный 54 13" xfId="16046" xr:uid="{00000000-0005-0000-0000-000001930000}"/>
    <cellStyle name="Обычный 54 13 2" xfId="25022" xr:uid="{00000000-0005-0000-0000-000002930000}"/>
    <cellStyle name="Обычный 54 13 2 2" xfId="43019" xr:uid="{00000000-0005-0000-0000-000003930000}"/>
    <cellStyle name="Обычный 54 13 3" xfId="34667" xr:uid="{00000000-0005-0000-0000-000004930000}"/>
    <cellStyle name="Обычный 54 14" xfId="17424" xr:uid="{00000000-0005-0000-0000-000005930000}"/>
    <cellStyle name="Обычный 54 14 2" xfId="35779" xr:uid="{00000000-0005-0000-0000-000006930000}"/>
    <cellStyle name="Обычный 54 15" xfId="26334" xr:uid="{00000000-0005-0000-0000-000007930000}"/>
    <cellStyle name="Обычный 54 15 2" xfId="44265" xr:uid="{00000000-0005-0000-0000-000008930000}"/>
    <cellStyle name="Обычный 54 16" xfId="27623" xr:uid="{00000000-0005-0000-0000-000009930000}"/>
    <cellStyle name="Обычный 54 17" xfId="45346" xr:uid="{00000000-0005-0000-0000-00000A930000}"/>
    <cellStyle name="Обычный 54 18" xfId="46417" xr:uid="{00000000-0005-0000-0000-00000B930000}"/>
    <cellStyle name="Обычный 54 2" xfId="3916" xr:uid="{00000000-0005-0000-0000-00000C930000}"/>
    <cellStyle name="Обычный 54 2 10" xfId="12640" xr:uid="{00000000-0005-0000-0000-00000D930000}"/>
    <cellStyle name="Обычный 54 2 10 2" xfId="22076" xr:uid="{00000000-0005-0000-0000-00000E930000}"/>
    <cellStyle name="Обычный 54 2 10 2 2" xfId="40192" xr:uid="{00000000-0005-0000-0000-00000F930000}"/>
    <cellStyle name="Обычный 54 2 10 3" xfId="31855" xr:uid="{00000000-0005-0000-0000-000010930000}"/>
    <cellStyle name="Обычный 54 2 11" xfId="16047" xr:uid="{00000000-0005-0000-0000-000011930000}"/>
    <cellStyle name="Обычный 54 2 11 2" xfId="25023" xr:uid="{00000000-0005-0000-0000-000012930000}"/>
    <cellStyle name="Обычный 54 2 11 2 2" xfId="43020" xr:uid="{00000000-0005-0000-0000-000013930000}"/>
    <cellStyle name="Обычный 54 2 11 3" xfId="34668" xr:uid="{00000000-0005-0000-0000-000014930000}"/>
    <cellStyle name="Обычный 54 2 12" xfId="17425" xr:uid="{00000000-0005-0000-0000-000015930000}"/>
    <cellStyle name="Обычный 54 2 12 2" xfId="35780" xr:uid="{00000000-0005-0000-0000-000016930000}"/>
    <cellStyle name="Обычный 54 2 13" xfId="26335" xr:uid="{00000000-0005-0000-0000-000017930000}"/>
    <cellStyle name="Обычный 54 2 13 2" xfId="44266" xr:uid="{00000000-0005-0000-0000-000018930000}"/>
    <cellStyle name="Обычный 54 2 14" xfId="27624" xr:uid="{00000000-0005-0000-0000-000019930000}"/>
    <cellStyle name="Обычный 54 2 15" xfId="45347" xr:uid="{00000000-0005-0000-0000-00001A930000}"/>
    <cellStyle name="Обычный 54 2 16" xfId="46418" xr:uid="{00000000-0005-0000-0000-00001B930000}"/>
    <cellStyle name="Обычный 54 2 2" xfId="3917" xr:uid="{00000000-0005-0000-0000-00001C930000}"/>
    <cellStyle name="Обычный 54 2 2 2" xfId="10242" xr:uid="{00000000-0005-0000-0000-00001D930000}"/>
    <cellStyle name="Обычный 54 2 3" xfId="6188" xr:uid="{00000000-0005-0000-0000-00001E930000}"/>
    <cellStyle name="Обычный 54 2 3 10" xfId="26880" xr:uid="{00000000-0005-0000-0000-00001F930000}"/>
    <cellStyle name="Обычный 54 2 3 10 2" xfId="44795" xr:uid="{00000000-0005-0000-0000-000020930000}"/>
    <cellStyle name="Обычный 54 2 3 11" xfId="28230" xr:uid="{00000000-0005-0000-0000-000021930000}"/>
    <cellStyle name="Обычный 54 2 3 12" xfId="45842" xr:uid="{00000000-0005-0000-0000-000022930000}"/>
    <cellStyle name="Обычный 54 2 3 13" xfId="47008" xr:uid="{00000000-0005-0000-0000-000023930000}"/>
    <cellStyle name="Обычный 54 2 3 2" xfId="9095" xr:uid="{00000000-0005-0000-0000-000024930000}"/>
    <cellStyle name="Обычный 54 2 3 2 2" xfId="14172" xr:uid="{00000000-0005-0000-0000-000025930000}"/>
    <cellStyle name="Обычный 54 2 3 2 2 2" xfId="23357" xr:uid="{00000000-0005-0000-0000-000026930000}"/>
    <cellStyle name="Обычный 54 2 3 2 2 2 2" xfId="41357" xr:uid="{00000000-0005-0000-0000-000027930000}"/>
    <cellStyle name="Обычный 54 2 3 2 2 3" xfId="33013" xr:uid="{00000000-0005-0000-0000-000028930000}"/>
    <cellStyle name="Обычный 54 2 3 2 3" xfId="19661" xr:uid="{00000000-0005-0000-0000-000029930000}"/>
    <cellStyle name="Обычный 54 2 3 2 3 2" xfId="37831" xr:uid="{00000000-0005-0000-0000-00002A930000}"/>
    <cellStyle name="Обычный 54 2 3 2 4" xfId="29536" xr:uid="{00000000-0005-0000-0000-00002B930000}"/>
    <cellStyle name="Обычный 54 2 3 3" xfId="10243" xr:uid="{00000000-0005-0000-0000-00002C930000}"/>
    <cellStyle name="Обычный 54 2 3 3 2" xfId="15318" xr:uid="{00000000-0005-0000-0000-00002D930000}"/>
    <cellStyle name="Обычный 54 2 3 3 2 2" xfId="24497" xr:uid="{00000000-0005-0000-0000-00002E930000}"/>
    <cellStyle name="Обычный 54 2 3 3 2 2 2" xfId="42497" xr:uid="{00000000-0005-0000-0000-00002F930000}"/>
    <cellStyle name="Обычный 54 2 3 3 2 3" xfId="34152" xr:uid="{00000000-0005-0000-0000-000030930000}"/>
    <cellStyle name="Обычный 54 2 3 3 3" xfId="20380" xr:uid="{00000000-0005-0000-0000-000031930000}"/>
    <cellStyle name="Обычный 54 2 3 3 3 2" xfId="38539" xr:uid="{00000000-0005-0000-0000-000032930000}"/>
    <cellStyle name="Обычный 54 2 3 3 4" xfId="30234" xr:uid="{00000000-0005-0000-0000-000033930000}"/>
    <cellStyle name="Обычный 54 2 3 4" xfId="11174" xr:uid="{00000000-0005-0000-0000-000034930000}"/>
    <cellStyle name="Обычный 54 2 3 4 2" xfId="15319" xr:uid="{00000000-0005-0000-0000-000035930000}"/>
    <cellStyle name="Обычный 54 2 3 4 2 2" xfId="24498" xr:uid="{00000000-0005-0000-0000-000036930000}"/>
    <cellStyle name="Обычный 54 2 3 4 2 2 2" xfId="42498" xr:uid="{00000000-0005-0000-0000-000037930000}"/>
    <cellStyle name="Обычный 54 2 3 4 2 3" xfId="34153" xr:uid="{00000000-0005-0000-0000-000038930000}"/>
    <cellStyle name="Обычный 54 2 3 4 3" xfId="21023" xr:uid="{00000000-0005-0000-0000-000039930000}"/>
    <cellStyle name="Обычный 54 2 3 4 3 2" xfId="39175" xr:uid="{00000000-0005-0000-0000-00003A930000}"/>
    <cellStyle name="Обычный 54 2 3 4 4" xfId="30859" xr:uid="{00000000-0005-0000-0000-00003B930000}"/>
    <cellStyle name="Обычный 54 2 3 5" xfId="11680" xr:uid="{00000000-0005-0000-0000-00003C930000}"/>
    <cellStyle name="Обычный 54 2 3 5 2" xfId="21525" xr:uid="{00000000-0005-0000-0000-00003D930000}"/>
    <cellStyle name="Обычный 54 2 3 5 2 2" xfId="39677" xr:uid="{00000000-0005-0000-0000-00003E930000}"/>
    <cellStyle name="Обычный 54 2 3 5 3" xfId="31361" xr:uid="{00000000-0005-0000-0000-00003F930000}"/>
    <cellStyle name="Обычный 54 2 3 6" xfId="7640" xr:uid="{00000000-0005-0000-0000-000040930000}"/>
    <cellStyle name="Обычный 54 2 3 6 2" xfId="19035" xr:uid="{00000000-0005-0000-0000-000041930000}"/>
    <cellStyle name="Обычный 54 2 3 6 2 2" xfId="37255" xr:uid="{00000000-0005-0000-0000-000042930000}"/>
    <cellStyle name="Обычный 54 2 3 6 3" xfId="29002" xr:uid="{00000000-0005-0000-0000-000043930000}"/>
    <cellStyle name="Обычный 54 2 3 7" xfId="13206" xr:uid="{00000000-0005-0000-0000-000044930000}"/>
    <cellStyle name="Обычный 54 2 3 7 2" xfId="22607" xr:uid="{00000000-0005-0000-0000-000045930000}"/>
    <cellStyle name="Обычный 54 2 3 7 2 2" xfId="40619" xr:uid="{00000000-0005-0000-0000-000046930000}"/>
    <cellStyle name="Обычный 54 2 3 7 3" xfId="32280" xr:uid="{00000000-0005-0000-0000-000047930000}"/>
    <cellStyle name="Обычный 54 2 3 8" xfId="16669" xr:uid="{00000000-0005-0000-0000-000048930000}"/>
    <cellStyle name="Обычный 54 2 3 8 2" xfId="25457" xr:uid="{00000000-0005-0000-0000-000049930000}"/>
    <cellStyle name="Обычный 54 2 3 8 2 2" xfId="43421" xr:uid="{00000000-0005-0000-0000-00004A930000}"/>
    <cellStyle name="Обычный 54 2 3 8 3" xfId="35113" xr:uid="{00000000-0005-0000-0000-00004B930000}"/>
    <cellStyle name="Обычный 54 2 3 9" xfId="18137" xr:uid="{00000000-0005-0000-0000-00004C930000}"/>
    <cellStyle name="Обычный 54 2 3 9 2" xfId="36447" xr:uid="{00000000-0005-0000-0000-00004D930000}"/>
    <cellStyle name="Обычный 54 2 4" xfId="8537" xr:uid="{00000000-0005-0000-0000-00004E930000}"/>
    <cellStyle name="Обычный 54 2 4 2" xfId="10244" xr:uid="{00000000-0005-0000-0000-00004F930000}"/>
    <cellStyle name="Обычный 54 2 4 2 2" xfId="15320" xr:uid="{00000000-0005-0000-0000-000050930000}"/>
    <cellStyle name="Обычный 54 2 4 2 2 2" xfId="24499" xr:uid="{00000000-0005-0000-0000-000051930000}"/>
    <cellStyle name="Обычный 54 2 4 2 2 2 2" xfId="42499" xr:uid="{00000000-0005-0000-0000-000052930000}"/>
    <cellStyle name="Обычный 54 2 4 2 2 3" xfId="34154" xr:uid="{00000000-0005-0000-0000-000053930000}"/>
    <cellStyle name="Обычный 54 2 4 2 3" xfId="20381" xr:uid="{00000000-0005-0000-0000-000054930000}"/>
    <cellStyle name="Обычный 54 2 4 2 3 2" xfId="38540" xr:uid="{00000000-0005-0000-0000-000055930000}"/>
    <cellStyle name="Обычный 54 2 4 2 4" xfId="30235" xr:uid="{00000000-0005-0000-0000-000056930000}"/>
    <cellStyle name="Обычный 54 2 4 3" xfId="13704" xr:uid="{00000000-0005-0000-0000-000057930000}"/>
    <cellStyle name="Обычный 54 2 4 3 2" xfId="22934" xr:uid="{00000000-0005-0000-0000-000058930000}"/>
    <cellStyle name="Обычный 54 2 4 3 2 2" xfId="40935" xr:uid="{00000000-0005-0000-0000-000059930000}"/>
    <cellStyle name="Обычный 54 2 4 3 3" xfId="32589" xr:uid="{00000000-0005-0000-0000-00005A930000}"/>
    <cellStyle name="Обычный 54 2 4 4" xfId="19292" xr:uid="{00000000-0005-0000-0000-00005B930000}"/>
    <cellStyle name="Обычный 54 2 4 4 2" xfId="37466" xr:uid="{00000000-0005-0000-0000-00005C930000}"/>
    <cellStyle name="Обычный 54 2 4 5" xfId="29177" xr:uid="{00000000-0005-0000-0000-00005D930000}"/>
    <cellStyle name="Обычный 54 2 5" xfId="9456" xr:uid="{00000000-0005-0000-0000-00005E930000}"/>
    <cellStyle name="Обычный 54 2 5 2" xfId="15321" xr:uid="{00000000-0005-0000-0000-00005F930000}"/>
    <cellStyle name="Обычный 54 2 5 2 2" xfId="24500" xr:uid="{00000000-0005-0000-0000-000060930000}"/>
    <cellStyle name="Обычный 54 2 5 2 2 2" xfId="42500" xr:uid="{00000000-0005-0000-0000-000061930000}"/>
    <cellStyle name="Обычный 54 2 5 2 3" xfId="34155" xr:uid="{00000000-0005-0000-0000-000062930000}"/>
    <cellStyle name="Обычный 54 2 5 3" xfId="19930" xr:uid="{00000000-0005-0000-0000-000063930000}"/>
    <cellStyle name="Обычный 54 2 5 3 2" xfId="38095" xr:uid="{00000000-0005-0000-0000-000064930000}"/>
    <cellStyle name="Обычный 54 2 5 4" xfId="29798" xr:uid="{00000000-0005-0000-0000-000065930000}"/>
    <cellStyle name="Обычный 54 2 6" xfId="10866" xr:uid="{00000000-0005-0000-0000-000066930000}"/>
    <cellStyle name="Обычный 54 2 6 2" xfId="15322" xr:uid="{00000000-0005-0000-0000-000067930000}"/>
    <cellStyle name="Обычный 54 2 6 2 2" xfId="24501" xr:uid="{00000000-0005-0000-0000-000068930000}"/>
    <cellStyle name="Обычный 54 2 6 2 2 2" xfId="42501" xr:uid="{00000000-0005-0000-0000-000069930000}"/>
    <cellStyle name="Обычный 54 2 6 2 3" xfId="34156" xr:uid="{00000000-0005-0000-0000-00006A930000}"/>
    <cellStyle name="Обычный 54 2 6 3" xfId="20721" xr:uid="{00000000-0005-0000-0000-00006B930000}"/>
    <cellStyle name="Обычный 54 2 6 3 2" xfId="38873" xr:uid="{00000000-0005-0000-0000-00006C930000}"/>
    <cellStyle name="Обычный 54 2 6 4" xfId="30557" xr:uid="{00000000-0005-0000-0000-00006D930000}"/>
    <cellStyle name="Обычный 54 2 7" xfId="11339" xr:uid="{00000000-0005-0000-0000-00006E930000}"/>
    <cellStyle name="Обычный 54 2 7 2" xfId="21184" xr:uid="{00000000-0005-0000-0000-00006F930000}"/>
    <cellStyle name="Обычный 54 2 7 2 2" xfId="39336" xr:uid="{00000000-0005-0000-0000-000070930000}"/>
    <cellStyle name="Обычный 54 2 7 3" xfId="31020" xr:uid="{00000000-0005-0000-0000-000071930000}"/>
    <cellStyle name="Обычный 54 2 8" xfId="11901" xr:uid="{00000000-0005-0000-0000-000072930000}"/>
    <cellStyle name="Обычный 54 2 8 2" xfId="21652" xr:uid="{00000000-0005-0000-0000-000073930000}"/>
    <cellStyle name="Обычный 54 2 8 2 2" xfId="39801" xr:uid="{00000000-0005-0000-0000-000074930000}"/>
    <cellStyle name="Обычный 54 2 8 3" xfId="31480" xr:uid="{00000000-0005-0000-0000-000075930000}"/>
    <cellStyle name="Обычный 54 2 9" xfId="6838" xr:uid="{00000000-0005-0000-0000-000076930000}"/>
    <cellStyle name="Обычный 54 2 9 2" xfId="18627" xr:uid="{00000000-0005-0000-0000-000077930000}"/>
    <cellStyle name="Обычный 54 2 9 2 2" xfId="36888" xr:uid="{00000000-0005-0000-0000-000078930000}"/>
    <cellStyle name="Обычный 54 2 9 3" xfId="28657" xr:uid="{00000000-0005-0000-0000-000079930000}"/>
    <cellStyle name="Обычный 54 3" xfId="3918" xr:uid="{00000000-0005-0000-0000-00007A930000}"/>
    <cellStyle name="Обычный 54 3 2" xfId="6189" xr:uid="{00000000-0005-0000-0000-00007B930000}"/>
    <cellStyle name="Обычный 54 3 2 2" xfId="10245" xr:uid="{00000000-0005-0000-0000-00007C930000}"/>
    <cellStyle name="Обычный 54 3 2 3" xfId="16670" xr:uid="{00000000-0005-0000-0000-00007D930000}"/>
    <cellStyle name="Обычный 54 3 2 3 2" xfId="25458" xr:uid="{00000000-0005-0000-0000-00007E930000}"/>
    <cellStyle name="Обычный 54 3 2 3 2 2" xfId="43422" xr:uid="{00000000-0005-0000-0000-00007F930000}"/>
    <cellStyle name="Обычный 54 3 2 3 3" xfId="35114" xr:uid="{00000000-0005-0000-0000-000080930000}"/>
    <cellStyle name="Обычный 54 3 2 4" xfId="18138" xr:uid="{00000000-0005-0000-0000-000081930000}"/>
    <cellStyle name="Обычный 54 3 2 4 2" xfId="36448" xr:uid="{00000000-0005-0000-0000-000082930000}"/>
    <cellStyle name="Обычный 54 3 2 5" xfId="26881" xr:uid="{00000000-0005-0000-0000-000083930000}"/>
    <cellStyle name="Обычный 54 3 2 5 2" xfId="44796" xr:uid="{00000000-0005-0000-0000-000084930000}"/>
    <cellStyle name="Обычный 54 3 2 6" xfId="28231" xr:uid="{00000000-0005-0000-0000-000085930000}"/>
    <cellStyle name="Обычный 54 3 2 7" xfId="45843" xr:uid="{00000000-0005-0000-0000-000086930000}"/>
    <cellStyle name="Обычный 54 3 2 8" xfId="47009" xr:uid="{00000000-0005-0000-0000-000087930000}"/>
    <cellStyle name="Обычный 54 3 3" xfId="7045" xr:uid="{00000000-0005-0000-0000-000088930000}"/>
    <cellStyle name="Обычный 54 3 4" xfId="16048" xr:uid="{00000000-0005-0000-0000-000089930000}"/>
    <cellStyle name="Обычный 54 3 4 2" xfId="25024" xr:uid="{00000000-0005-0000-0000-00008A930000}"/>
    <cellStyle name="Обычный 54 3 4 2 2" xfId="43021" xr:uid="{00000000-0005-0000-0000-00008B930000}"/>
    <cellStyle name="Обычный 54 3 4 3" xfId="34669" xr:uid="{00000000-0005-0000-0000-00008C930000}"/>
    <cellStyle name="Обычный 54 3 5" xfId="17426" xr:uid="{00000000-0005-0000-0000-00008D930000}"/>
    <cellStyle name="Обычный 54 3 5 2" xfId="35781" xr:uid="{00000000-0005-0000-0000-00008E930000}"/>
    <cellStyle name="Обычный 54 3 6" xfId="26336" xr:uid="{00000000-0005-0000-0000-00008F930000}"/>
    <cellStyle name="Обычный 54 3 6 2" xfId="44267" xr:uid="{00000000-0005-0000-0000-000090930000}"/>
    <cellStyle name="Обычный 54 3 7" xfId="27625" xr:uid="{00000000-0005-0000-0000-000091930000}"/>
    <cellStyle name="Обычный 54 3 8" xfId="45348" xr:uid="{00000000-0005-0000-0000-000092930000}"/>
    <cellStyle name="Обычный 54 3 9" xfId="46419" xr:uid="{00000000-0005-0000-0000-000093930000}"/>
    <cellStyle name="Обычный 54 4" xfId="3919" xr:uid="{00000000-0005-0000-0000-000094930000}"/>
    <cellStyle name="Обычный 54 4 10" xfId="16213" xr:uid="{00000000-0005-0000-0000-000095930000}"/>
    <cellStyle name="Обычный 54 4 10 2" xfId="25152" xr:uid="{00000000-0005-0000-0000-000096930000}"/>
    <cellStyle name="Обычный 54 4 10 2 2" xfId="43145" xr:uid="{00000000-0005-0000-0000-000097930000}"/>
    <cellStyle name="Обычный 54 4 10 3" xfId="34792" xr:uid="{00000000-0005-0000-0000-000098930000}"/>
    <cellStyle name="Обычный 54 4 11" xfId="17427" xr:uid="{00000000-0005-0000-0000-000099930000}"/>
    <cellStyle name="Обычный 54 4 11 2" xfId="35782" xr:uid="{00000000-0005-0000-0000-00009A930000}"/>
    <cellStyle name="Обычный 54 4 12" xfId="26516" xr:uid="{00000000-0005-0000-0000-00009B930000}"/>
    <cellStyle name="Обычный 54 4 12 2" xfId="44438" xr:uid="{00000000-0005-0000-0000-00009C930000}"/>
    <cellStyle name="Обычный 54 4 13" xfId="27626" xr:uid="{00000000-0005-0000-0000-00009D930000}"/>
    <cellStyle name="Обычный 54 4 14" xfId="45471" xr:uid="{00000000-0005-0000-0000-00009E930000}"/>
    <cellStyle name="Обычный 54 4 15" xfId="46584" xr:uid="{00000000-0005-0000-0000-00009F930000}"/>
    <cellStyle name="Обычный 54 4 2" xfId="6190" xr:uid="{00000000-0005-0000-0000-0000A0930000}"/>
    <cellStyle name="Обычный 54 4 2 10" xfId="27001" xr:uid="{00000000-0005-0000-0000-0000A1930000}"/>
    <cellStyle name="Обычный 54 4 2 10 2" xfId="44916" xr:uid="{00000000-0005-0000-0000-0000A2930000}"/>
    <cellStyle name="Обычный 54 4 2 11" xfId="28232" xr:uid="{00000000-0005-0000-0000-0000A3930000}"/>
    <cellStyle name="Обычный 54 4 2 12" xfId="45973" xr:uid="{00000000-0005-0000-0000-0000A4930000}"/>
    <cellStyle name="Обычный 54 4 2 13" xfId="47168" xr:uid="{00000000-0005-0000-0000-0000A5930000}"/>
    <cellStyle name="Обычный 54 4 2 2" xfId="9096" xr:uid="{00000000-0005-0000-0000-0000A6930000}"/>
    <cellStyle name="Обычный 54 4 2 2 2" xfId="14173" xr:uid="{00000000-0005-0000-0000-0000A7930000}"/>
    <cellStyle name="Обычный 54 4 2 2 2 2" xfId="23358" xr:uid="{00000000-0005-0000-0000-0000A8930000}"/>
    <cellStyle name="Обычный 54 4 2 2 2 2 2" xfId="41358" xr:uid="{00000000-0005-0000-0000-0000A9930000}"/>
    <cellStyle name="Обычный 54 4 2 2 2 3" xfId="33014" xr:uid="{00000000-0005-0000-0000-0000AA930000}"/>
    <cellStyle name="Обычный 54 4 2 2 3" xfId="19662" xr:uid="{00000000-0005-0000-0000-0000AB930000}"/>
    <cellStyle name="Обычный 54 4 2 2 3 2" xfId="37832" xr:uid="{00000000-0005-0000-0000-0000AC930000}"/>
    <cellStyle name="Обычный 54 4 2 2 4" xfId="29537" xr:uid="{00000000-0005-0000-0000-0000AD930000}"/>
    <cellStyle name="Обычный 54 4 2 3" xfId="10246" xr:uid="{00000000-0005-0000-0000-0000AE930000}"/>
    <cellStyle name="Обычный 54 4 2 3 2" xfId="15323" xr:uid="{00000000-0005-0000-0000-0000AF930000}"/>
    <cellStyle name="Обычный 54 4 2 3 2 2" xfId="24502" xr:uid="{00000000-0005-0000-0000-0000B0930000}"/>
    <cellStyle name="Обычный 54 4 2 3 2 2 2" xfId="42502" xr:uid="{00000000-0005-0000-0000-0000B1930000}"/>
    <cellStyle name="Обычный 54 4 2 3 2 3" xfId="34157" xr:uid="{00000000-0005-0000-0000-0000B2930000}"/>
    <cellStyle name="Обычный 54 4 2 3 3" xfId="20382" xr:uid="{00000000-0005-0000-0000-0000B3930000}"/>
    <cellStyle name="Обычный 54 4 2 3 3 2" xfId="38541" xr:uid="{00000000-0005-0000-0000-0000B4930000}"/>
    <cellStyle name="Обычный 54 4 2 3 4" xfId="30236" xr:uid="{00000000-0005-0000-0000-0000B5930000}"/>
    <cellStyle name="Обычный 54 4 2 4" xfId="11175" xr:uid="{00000000-0005-0000-0000-0000B6930000}"/>
    <cellStyle name="Обычный 54 4 2 4 2" xfId="15324" xr:uid="{00000000-0005-0000-0000-0000B7930000}"/>
    <cellStyle name="Обычный 54 4 2 4 2 2" xfId="24503" xr:uid="{00000000-0005-0000-0000-0000B8930000}"/>
    <cellStyle name="Обычный 54 4 2 4 2 2 2" xfId="42503" xr:uid="{00000000-0005-0000-0000-0000B9930000}"/>
    <cellStyle name="Обычный 54 4 2 4 2 3" xfId="34158" xr:uid="{00000000-0005-0000-0000-0000BA930000}"/>
    <cellStyle name="Обычный 54 4 2 4 3" xfId="21024" xr:uid="{00000000-0005-0000-0000-0000BB930000}"/>
    <cellStyle name="Обычный 54 4 2 4 3 2" xfId="39176" xr:uid="{00000000-0005-0000-0000-0000BC930000}"/>
    <cellStyle name="Обычный 54 4 2 4 4" xfId="30860" xr:uid="{00000000-0005-0000-0000-0000BD930000}"/>
    <cellStyle name="Обычный 54 4 2 5" xfId="11681" xr:uid="{00000000-0005-0000-0000-0000BE930000}"/>
    <cellStyle name="Обычный 54 4 2 5 2" xfId="21526" xr:uid="{00000000-0005-0000-0000-0000BF930000}"/>
    <cellStyle name="Обычный 54 4 2 5 2 2" xfId="39678" xr:uid="{00000000-0005-0000-0000-0000C0930000}"/>
    <cellStyle name="Обычный 54 4 2 5 3" xfId="31362" xr:uid="{00000000-0005-0000-0000-0000C1930000}"/>
    <cellStyle name="Обычный 54 4 2 6" xfId="7641" xr:uid="{00000000-0005-0000-0000-0000C2930000}"/>
    <cellStyle name="Обычный 54 4 2 6 2" xfId="19036" xr:uid="{00000000-0005-0000-0000-0000C3930000}"/>
    <cellStyle name="Обычный 54 4 2 6 2 2" xfId="37256" xr:uid="{00000000-0005-0000-0000-0000C4930000}"/>
    <cellStyle name="Обычный 54 4 2 6 3" xfId="29003" xr:uid="{00000000-0005-0000-0000-0000C5930000}"/>
    <cellStyle name="Обычный 54 4 2 7" xfId="13207" xr:uid="{00000000-0005-0000-0000-0000C6930000}"/>
    <cellStyle name="Обычный 54 4 2 7 2" xfId="22608" xr:uid="{00000000-0005-0000-0000-0000C7930000}"/>
    <cellStyle name="Обычный 54 4 2 7 2 2" xfId="40620" xr:uid="{00000000-0005-0000-0000-0000C8930000}"/>
    <cellStyle name="Обычный 54 4 2 7 3" xfId="32281" xr:uid="{00000000-0005-0000-0000-0000C9930000}"/>
    <cellStyle name="Обычный 54 4 2 8" xfId="16832" xr:uid="{00000000-0005-0000-0000-0000CA930000}"/>
    <cellStyle name="Обычный 54 4 2 8 2" xfId="25581" xr:uid="{00000000-0005-0000-0000-0000CB930000}"/>
    <cellStyle name="Обычный 54 4 2 8 2 2" xfId="43542" xr:uid="{00000000-0005-0000-0000-0000CC930000}"/>
    <cellStyle name="Обычный 54 4 2 8 3" xfId="35234" xr:uid="{00000000-0005-0000-0000-0000CD930000}"/>
    <cellStyle name="Обычный 54 4 2 9" xfId="18139" xr:uid="{00000000-0005-0000-0000-0000CE930000}"/>
    <cellStyle name="Обычный 54 4 2 9 2" xfId="36449" xr:uid="{00000000-0005-0000-0000-0000CF930000}"/>
    <cellStyle name="Обычный 54 4 3" xfId="8733" xr:uid="{00000000-0005-0000-0000-0000D0930000}"/>
    <cellStyle name="Обычный 54 4 3 2" xfId="10247" xr:uid="{00000000-0005-0000-0000-0000D1930000}"/>
    <cellStyle name="Обычный 54 4 3 2 2" xfId="15325" xr:uid="{00000000-0005-0000-0000-0000D2930000}"/>
    <cellStyle name="Обычный 54 4 3 2 2 2" xfId="24504" xr:uid="{00000000-0005-0000-0000-0000D3930000}"/>
    <cellStyle name="Обычный 54 4 3 2 2 2 2" xfId="42504" xr:uid="{00000000-0005-0000-0000-0000D4930000}"/>
    <cellStyle name="Обычный 54 4 3 2 2 3" xfId="34159" xr:uid="{00000000-0005-0000-0000-0000D5930000}"/>
    <cellStyle name="Обычный 54 4 3 2 3" xfId="20383" xr:uid="{00000000-0005-0000-0000-0000D6930000}"/>
    <cellStyle name="Обычный 54 4 3 2 3 2" xfId="38542" xr:uid="{00000000-0005-0000-0000-0000D7930000}"/>
    <cellStyle name="Обычный 54 4 3 2 4" xfId="30237" xr:uid="{00000000-0005-0000-0000-0000D8930000}"/>
    <cellStyle name="Обычный 54 4 3 3" xfId="13705" xr:uid="{00000000-0005-0000-0000-0000D9930000}"/>
    <cellStyle name="Обычный 54 4 3 3 2" xfId="22935" xr:uid="{00000000-0005-0000-0000-0000DA930000}"/>
    <cellStyle name="Обычный 54 4 3 3 2 2" xfId="40936" xr:uid="{00000000-0005-0000-0000-0000DB930000}"/>
    <cellStyle name="Обычный 54 4 3 3 3" xfId="32590" xr:uid="{00000000-0005-0000-0000-0000DC930000}"/>
    <cellStyle name="Обычный 54 4 3 4" xfId="19371" xr:uid="{00000000-0005-0000-0000-0000DD930000}"/>
    <cellStyle name="Обычный 54 4 3 4 2" xfId="37541" xr:uid="{00000000-0005-0000-0000-0000DE930000}"/>
    <cellStyle name="Обычный 54 4 3 5" xfId="29251" xr:uid="{00000000-0005-0000-0000-0000DF930000}"/>
    <cellStyle name="Обычный 54 4 4" xfId="9457" xr:uid="{00000000-0005-0000-0000-0000E0930000}"/>
    <cellStyle name="Обычный 54 4 4 2" xfId="15326" xr:uid="{00000000-0005-0000-0000-0000E1930000}"/>
    <cellStyle name="Обычный 54 4 4 2 2" xfId="24505" xr:uid="{00000000-0005-0000-0000-0000E2930000}"/>
    <cellStyle name="Обычный 54 4 4 2 2 2" xfId="42505" xr:uid="{00000000-0005-0000-0000-0000E3930000}"/>
    <cellStyle name="Обычный 54 4 4 2 3" xfId="34160" xr:uid="{00000000-0005-0000-0000-0000E4930000}"/>
    <cellStyle name="Обычный 54 4 4 3" xfId="19931" xr:uid="{00000000-0005-0000-0000-0000E5930000}"/>
    <cellStyle name="Обычный 54 4 4 3 2" xfId="38096" xr:uid="{00000000-0005-0000-0000-0000E6930000}"/>
    <cellStyle name="Обычный 54 4 4 4" xfId="29799" xr:uid="{00000000-0005-0000-0000-0000E7930000}"/>
    <cellStyle name="Обычный 54 4 5" xfId="10867" xr:uid="{00000000-0005-0000-0000-0000E8930000}"/>
    <cellStyle name="Обычный 54 4 5 2" xfId="15327" xr:uid="{00000000-0005-0000-0000-0000E9930000}"/>
    <cellStyle name="Обычный 54 4 5 2 2" xfId="24506" xr:uid="{00000000-0005-0000-0000-0000EA930000}"/>
    <cellStyle name="Обычный 54 4 5 2 2 2" xfId="42506" xr:uid="{00000000-0005-0000-0000-0000EB930000}"/>
    <cellStyle name="Обычный 54 4 5 2 3" xfId="34161" xr:uid="{00000000-0005-0000-0000-0000EC930000}"/>
    <cellStyle name="Обычный 54 4 5 3" xfId="20722" xr:uid="{00000000-0005-0000-0000-0000ED930000}"/>
    <cellStyle name="Обычный 54 4 5 3 2" xfId="38874" xr:uid="{00000000-0005-0000-0000-0000EE930000}"/>
    <cellStyle name="Обычный 54 4 5 4" xfId="30558" xr:uid="{00000000-0005-0000-0000-0000EF930000}"/>
    <cellStyle name="Обычный 54 4 6" xfId="11403" xr:uid="{00000000-0005-0000-0000-0000F0930000}"/>
    <cellStyle name="Обычный 54 4 6 2" xfId="21248" xr:uid="{00000000-0005-0000-0000-0000F1930000}"/>
    <cellStyle name="Обычный 54 4 6 2 2" xfId="39400" xr:uid="{00000000-0005-0000-0000-0000F2930000}"/>
    <cellStyle name="Обычный 54 4 6 3" xfId="31084" xr:uid="{00000000-0005-0000-0000-0000F3930000}"/>
    <cellStyle name="Обычный 54 4 7" xfId="12029" xr:uid="{00000000-0005-0000-0000-0000F4930000}"/>
    <cellStyle name="Обычный 54 4 7 2" xfId="21767" xr:uid="{00000000-0005-0000-0000-0000F5930000}"/>
    <cellStyle name="Обычный 54 4 7 2 2" xfId="39915" xr:uid="{00000000-0005-0000-0000-0000F6930000}"/>
    <cellStyle name="Обычный 54 4 7 3" xfId="31594" xr:uid="{00000000-0005-0000-0000-0000F7930000}"/>
    <cellStyle name="Обычный 54 4 8" xfId="7145" xr:uid="{00000000-0005-0000-0000-0000F8930000}"/>
    <cellStyle name="Обычный 54 4 8 2" xfId="18746" xr:uid="{00000000-0005-0000-0000-0000F9930000}"/>
    <cellStyle name="Обычный 54 4 8 2 2" xfId="36969" xr:uid="{00000000-0005-0000-0000-0000FA930000}"/>
    <cellStyle name="Обычный 54 4 8 3" xfId="28721" xr:uid="{00000000-0005-0000-0000-0000FB930000}"/>
    <cellStyle name="Обычный 54 4 9" xfId="12641" xr:uid="{00000000-0005-0000-0000-0000FC930000}"/>
    <cellStyle name="Обычный 54 4 9 2" xfId="22077" xr:uid="{00000000-0005-0000-0000-0000FD930000}"/>
    <cellStyle name="Обычный 54 4 9 2 2" xfId="40193" xr:uid="{00000000-0005-0000-0000-0000FE930000}"/>
    <cellStyle name="Обычный 54 4 9 3" xfId="31856" xr:uid="{00000000-0005-0000-0000-0000FF930000}"/>
    <cellStyle name="Обычный 54 5" xfId="6187" xr:uid="{00000000-0005-0000-0000-000000940000}"/>
    <cellStyle name="Обычный 54 5 10" xfId="26879" xr:uid="{00000000-0005-0000-0000-000001940000}"/>
    <cellStyle name="Обычный 54 5 10 2" xfId="44794" xr:uid="{00000000-0005-0000-0000-000002940000}"/>
    <cellStyle name="Обычный 54 5 11" xfId="28229" xr:uid="{00000000-0005-0000-0000-000003940000}"/>
    <cellStyle name="Обычный 54 5 12" xfId="45841" xr:uid="{00000000-0005-0000-0000-000004940000}"/>
    <cellStyle name="Обычный 54 5 13" xfId="47007" xr:uid="{00000000-0005-0000-0000-000005940000}"/>
    <cellStyle name="Обычный 54 5 2" xfId="9094" xr:uid="{00000000-0005-0000-0000-000006940000}"/>
    <cellStyle name="Обычный 54 5 2 2" xfId="14174" xr:uid="{00000000-0005-0000-0000-000007940000}"/>
    <cellStyle name="Обычный 54 5 2 2 2" xfId="23359" xr:uid="{00000000-0005-0000-0000-000008940000}"/>
    <cellStyle name="Обычный 54 5 2 2 2 2" xfId="41359" xr:uid="{00000000-0005-0000-0000-000009940000}"/>
    <cellStyle name="Обычный 54 5 2 2 3" xfId="33015" xr:uid="{00000000-0005-0000-0000-00000A940000}"/>
    <cellStyle name="Обычный 54 5 2 3" xfId="19660" xr:uid="{00000000-0005-0000-0000-00000B940000}"/>
    <cellStyle name="Обычный 54 5 2 3 2" xfId="37830" xr:uid="{00000000-0005-0000-0000-00000C940000}"/>
    <cellStyle name="Обычный 54 5 2 4" xfId="29535" xr:uid="{00000000-0005-0000-0000-00000D940000}"/>
    <cellStyle name="Обычный 54 5 3" xfId="10248" xr:uid="{00000000-0005-0000-0000-00000E940000}"/>
    <cellStyle name="Обычный 54 5 3 2" xfId="15328" xr:uid="{00000000-0005-0000-0000-00000F940000}"/>
    <cellStyle name="Обычный 54 5 3 2 2" xfId="24507" xr:uid="{00000000-0005-0000-0000-000010940000}"/>
    <cellStyle name="Обычный 54 5 3 2 2 2" xfId="42507" xr:uid="{00000000-0005-0000-0000-000011940000}"/>
    <cellStyle name="Обычный 54 5 3 2 3" xfId="34162" xr:uid="{00000000-0005-0000-0000-000012940000}"/>
    <cellStyle name="Обычный 54 5 3 3" xfId="20384" xr:uid="{00000000-0005-0000-0000-000013940000}"/>
    <cellStyle name="Обычный 54 5 3 3 2" xfId="38543" xr:uid="{00000000-0005-0000-0000-000014940000}"/>
    <cellStyle name="Обычный 54 5 3 4" xfId="30238" xr:uid="{00000000-0005-0000-0000-000015940000}"/>
    <cellStyle name="Обычный 54 5 4" xfId="11176" xr:uid="{00000000-0005-0000-0000-000016940000}"/>
    <cellStyle name="Обычный 54 5 4 2" xfId="15329" xr:uid="{00000000-0005-0000-0000-000017940000}"/>
    <cellStyle name="Обычный 54 5 4 2 2" xfId="24508" xr:uid="{00000000-0005-0000-0000-000018940000}"/>
    <cellStyle name="Обычный 54 5 4 2 2 2" xfId="42508" xr:uid="{00000000-0005-0000-0000-000019940000}"/>
    <cellStyle name="Обычный 54 5 4 2 3" xfId="34163" xr:uid="{00000000-0005-0000-0000-00001A940000}"/>
    <cellStyle name="Обычный 54 5 4 3" xfId="21025" xr:uid="{00000000-0005-0000-0000-00001B940000}"/>
    <cellStyle name="Обычный 54 5 4 3 2" xfId="39177" xr:uid="{00000000-0005-0000-0000-00001C940000}"/>
    <cellStyle name="Обычный 54 5 4 4" xfId="30861" xr:uid="{00000000-0005-0000-0000-00001D940000}"/>
    <cellStyle name="Обычный 54 5 5" xfId="11679" xr:uid="{00000000-0005-0000-0000-00001E940000}"/>
    <cellStyle name="Обычный 54 5 5 2" xfId="21524" xr:uid="{00000000-0005-0000-0000-00001F940000}"/>
    <cellStyle name="Обычный 54 5 5 2 2" xfId="39676" xr:uid="{00000000-0005-0000-0000-000020940000}"/>
    <cellStyle name="Обычный 54 5 5 3" xfId="31360" xr:uid="{00000000-0005-0000-0000-000021940000}"/>
    <cellStyle name="Обычный 54 5 6" xfId="7639" xr:uid="{00000000-0005-0000-0000-000022940000}"/>
    <cellStyle name="Обычный 54 5 6 2" xfId="19034" xr:uid="{00000000-0005-0000-0000-000023940000}"/>
    <cellStyle name="Обычный 54 5 6 2 2" xfId="37254" xr:uid="{00000000-0005-0000-0000-000024940000}"/>
    <cellStyle name="Обычный 54 5 6 3" xfId="29001" xr:uid="{00000000-0005-0000-0000-000025940000}"/>
    <cellStyle name="Обычный 54 5 7" xfId="13208" xr:uid="{00000000-0005-0000-0000-000026940000}"/>
    <cellStyle name="Обычный 54 5 7 2" xfId="22609" xr:uid="{00000000-0005-0000-0000-000027940000}"/>
    <cellStyle name="Обычный 54 5 7 2 2" xfId="40621" xr:uid="{00000000-0005-0000-0000-000028940000}"/>
    <cellStyle name="Обычный 54 5 7 3" xfId="32282" xr:uid="{00000000-0005-0000-0000-000029940000}"/>
    <cellStyle name="Обычный 54 5 8" xfId="16668" xr:uid="{00000000-0005-0000-0000-00002A940000}"/>
    <cellStyle name="Обычный 54 5 8 2" xfId="25456" xr:uid="{00000000-0005-0000-0000-00002B940000}"/>
    <cellStyle name="Обычный 54 5 8 2 2" xfId="43420" xr:uid="{00000000-0005-0000-0000-00002C940000}"/>
    <cellStyle name="Обычный 54 5 8 3" xfId="35112" xr:uid="{00000000-0005-0000-0000-00002D940000}"/>
    <cellStyle name="Обычный 54 5 9" xfId="18136" xr:uid="{00000000-0005-0000-0000-00002E940000}"/>
    <cellStyle name="Обычный 54 5 9 2" xfId="36446" xr:uid="{00000000-0005-0000-0000-00002F940000}"/>
    <cellStyle name="Обычный 54 6" xfId="8345" xr:uid="{00000000-0005-0000-0000-000030940000}"/>
    <cellStyle name="Обычный 54 6 2" xfId="10249" xr:uid="{00000000-0005-0000-0000-000031940000}"/>
    <cellStyle name="Обычный 54 6 2 2" xfId="15330" xr:uid="{00000000-0005-0000-0000-000032940000}"/>
    <cellStyle name="Обычный 54 6 2 2 2" xfId="24509" xr:uid="{00000000-0005-0000-0000-000033940000}"/>
    <cellStyle name="Обычный 54 6 2 2 2 2" xfId="42509" xr:uid="{00000000-0005-0000-0000-000034940000}"/>
    <cellStyle name="Обычный 54 6 2 2 3" xfId="34164" xr:uid="{00000000-0005-0000-0000-000035940000}"/>
    <cellStyle name="Обычный 54 6 2 3" xfId="20385" xr:uid="{00000000-0005-0000-0000-000036940000}"/>
    <cellStyle name="Обычный 54 6 2 3 2" xfId="38544" xr:uid="{00000000-0005-0000-0000-000037940000}"/>
    <cellStyle name="Обычный 54 6 2 4" xfId="30239" xr:uid="{00000000-0005-0000-0000-000038940000}"/>
    <cellStyle name="Обычный 54 6 3" xfId="13387" xr:uid="{00000000-0005-0000-0000-000039940000}"/>
    <cellStyle name="Обычный 54 6 4" xfId="19219" xr:uid="{00000000-0005-0000-0000-00003A940000}"/>
    <cellStyle name="Обычный 54 6 4 2" xfId="37398" xr:uid="{00000000-0005-0000-0000-00003B940000}"/>
    <cellStyle name="Обычный 54 6 5" xfId="29111" xr:uid="{00000000-0005-0000-0000-00003C940000}"/>
    <cellStyle name="Обычный 54 7" xfId="9455" xr:uid="{00000000-0005-0000-0000-00003D940000}"/>
    <cellStyle name="Обычный 54 7 2" xfId="13703" xr:uid="{00000000-0005-0000-0000-00003E940000}"/>
    <cellStyle name="Обычный 54 7 2 2" xfId="22933" xr:uid="{00000000-0005-0000-0000-00003F940000}"/>
    <cellStyle name="Обычный 54 7 2 2 2" xfId="40934" xr:uid="{00000000-0005-0000-0000-000040940000}"/>
    <cellStyle name="Обычный 54 7 2 3" xfId="32588" xr:uid="{00000000-0005-0000-0000-000041940000}"/>
    <cellStyle name="Обычный 54 7 3" xfId="19929" xr:uid="{00000000-0005-0000-0000-000042940000}"/>
    <cellStyle name="Обычный 54 7 3 2" xfId="38094" xr:uid="{00000000-0005-0000-0000-000043940000}"/>
    <cellStyle name="Обычный 54 7 4" xfId="29797" xr:uid="{00000000-0005-0000-0000-000044940000}"/>
    <cellStyle name="Обычный 54 8" xfId="10865" xr:uid="{00000000-0005-0000-0000-000045940000}"/>
    <cellStyle name="Обычный 54 8 2" xfId="15331" xr:uid="{00000000-0005-0000-0000-000046940000}"/>
    <cellStyle name="Обычный 54 8 2 2" xfId="24510" xr:uid="{00000000-0005-0000-0000-000047940000}"/>
    <cellStyle name="Обычный 54 8 2 2 2" xfId="42510" xr:uid="{00000000-0005-0000-0000-000048940000}"/>
    <cellStyle name="Обычный 54 8 2 3" xfId="34165" xr:uid="{00000000-0005-0000-0000-000049940000}"/>
    <cellStyle name="Обычный 54 8 3" xfId="20720" xr:uid="{00000000-0005-0000-0000-00004A940000}"/>
    <cellStyle name="Обычный 54 8 3 2" xfId="38872" xr:uid="{00000000-0005-0000-0000-00004B940000}"/>
    <cellStyle name="Обычный 54 8 4" xfId="30556" xr:uid="{00000000-0005-0000-0000-00004C940000}"/>
    <cellStyle name="Обычный 54 9" xfId="11277" xr:uid="{00000000-0005-0000-0000-00004D940000}"/>
    <cellStyle name="Обычный 54 9 2" xfId="21122" xr:uid="{00000000-0005-0000-0000-00004E940000}"/>
    <cellStyle name="Обычный 54 9 2 2" xfId="39274" xr:uid="{00000000-0005-0000-0000-00004F940000}"/>
    <cellStyle name="Обычный 54 9 3" xfId="30958" xr:uid="{00000000-0005-0000-0000-000050940000}"/>
    <cellStyle name="Обычный 54_Data_Resourses &amp; Reserves_Audit12_mod2011_f0112" xfId="3920" xr:uid="{00000000-0005-0000-0000-000051940000}"/>
    <cellStyle name="Обычный 55" xfId="3921" xr:uid="{00000000-0005-0000-0000-000052940000}"/>
    <cellStyle name="Обычный 55 10" xfId="11794" xr:uid="{00000000-0005-0000-0000-000053940000}"/>
    <cellStyle name="Обычный 55 11" xfId="6684" xr:uid="{00000000-0005-0000-0000-000054940000}"/>
    <cellStyle name="Обычный 55 11 2" xfId="18538" xr:uid="{00000000-0005-0000-0000-000055940000}"/>
    <cellStyle name="Обычный 55 11 2 2" xfId="36815" xr:uid="{00000000-0005-0000-0000-000056940000}"/>
    <cellStyle name="Обычный 55 11 3" xfId="28594" xr:uid="{00000000-0005-0000-0000-000057940000}"/>
    <cellStyle name="Обычный 55 12" xfId="12642" xr:uid="{00000000-0005-0000-0000-000058940000}"/>
    <cellStyle name="Обычный 55 12 2" xfId="22078" xr:uid="{00000000-0005-0000-0000-000059940000}"/>
    <cellStyle name="Обычный 55 12 2 2" xfId="40194" xr:uid="{00000000-0005-0000-0000-00005A940000}"/>
    <cellStyle name="Обычный 55 12 3" xfId="31857" xr:uid="{00000000-0005-0000-0000-00005B940000}"/>
    <cellStyle name="Обычный 55 13" xfId="16049" xr:uid="{00000000-0005-0000-0000-00005C940000}"/>
    <cellStyle name="Обычный 55 13 2" xfId="25025" xr:uid="{00000000-0005-0000-0000-00005D940000}"/>
    <cellStyle name="Обычный 55 13 2 2" xfId="43022" xr:uid="{00000000-0005-0000-0000-00005E940000}"/>
    <cellStyle name="Обычный 55 13 3" xfId="34670" xr:uid="{00000000-0005-0000-0000-00005F940000}"/>
    <cellStyle name="Обычный 55 14" xfId="17428" xr:uid="{00000000-0005-0000-0000-000060940000}"/>
    <cellStyle name="Обычный 55 14 2" xfId="35783" xr:uid="{00000000-0005-0000-0000-000061940000}"/>
    <cellStyle name="Обычный 55 15" xfId="26337" xr:uid="{00000000-0005-0000-0000-000062940000}"/>
    <cellStyle name="Обычный 55 15 2" xfId="44268" xr:uid="{00000000-0005-0000-0000-000063940000}"/>
    <cellStyle name="Обычный 55 16" xfId="27627" xr:uid="{00000000-0005-0000-0000-000064940000}"/>
    <cellStyle name="Обычный 55 17" xfId="45349" xr:uid="{00000000-0005-0000-0000-000065940000}"/>
    <cellStyle name="Обычный 55 18" xfId="46420" xr:uid="{00000000-0005-0000-0000-000066940000}"/>
    <cellStyle name="Обычный 55 2" xfId="3922" xr:uid="{00000000-0005-0000-0000-000067940000}"/>
    <cellStyle name="Обычный 55 2 10" xfId="12643" xr:uid="{00000000-0005-0000-0000-000068940000}"/>
    <cellStyle name="Обычный 55 2 10 2" xfId="22079" xr:uid="{00000000-0005-0000-0000-000069940000}"/>
    <cellStyle name="Обычный 55 2 10 2 2" xfId="40195" xr:uid="{00000000-0005-0000-0000-00006A940000}"/>
    <cellStyle name="Обычный 55 2 10 3" xfId="31858" xr:uid="{00000000-0005-0000-0000-00006B940000}"/>
    <cellStyle name="Обычный 55 2 11" xfId="16050" xr:uid="{00000000-0005-0000-0000-00006C940000}"/>
    <cellStyle name="Обычный 55 2 11 2" xfId="25026" xr:uid="{00000000-0005-0000-0000-00006D940000}"/>
    <cellStyle name="Обычный 55 2 11 2 2" xfId="43023" xr:uid="{00000000-0005-0000-0000-00006E940000}"/>
    <cellStyle name="Обычный 55 2 11 3" xfId="34671" xr:uid="{00000000-0005-0000-0000-00006F940000}"/>
    <cellStyle name="Обычный 55 2 12" xfId="17429" xr:uid="{00000000-0005-0000-0000-000070940000}"/>
    <cellStyle name="Обычный 55 2 12 2" xfId="35784" xr:uid="{00000000-0005-0000-0000-000071940000}"/>
    <cellStyle name="Обычный 55 2 13" xfId="26338" xr:uid="{00000000-0005-0000-0000-000072940000}"/>
    <cellStyle name="Обычный 55 2 13 2" xfId="44269" xr:uid="{00000000-0005-0000-0000-000073940000}"/>
    <cellStyle name="Обычный 55 2 14" xfId="27628" xr:uid="{00000000-0005-0000-0000-000074940000}"/>
    <cellStyle name="Обычный 55 2 15" xfId="45350" xr:uid="{00000000-0005-0000-0000-000075940000}"/>
    <cellStyle name="Обычный 55 2 16" xfId="46421" xr:uid="{00000000-0005-0000-0000-000076940000}"/>
    <cellStyle name="Обычный 55 2 2" xfId="3923" xr:uid="{00000000-0005-0000-0000-000077940000}"/>
    <cellStyle name="Обычный 55 2 2 2" xfId="10250" xr:uid="{00000000-0005-0000-0000-000078940000}"/>
    <cellStyle name="Обычный 55 2 3" xfId="6192" xr:uid="{00000000-0005-0000-0000-000079940000}"/>
    <cellStyle name="Обычный 55 2 3 10" xfId="26883" xr:uid="{00000000-0005-0000-0000-00007A940000}"/>
    <cellStyle name="Обычный 55 2 3 10 2" xfId="44798" xr:uid="{00000000-0005-0000-0000-00007B940000}"/>
    <cellStyle name="Обычный 55 2 3 11" xfId="28234" xr:uid="{00000000-0005-0000-0000-00007C940000}"/>
    <cellStyle name="Обычный 55 2 3 12" xfId="45845" xr:uid="{00000000-0005-0000-0000-00007D940000}"/>
    <cellStyle name="Обычный 55 2 3 13" xfId="47011" xr:uid="{00000000-0005-0000-0000-00007E940000}"/>
    <cellStyle name="Обычный 55 2 3 2" xfId="9098" xr:uid="{00000000-0005-0000-0000-00007F940000}"/>
    <cellStyle name="Обычный 55 2 3 2 2" xfId="14175" xr:uid="{00000000-0005-0000-0000-000080940000}"/>
    <cellStyle name="Обычный 55 2 3 2 2 2" xfId="23360" xr:uid="{00000000-0005-0000-0000-000081940000}"/>
    <cellStyle name="Обычный 55 2 3 2 2 2 2" xfId="41360" xr:uid="{00000000-0005-0000-0000-000082940000}"/>
    <cellStyle name="Обычный 55 2 3 2 2 3" xfId="33016" xr:uid="{00000000-0005-0000-0000-000083940000}"/>
    <cellStyle name="Обычный 55 2 3 2 3" xfId="19664" xr:uid="{00000000-0005-0000-0000-000084940000}"/>
    <cellStyle name="Обычный 55 2 3 2 3 2" xfId="37834" xr:uid="{00000000-0005-0000-0000-000085940000}"/>
    <cellStyle name="Обычный 55 2 3 2 4" xfId="29539" xr:uid="{00000000-0005-0000-0000-000086940000}"/>
    <cellStyle name="Обычный 55 2 3 3" xfId="10251" xr:uid="{00000000-0005-0000-0000-000087940000}"/>
    <cellStyle name="Обычный 55 2 3 3 2" xfId="15332" xr:uid="{00000000-0005-0000-0000-000088940000}"/>
    <cellStyle name="Обычный 55 2 3 3 2 2" xfId="24511" xr:uid="{00000000-0005-0000-0000-000089940000}"/>
    <cellStyle name="Обычный 55 2 3 3 2 2 2" xfId="42511" xr:uid="{00000000-0005-0000-0000-00008A940000}"/>
    <cellStyle name="Обычный 55 2 3 3 2 3" xfId="34166" xr:uid="{00000000-0005-0000-0000-00008B940000}"/>
    <cellStyle name="Обычный 55 2 3 3 3" xfId="20386" xr:uid="{00000000-0005-0000-0000-00008C940000}"/>
    <cellStyle name="Обычный 55 2 3 3 3 2" xfId="38545" xr:uid="{00000000-0005-0000-0000-00008D940000}"/>
    <cellStyle name="Обычный 55 2 3 3 4" xfId="30240" xr:uid="{00000000-0005-0000-0000-00008E940000}"/>
    <cellStyle name="Обычный 55 2 3 4" xfId="11177" xr:uid="{00000000-0005-0000-0000-00008F940000}"/>
    <cellStyle name="Обычный 55 2 3 4 2" xfId="15333" xr:uid="{00000000-0005-0000-0000-000090940000}"/>
    <cellStyle name="Обычный 55 2 3 4 2 2" xfId="24512" xr:uid="{00000000-0005-0000-0000-000091940000}"/>
    <cellStyle name="Обычный 55 2 3 4 2 2 2" xfId="42512" xr:uid="{00000000-0005-0000-0000-000092940000}"/>
    <cellStyle name="Обычный 55 2 3 4 2 3" xfId="34167" xr:uid="{00000000-0005-0000-0000-000093940000}"/>
    <cellStyle name="Обычный 55 2 3 4 3" xfId="21026" xr:uid="{00000000-0005-0000-0000-000094940000}"/>
    <cellStyle name="Обычный 55 2 3 4 3 2" xfId="39178" xr:uid="{00000000-0005-0000-0000-000095940000}"/>
    <cellStyle name="Обычный 55 2 3 4 4" xfId="30862" xr:uid="{00000000-0005-0000-0000-000096940000}"/>
    <cellStyle name="Обычный 55 2 3 5" xfId="11683" xr:uid="{00000000-0005-0000-0000-000097940000}"/>
    <cellStyle name="Обычный 55 2 3 5 2" xfId="21528" xr:uid="{00000000-0005-0000-0000-000098940000}"/>
    <cellStyle name="Обычный 55 2 3 5 2 2" xfId="39680" xr:uid="{00000000-0005-0000-0000-000099940000}"/>
    <cellStyle name="Обычный 55 2 3 5 3" xfId="31364" xr:uid="{00000000-0005-0000-0000-00009A940000}"/>
    <cellStyle name="Обычный 55 2 3 6" xfId="7643" xr:uid="{00000000-0005-0000-0000-00009B940000}"/>
    <cellStyle name="Обычный 55 2 3 6 2" xfId="19038" xr:uid="{00000000-0005-0000-0000-00009C940000}"/>
    <cellStyle name="Обычный 55 2 3 6 2 2" xfId="37258" xr:uid="{00000000-0005-0000-0000-00009D940000}"/>
    <cellStyle name="Обычный 55 2 3 6 3" xfId="29005" xr:uid="{00000000-0005-0000-0000-00009E940000}"/>
    <cellStyle name="Обычный 55 2 3 7" xfId="13209" xr:uid="{00000000-0005-0000-0000-00009F940000}"/>
    <cellStyle name="Обычный 55 2 3 7 2" xfId="22610" xr:uid="{00000000-0005-0000-0000-0000A0940000}"/>
    <cellStyle name="Обычный 55 2 3 7 2 2" xfId="40622" xr:uid="{00000000-0005-0000-0000-0000A1940000}"/>
    <cellStyle name="Обычный 55 2 3 7 3" xfId="32283" xr:uid="{00000000-0005-0000-0000-0000A2940000}"/>
    <cellStyle name="Обычный 55 2 3 8" xfId="16672" xr:uid="{00000000-0005-0000-0000-0000A3940000}"/>
    <cellStyle name="Обычный 55 2 3 8 2" xfId="25460" xr:uid="{00000000-0005-0000-0000-0000A4940000}"/>
    <cellStyle name="Обычный 55 2 3 8 2 2" xfId="43424" xr:uid="{00000000-0005-0000-0000-0000A5940000}"/>
    <cellStyle name="Обычный 55 2 3 8 3" xfId="35116" xr:uid="{00000000-0005-0000-0000-0000A6940000}"/>
    <cellStyle name="Обычный 55 2 3 9" xfId="18141" xr:uid="{00000000-0005-0000-0000-0000A7940000}"/>
    <cellStyle name="Обычный 55 2 3 9 2" xfId="36451" xr:uid="{00000000-0005-0000-0000-0000A8940000}"/>
    <cellStyle name="Обычный 55 2 4" xfId="8538" xr:uid="{00000000-0005-0000-0000-0000A9940000}"/>
    <cellStyle name="Обычный 55 2 4 2" xfId="10252" xr:uid="{00000000-0005-0000-0000-0000AA940000}"/>
    <cellStyle name="Обычный 55 2 4 2 2" xfId="15334" xr:uid="{00000000-0005-0000-0000-0000AB940000}"/>
    <cellStyle name="Обычный 55 2 4 2 2 2" xfId="24513" xr:uid="{00000000-0005-0000-0000-0000AC940000}"/>
    <cellStyle name="Обычный 55 2 4 2 2 2 2" xfId="42513" xr:uid="{00000000-0005-0000-0000-0000AD940000}"/>
    <cellStyle name="Обычный 55 2 4 2 2 3" xfId="34168" xr:uid="{00000000-0005-0000-0000-0000AE940000}"/>
    <cellStyle name="Обычный 55 2 4 2 3" xfId="20387" xr:uid="{00000000-0005-0000-0000-0000AF940000}"/>
    <cellStyle name="Обычный 55 2 4 2 3 2" xfId="38546" xr:uid="{00000000-0005-0000-0000-0000B0940000}"/>
    <cellStyle name="Обычный 55 2 4 2 4" xfId="30241" xr:uid="{00000000-0005-0000-0000-0000B1940000}"/>
    <cellStyle name="Обычный 55 2 4 3" xfId="13707" xr:uid="{00000000-0005-0000-0000-0000B2940000}"/>
    <cellStyle name="Обычный 55 2 4 3 2" xfId="22937" xr:uid="{00000000-0005-0000-0000-0000B3940000}"/>
    <cellStyle name="Обычный 55 2 4 3 2 2" xfId="40938" xr:uid="{00000000-0005-0000-0000-0000B4940000}"/>
    <cellStyle name="Обычный 55 2 4 3 3" xfId="32592" xr:uid="{00000000-0005-0000-0000-0000B5940000}"/>
    <cellStyle name="Обычный 55 2 4 4" xfId="19293" xr:uid="{00000000-0005-0000-0000-0000B6940000}"/>
    <cellStyle name="Обычный 55 2 4 4 2" xfId="37467" xr:uid="{00000000-0005-0000-0000-0000B7940000}"/>
    <cellStyle name="Обычный 55 2 4 5" xfId="29178" xr:uid="{00000000-0005-0000-0000-0000B8940000}"/>
    <cellStyle name="Обычный 55 2 5" xfId="9459" xr:uid="{00000000-0005-0000-0000-0000B9940000}"/>
    <cellStyle name="Обычный 55 2 5 2" xfId="15335" xr:uid="{00000000-0005-0000-0000-0000BA940000}"/>
    <cellStyle name="Обычный 55 2 5 2 2" xfId="24514" xr:uid="{00000000-0005-0000-0000-0000BB940000}"/>
    <cellStyle name="Обычный 55 2 5 2 2 2" xfId="42514" xr:uid="{00000000-0005-0000-0000-0000BC940000}"/>
    <cellStyle name="Обычный 55 2 5 2 3" xfId="34169" xr:uid="{00000000-0005-0000-0000-0000BD940000}"/>
    <cellStyle name="Обычный 55 2 5 3" xfId="19933" xr:uid="{00000000-0005-0000-0000-0000BE940000}"/>
    <cellStyle name="Обычный 55 2 5 3 2" xfId="38098" xr:uid="{00000000-0005-0000-0000-0000BF940000}"/>
    <cellStyle name="Обычный 55 2 5 4" xfId="29801" xr:uid="{00000000-0005-0000-0000-0000C0940000}"/>
    <cellStyle name="Обычный 55 2 6" xfId="10869" xr:uid="{00000000-0005-0000-0000-0000C1940000}"/>
    <cellStyle name="Обычный 55 2 6 2" xfId="15336" xr:uid="{00000000-0005-0000-0000-0000C2940000}"/>
    <cellStyle name="Обычный 55 2 6 2 2" xfId="24515" xr:uid="{00000000-0005-0000-0000-0000C3940000}"/>
    <cellStyle name="Обычный 55 2 6 2 2 2" xfId="42515" xr:uid="{00000000-0005-0000-0000-0000C4940000}"/>
    <cellStyle name="Обычный 55 2 6 2 3" xfId="34170" xr:uid="{00000000-0005-0000-0000-0000C5940000}"/>
    <cellStyle name="Обычный 55 2 6 3" xfId="20724" xr:uid="{00000000-0005-0000-0000-0000C6940000}"/>
    <cellStyle name="Обычный 55 2 6 3 2" xfId="38876" xr:uid="{00000000-0005-0000-0000-0000C7940000}"/>
    <cellStyle name="Обычный 55 2 6 4" xfId="30560" xr:uid="{00000000-0005-0000-0000-0000C8940000}"/>
    <cellStyle name="Обычный 55 2 7" xfId="11340" xr:uid="{00000000-0005-0000-0000-0000C9940000}"/>
    <cellStyle name="Обычный 55 2 7 2" xfId="21185" xr:uid="{00000000-0005-0000-0000-0000CA940000}"/>
    <cellStyle name="Обычный 55 2 7 2 2" xfId="39337" xr:uid="{00000000-0005-0000-0000-0000CB940000}"/>
    <cellStyle name="Обычный 55 2 7 3" xfId="31021" xr:uid="{00000000-0005-0000-0000-0000CC940000}"/>
    <cellStyle name="Обычный 55 2 8" xfId="11902" xr:uid="{00000000-0005-0000-0000-0000CD940000}"/>
    <cellStyle name="Обычный 55 2 8 2" xfId="21653" xr:uid="{00000000-0005-0000-0000-0000CE940000}"/>
    <cellStyle name="Обычный 55 2 8 2 2" xfId="39802" xr:uid="{00000000-0005-0000-0000-0000CF940000}"/>
    <cellStyle name="Обычный 55 2 8 3" xfId="31481" xr:uid="{00000000-0005-0000-0000-0000D0940000}"/>
    <cellStyle name="Обычный 55 2 9" xfId="6839" xr:uid="{00000000-0005-0000-0000-0000D1940000}"/>
    <cellStyle name="Обычный 55 2 9 2" xfId="18628" xr:uid="{00000000-0005-0000-0000-0000D2940000}"/>
    <cellStyle name="Обычный 55 2 9 2 2" xfId="36889" xr:uid="{00000000-0005-0000-0000-0000D3940000}"/>
    <cellStyle name="Обычный 55 2 9 3" xfId="28658" xr:uid="{00000000-0005-0000-0000-0000D4940000}"/>
    <cellStyle name="Обычный 55 3" xfId="3924" xr:uid="{00000000-0005-0000-0000-0000D5940000}"/>
    <cellStyle name="Обычный 55 3 2" xfId="6193" xr:uid="{00000000-0005-0000-0000-0000D6940000}"/>
    <cellStyle name="Обычный 55 3 2 2" xfId="10253" xr:uid="{00000000-0005-0000-0000-0000D7940000}"/>
    <cellStyle name="Обычный 55 3 2 3" xfId="16673" xr:uid="{00000000-0005-0000-0000-0000D8940000}"/>
    <cellStyle name="Обычный 55 3 2 3 2" xfId="25461" xr:uid="{00000000-0005-0000-0000-0000D9940000}"/>
    <cellStyle name="Обычный 55 3 2 3 2 2" xfId="43425" xr:uid="{00000000-0005-0000-0000-0000DA940000}"/>
    <cellStyle name="Обычный 55 3 2 3 3" xfId="35117" xr:uid="{00000000-0005-0000-0000-0000DB940000}"/>
    <cellStyle name="Обычный 55 3 2 4" xfId="18142" xr:uid="{00000000-0005-0000-0000-0000DC940000}"/>
    <cellStyle name="Обычный 55 3 2 4 2" xfId="36452" xr:uid="{00000000-0005-0000-0000-0000DD940000}"/>
    <cellStyle name="Обычный 55 3 2 5" xfId="26884" xr:uid="{00000000-0005-0000-0000-0000DE940000}"/>
    <cellStyle name="Обычный 55 3 2 5 2" xfId="44799" xr:uid="{00000000-0005-0000-0000-0000DF940000}"/>
    <cellStyle name="Обычный 55 3 2 6" xfId="28235" xr:uid="{00000000-0005-0000-0000-0000E0940000}"/>
    <cellStyle name="Обычный 55 3 2 7" xfId="45846" xr:uid="{00000000-0005-0000-0000-0000E1940000}"/>
    <cellStyle name="Обычный 55 3 2 8" xfId="47012" xr:uid="{00000000-0005-0000-0000-0000E2940000}"/>
    <cellStyle name="Обычный 55 3 3" xfId="7046" xr:uid="{00000000-0005-0000-0000-0000E3940000}"/>
    <cellStyle name="Обычный 55 3 4" xfId="16051" xr:uid="{00000000-0005-0000-0000-0000E4940000}"/>
    <cellStyle name="Обычный 55 3 4 2" xfId="25027" xr:uid="{00000000-0005-0000-0000-0000E5940000}"/>
    <cellStyle name="Обычный 55 3 4 2 2" xfId="43024" xr:uid="{00000000-0005-0000-0000-0000E6940000}"/>
    <cellStyle name="Обычный 55 3 4 3" xfId="34672" xr:uid="{00000000-0005-0000-0000-0000E7940000}"/>
    <cellStyle name="Обычный 55 3 5" xfId="17430" xr:uid="{00000000-0005-0000-0000-0000E8940000}"/>
    <cellStyle name="Обычный 55 3 5 2" xfId="35785" xr:uid="{00000000-0005-0000-0000-0000E9940000}"/>
    <cellStyle name="Обычный 55 3 6" xfId="26339" xr:uid="{00000000-0005-0000-0000-0000EA940000}"/>
    <cellStyle name="Обычный 55 3 6 2" xfId="44270" xr:uid="{00000000-0005-0000-0000-0000EB940000}"/>
    <cellStyle name="Обычный 55 3 7" xfId="27629" xr:uid="{00000000-0005-0000-0000-0000EC940000}"/>
    <cellStyle name="Обычный 55 3 8" xfId="45351" xr:uid="{00000000-0005-0000-0000-0000ED940000}"/>
    <cellStyle name="Обычный 55 3 9" xfId="46422" xr:uid="{00000000-0005-0000-0000-0000EE940000}"/>
    <cellStyle name="Обычный 55 4" xfId="3925" xr:uid="{00000000-0005-0000-0000-0000EF940000}"/>
    <cellStyle name="Обычный 55 4 10" xfId="16214" xr:uid="{00000000-0005-0000-0000-0000F0940000}"/>
    <cellStyle name="Обычный 55 4 10 2" xfId="25153" xr:uid="{00000000-0005-0000-0000-0000F1940000}"/>
    <cellStyle name="Обычный 55 4 10 2 2" xfId="43146" xr:uid="{00000000-0005-0000-0000-0000F2940000}"/>
    <cellStyle name="Обычный 55 4 10 3" xfId="34793" xr:uid="{00000000-0005-0000-0000-0000F3940000}"/>
    <cellStyle name="Обычный 55 4 11" xfId="17431" xr:uid="{00000000-0005-0000-0000-0000F4940000}"/>
    <cellStyle name="Обычный 55 4 11 2" xfId="35786" xr:uid="{00000000-0005-0000-0000-0000F5940000}"/>
    <cellStyle name="Обычный 55 4 12" xfId="26517" xr:uid="{00000000-0005-0000-0000-0000F6940000}"/>
    <cellStyle name="Обычный 55 4 12 2" xfId="44439" xr:uid="{00000000-0005-0000-0000-0000F7940000}"/>
    <cellStyle name="Обычный 55 4 13" xfId="27630" xr:uid="{00000000-0005-0000-0000-0000F8940000}"/>
    <cellStyle name="Обычный 55 4 14" xfId="45472" xr:uid="{00000000-0005-0000-0000-0000F9940000}"/>
    <cellStyle name="Обычный 55 4 15" xfId="46585" xr:uid="{00000000-0005-0000-0000-0000FA940000}"/>
    <cellStyle name="Обычный 55 4 2" xfId="6194" xr:uid="{00000000-0005-0000-0000-0000FB940000}"/>
    <cellStyle name="Обычный 55 4 2 10" xfId="27002" xr:uid="{00000000-0005-0000-0000-0000FC940000}"/>
    <cellStyle name="Обычный 55 4 2 10 2" xfId="44917" xr:uid="{00000000-0005-0000-0000-0000FD940000}"/>
    <cellStyle name="Обычный 55 4 2 11" xfId="28236" xr:uid="{00000000-0005-0000-0000-0000FE940000}"/>
    <cellStyle name="Обычный 55 4 2 12" xfId="45974" xr:uid="{00000000-0005-0000-0000-0000FF940000}"/>
    <cellStyle name="Обычный 55 4 2 13" xfId="47169" xr:uid="{00000000-0005-0000-0000-000000950000}"/>
    <cellStyle name="Обычный 55 4 2 2" xfId="9099" xr:uid="{00000000-0005-0000-0000-000001950000}"/>
    <cellStyle name="Обычный 55 4 2 2 2" xfId="14176" xr:uid="{00000000-0005-0000-0000-000002950000}"/>
    <cellStyle name="Обычный 55 4 2 2 2 2" xfId="23361" xr:uid="{00000000-0005-0000-0000-000003950000}"/>
    <cellStyle name="Обычный 55 4 2 2 2 2 2" xfId="41361" xr:uid="{00000000-0005-0000-0000-000004950000}"/>
    <cellStyle name="Обычный 55 4 2 2 2 3" xfId="33017" xr:uid="{00000000-0005-0000-0000-000005950000}"/>
    <cellStyle name="Обычный 55 4 2 2 3" xfId="19665" xr:uid="{00000000-0005-0000-0000-000006950000}"/>
    <cellStyle name="Обычный 55 4 2 2 3 2" xfId="37835" xr:uid="{00000000-0005-0000-0000-000007950000}"/>
    <cellStyle name="Обычный 55 4 2 2 4" xfId="29540" xr:uid="{00000000-0005-0000-0000-000008950000}"/>
    <cellStyle name="Обычный 55 4 2 3" xfId="10254" xr:uid="{00000000-0005-0000-0000-000009950000}"/>
    <cellStyle name="Обычный 55 4 2 3 2" xfId="15337" xr:uid="{00000000-0005-0000-0000-00000A950000}"/>
    <cellStyle name="Обычный 55 4 2 3 2 2" xfId="24516" xr:uid="{00000000-0005-0000-0000-00000B950000}"/>
    <cellStyle name="Обычный 55 4 2 3 2 2 2" xfId="42516" xr:uid="{00000000-0005-0000-0000-00000C950000}"/>
    <cellStyle name="Обычный 55 4 2 3 2 3" xfId="34171" xr:uid="{00000000-0005-0000-0000-00000D950000}"/>
    <cellStyle name="Обычный 55 4 2 3 3" xfId="20388" xr:uid="{00000000-0005-0000-0000-00000E950000}"/>
    <cellStyle name="Обычный 55 4 2 3 3 2" xfId="38547" xr:uid="{00000000-0005-0000-0000-00000F950000}"/>
    <cellStyle name="Обычный 55 4 2 3 4" xfId="30242" xr:uid="{00000000-0005-0000-0000-000010950000}"/>
    <cellStyle name="Обычный 55 4 2 4" xfId="11178" xr:uid="{00000000-0005-0000-0000-000011950000}"/>
    <cellStyle name="Обычный 55 4 2 4 2" xfId="15338" xr:uid="{00000000-0005-0000-0000-000012950000}"/>
    <cellStyle name="Обычный 55 4 2 4 2 2" xfId="24517" xr:uid="{00000000-0005-0000-0000-000013950000}"/>
    <cellStyle name="Обычный 55 4 2 4 2 2 2" xfId="42517" xr:uid="{00000000-0005-0000-0000-000014950000}"/>
    <cellStyle name="Обычный 55 4 2 4 2 3" xfId="34172" xr:uid="{00000000-0005-0000-0000-000015950000}"/>
    <cellStyle name="Обычный 55 4 2 4 3" xfId="21027" xr:uid="{00000000-0005-0000-0000-000016950000}"/>
    <cellStyle name="Обычный 55 4 2 4 3 2" xfId="39179" xr:uid="{00000000-0005-0000-0000-000017950000}"/>
    <cellStyle name="Обычный 55 4 2 4 4" xfId="30863" xr:uid="{00000000-0005-0000-0000-000018950000}"/>
    <cellStyle name="Обычный 55 4 2 5" xfId="11684" xr:uid="{00000000-0005-0000-0000-000019950000}"/>
    <cellStyle name="Обычный 55 4 2 5 2" xfId="21529" xr:uid="{00000000-0005-0000-0000-00001A950000}"/>
    <cellStyle name="Обычный 55 4 2 5 2 2" xfId="39681" xr:uid="{00000000-0005-0000-0000-00001B950000}"/>
    <cellStyle name="Обычный 55 4 2 5 3" xfId="31365" xr:uid="{00000000-0005-0000-0000-00001C950000}"/>
    <cellStyle name="Обычный 55 4 2 6" xfId="7644" xr:uid="{00000000-0005-0000-0000-00001D950000}"/>
    <cellStyle name="Обычный 55 4 2 6 2" xfId="19039" xr:uid="{00000000-0005-0000-0000-00001E950000}"/>
    <cellStyle name="Обычный 55 4 2 6 2 2" xfId="37259" xr:uid="{00000000-0005-0000-0000-00001F950000}"/>
    <cellStyle name="Обычный 55 4 2 6 3" xfId="29006" xr:uid="{00000000-0005-0000-0000-000020950000}"/>
    <cellStyle name="Обычный 55 4 2 7" xfId="13210" xr:uid="{00000000-0005-0000-0000-000021950000}"/>
    <cellStyle name="Обычный 55 4 2 7 2" xfId="22611" xr:uid="{00000000-0005-0000-0000-000022950000}"/>
    <cellStyle name="Обычный 55 4 2 7 2 2" xfId="40623" xr:uid="{00000000-0005-0000-0000-000023950000}"/>
    <cellStyle name="Обычный 55 4 2 7 3" xfId="32284" xr:uid="{00000000-0005-0000-0000-000024950000}"/>
    <cellStyle name="Обычный 55 4 2 8" xfId="16833" xr:uid="{00000000-0005-0000-0000-000025950000}"/>
    <cellStyle name="Обычный 55 4 2 8 2" xfId="25582" xr:uid="{00000000-0005-0000-0000-000026950000}"/>
    <cellStyle name="Обычный 55 4 2 8 2 2" xfId="43543" xr:uid="{00000000-0005-0000-0000-000027950000}"/>
    <cellStyle name="Обычный 55 4 2 8 3" xfId="35235" xr:uid="{00000000-0005-0000-0000-000028950000}"/>
    <cellStyle name="Обычный 55 4 2 9" xfId="18143" xr:uid="{00000000-0005-0000-0000-000029950000}"/>
    <cellStyle name="Обычный 55 4 2 9 2" xfId="36453" xr:uid="{00000000-0005-0000-0000-00002A950000}"/>
    <cellStyle name="Обычный 55 4 3" xfId="8776" xr:uid="{00000000-0005-0000-0000-00002B950000}"/>
    <cellStyle name="Обычный 55 4 3 2" xfId="10255" xr:uid="{00000000-0005-0000-0000-00002C950000}"/>
    <cellStyle name="Обычный 55 4 3 2 2" xfId="15339" xr:uid="{00000000-0005-0000-0000-00002D950000}"/>
    <cellStyle name="Обычный 55 4 3 2 2 2" xfId="24518" xr:uid="{00000000-0005-0000-0000-00002E950000}"/>
    <cellStyle name="Обычный 55 4 3 2 2 2 2" xfId="42518" xr:uid="{00000000-0005-0000-0000-00002F950000}"/>
    <cellStyle name="Обычный 55 4 3 2 2 3" xfId="34173" xr:uid="{00000000-0005-0000-0000-000030950000}"/>
    <cellStyle name="Обычный 55 4 3 2 3" xfId="20389" xr:uid="{00000000-0005-0000-0000-000031950000}"/>
    <cellStyle name="Обычный 55 4 3 2 3 2" xfId="38548" xr:uid="{00000000-0005-0000-0000-000032950000}"/>
    <cellStyle name="Обычный 55 4 3 2 4" xfId="30243" xr:uid="{00000000-0005-0000-0000-000033950000}"/>
    <cellStyle name="Обычный 55 4 3 3" xfId="13708" xr:uid="{00000000-0005-0000-0000-000034950000}"/>
    <cellStyle name="Обычный 55 4 3 3 2" xfId="22938" xr:uid="{00000000-0005-0000-0000-000035950000}"/>
    <cellStyle name="Обычный 55 4 3 3 2 2" xfId="40939" xr:uid="{00000000-0005-0000-0000-000036950000}"/>
    <cellStyle name="Обычный 55 4 3 3 3" xfId="32593" xr:uid="{00000000-0005-0000-0000-000037950000}"/>
    <cellStyle name="Обычный 55 4 3 4" xfId="19408" xr:uid="{00000000-0005-0000-0000-000038950000}"/>
    <cellStyle name="Обычный 55 4 3 4 2" xfId="37578" xr:uid="{00000000-0005-0000-0000-000039950000}"/>
    <cellStyle name="Обычный 55 4 3 5" xfId="29288" xr:uid="{00000000-0005-0000-0000-00003A950000}"/>
    <cellStyle name="Обычный 55 4 4" xfId="9460" xr:uid="{00000000-0005-0000-0000-00003B950000}"/>
    <cellStyle name="Обычный 55 4 4 2" xfId="15340" xr:uid="{00000000-0005-0000-0000-00003C950000}"/>
    <cellStyle name="Обычный 55 4 4 2 2" xfId="24519" xr:uid="{00000000-0005-0000-0000-00003D950000}"/>
    <cellStyle name="Обычный 55 4 4 2 2 2" xfId="42519" xr:uid="{00000000-0005-0000-0000-00003E950000}"/>
    <cellStyle name="Обычный 55 4 4 2 3" xfId="34174" xr:uid="{00000000-0005-0000-0000-00003F950000}"/>
    <cellStyle name="Обычный 55 4 4 3" xfId="19934" xr:uid="{00000000-0005-0000-0000-000040950000}"/>
    <cellStyle name="Обычный 55 4 4 3 2" xfId="38099" xr:uid="{00000000-0005-0000-0000-000041950000}"/>
    <cellStyle name="Обычный 55 4 4 4" xfId="29802" xr:uid="{00000000-0005-0000-0000-000042950000}"/>
    <cellStyle name="Обычный 55 4 5" xfId="10870" xr:uid="{00000000-0005-0000-0000-000043950000}"/>
    <cellStyle name="Обычный 55 4 5 2" xfId="15341" xr:uid="{00000000-0005-0000-0000-000044950000}"/>
    <cellStyle name="Обычный 55 4 5 2 2" xfId="24520" xr:uid="{00000000-0005-0000-0000-000045950000}"/>
    <cellStyle name="Обычный 55 4 5 2 2 2" xfId="42520" xr:uid="{00000000-0005-0000-0000-000046950000}"/>
    <cellStyle name="Обычный 55 4 5 2 3" xfId="34175" xr:uid="{00000000-0005-0000-0000-000047950000}"/>
    <cellStyle name="Обычный 55 4 5 3" xfId="20725" xr:uid="{00000000-0005-0000-0000-000048950000}"/>
    <cellStyle name="Обычный 55 4 5 3 2" xfId="38877" xr:uid="{00000000-0005-0000-0000-000049950000}"/>
    <cellStyle name="Обычный 55 4 5 4" xfId="30561" xr:uid="{00000000-0005-0000-0000-00004A950000}"/>
    <cellStyle name="Обычный 55 4 6" xfId="11439" xr:uid="{00000000-0005-0000-0000-00004B950000}"/>
    <cellStyle name="Обычный 55 4 6 2" xfId="21284" xr:uid="{00000000-0005-0000-0000-00004C950000}"/>
    <cellStyle name="Обычный 55 4 6 2 2" xfId="39436" xr:uid="{00000000-0005-0000-0000-00004D950000}"/>
    <cellStyle name="Обычный 55 4 6 3" xfId="31120" xr:uid="{00000000-0005-0000-0000-00004E950000}"/>
    <cellStyle name="Обычный 55 4 7" xfId="12030" xr:uid="{00000000-0005-0000-0000-00004F950000}"/>
    <cellStyle name="Обычный 55 4 7 2" xfId="21768" xr:uid="{00000000-0005-0000-0000-000050950000}"/>
    <cellStyle name="Обычный 55 4 7 2 2" xfId="39916" xr:uid="{00000000-0005-0000-0000-000051950000}"/>
    <cellStyle name="Обычный 55 4 7 3" xfId="31595" xr:uid="{00000000-0005-0000-0000-000052950000}"/>
    <cellStyle name="Обычный 55 4 8" xfId="7200" xr:uid="{00000000-0005-0000-0000-000053950000}"/>
    <cellStyle name="Обычный 55 4 8 2" xfId="18787" xr:uid="{00000000-0005-0000-0000-000054950000}"/>
    <cellStyle name="Обычный 55 4 8 2 2" xfId="37007" xr:uid="{00000000-0005-0000-0000-000055950000}"/>
    <cellStyle name="Обычный 55 4 8 3" xfId="28758" xr:uid="{00000000-0005-0000-0000-000056950000}"/>
    <cellStyle name="Обычный 55 4 9" xfId="12644" xr:uid="{00000000-0005-0000-0000-000057950000}"/>
    <cellStyle name="Обычный 55 4 9 2" xfId="22080" xr:uid="{00000000-0005-0000-0000-000058950000}"/>
    <cellStyle name="Обычный 55 4 9 2 2" xfId="40196" xr:uid="{00000000-0005-0000-0000-000059950000}"/>
    <cellStyle name="Обычный 55 4 9 3" xfId="31859" xr:uid="{00000000-0005-0000-0000-00005A950000}"/>
    <cellStyle name="Обычный 55 5" xfId="6191" xr:uid="{00000000-0005-0000-0000-00005B950000}"/>
    <cellStyle name="Обычный 55 5 10" xfId="26882" xr:uid="{00000000-0005-0000-0000-00005C950000}"/>
    <cellStyle name="Обычный 55 5 10 2" xfId="44797" xr:uid="{00000000-0005-0000-0000-00005D950000}"/>
    <cellStyle name="Обычный 55 5 11" xfId="28233" xr:uid="{00000000-0005-0000-0000-00005E950000}"/>
    <cellStyle name="Обычный 55 5 12" xfId="45844" xr:uid="{00000000-0005-0000-0000-00005F950000}"/>
    <cellStyle name="Обычный 55 5 13" xfId="47010" xr:uid="{00000000-0005-0000-0000-000060950000}"/>
    <cellStyle name="Обычный 55 5 2" xfId="9097" xr:uid="{00000000-0005-0000-0000-000061950000}"/>
    <cellStyle name="Обычный 55 5 2 2" xfId="14177" xr:uid="{00000000-0005-0000-0000-000062950000}"/>
    <cellStyle name="Обычный 55 5 2 2 2" xfId="23362" xr:uid="{00000000-0005-0000-0000-000063950000}"/>
    <cellStyle name="Обычный 55 5 2 2 2 2" xfId="41362" xr:uid="{00000000-0005-0000-0000-000064950000}"/>
    <cellStyle name="Обычный 55 5 2 2 3" xfId="33018" xr:uid="{00000000-0005-0000-0000-000065950000}"/>
    <cellStyle name="Обычный 55 5 2 3" xfId="19663" xr:uid="{00000000-0005-0000-0000-000066950000}"/>
    <cellStyle name="Обычный 55 5 2 3 2" xfId="37833" xr:uid="{00000000-0005-0000-0000-000067950000}"/>
    <cellStyle name="Обычный 55 5 2 4" xfId="29538" xr:uid="{00000000-0005-0000-0000-000068950000}"/>
    <cellStyle name="Обычный 55 5 3" xfId="10256" xr:uid="{00000000-0005-0000-0000-000069950000}"/>
    <cellStyle name="Обычный 55 5 3 2" xfId="15342" xr:uid="{00000000-0005-0000-0000-00006A950000}"/>
    <cellStyle name="Обычный 55 5 3 2 2" xfId="24521" xr:uid="{00000000-0005-0000-0000-00006B950000}"/>
    <cellStyle name="Обычный 55 5 3 2 2 2" xfId="42521" xr:uid="{00000000-0005-0000-0000-00006C950000}"/>
    <cellStyle name="Обычный 55 5 3 2 3" xfId="34176" xr:uid="{00000000-0005-0000-0000-00006D950000}"/>
    <cellStyle name="Обычный 55 5 3 3" xfId="20390" xr:uid="{00000000-0005-0000-0000-00006E950000}"/>
    <cellStyle name="Обычный 55 5 3 3 2" xfId="38549" xr:uid="{00000000-0005-0000-0000-00006F950000}"/>
    <cellStyle name="Обычный 55 5 3 4" xfId="30244" xr:uid="{00000000-0005-0000-0000-000070950000}"/>
    <cellStyle name="Обычный 55 5 4" xfId="11179" xr:uid="{00000000-0005-0000-0000-000071950000}"/>
    <cellStyle name="Обычный 55 5 4 2" xfId="15343" xr:uid="{00000000-0005-0000-0000-000072950000}"/>
    <cellStyle name="Обычный 55 5 4 2 2" xfId="24522" xr:uid="{00000000-0005-0000-0000-000073950000}"/>
    <cellStyle name="Обычный 55 5 4 2 2 2" xfId="42522" xr:uid="{00000000-0005-0000-0000-000074950000}"/>
    <cellStyle name="Обычный 55 5 4 2 3" xfId="34177" xr:uid="{00000000-0005-0000-0000-000075950000}"/>
    <cellStyle name="Обычный 55 5 4 3" xfId="21028" xr:uid="{00000000-0005-0000-0000-000076950000}"/>
    <cellStyle name="Обычный 55 5 4 3 2" xfId="39180" xr:uid="{00000000-0005-0000-0000-000077950000}"/>
    <cellStyle name="Обычный 55 5 4 4" xfId="30864" xr:uid="{00000000-0005-0000-0000-000078950000}"/>
    <cellStyle name="Обычный 55 5 5" xfId="11682" xr:uid="{00000000-0005-0000-0000-000079950000}"/>
    <cellStyle name="Обычный 55 5 5 2" xfId="21527" xr:uid="{00000000-0005-0000-0000-00007A950000}"/>
    <cellStyle name="Обычный 55 5 5 2 2" xfId="39679" xr:uid="{00000000-0005-0000-0000-00007B950000}"/>
    <cellStyle name="Обычный 55 5 5 3" xfId="31363" xr:uid="{00000000-0005-0000-0000-00007C950000}"/>
    <cellStyle name="Обычный 55 5 6" xfId="7642" xr:uid="{00000000-0005-0000-0000-00007D950000}"/>
    <cellStyle name="Обычный 55 5 6 2" xfId="19037" xr:uid="{00000000-0005-0000-0000-00007E950000}"/>
    <cellStyle name="Обычный 55 5 6 2 2" xfId="37257" xr:uid="{00000000-0005-0000-0000-00007F950000}"/>
    <cellStyle name="Обычный 55 5 6 3" xfId="29004" xr:uid="{00000000-0005-0000-0000-000080950000}"/>
    <cellStyle name="Обычный 55 5 7" xfId="13211" xr:uid="{00000000-0005-0000-0000-000081950000}"/>
    <cellStyle name="Обычный 55 5 7 2" xfId="22612" xr:uid="{00000000-0005-0000-0000-000082950000}"/>
    <cellStyle name="Обычный 55 5 7 2 2" xfId="40624" xr:uid="{00000000-0005-0000-0000-000083950000}"/>
    <cellStyle name="Обычный 55 5 7 3" xfId="32285" xr:uid="{00000000-0005-0000-0000-000084950000}"/>
    <cellStyle name="Обычный 55 5 8" xfId="16671" xr:uid="{00000000-0005-0000-0000-000085950000}"/>
    <cellStyle name="Обычный 55 5 8 2" xfId="25459" xr:uid="{00000000-0005-0000-0000-000086950000}"/>
    <cellStyle name="Обычный 55 5 8 2 2" xfId="43423" xr:uid="{00000000-0005-0000-0000-000087950000}"/>
    <cellStyle name="Обычный 55 5 8 3" xfId="35115" xr:uid="{00000000-0005-0000-0000-000088950000}"/>
    <cellStyle name="Обычный 55 5 9" xfId="18140" xr:uid="{00000000-0005-0000-0000-000089950000}"/>
    <cellStyle name="Обычный 55 5 9 2" xfId="36450" xr:uid="{00000000-0005-0000-0000-00008A950000}"/>
    <cellStyle name="Обычный 55 6" xfId="8346" xr:uid="{00000000-0005-0000-0000-00008B950000}"/>
    <cellStyle name="Обычный 55 6 2" xfId="10257" xr:uid="{00000000-0005-0000-0000-00008C950000}"/>
    <cellStyle name="Обычный 55 6 2 2" xfId="15344" xr:uid="{00000000-0005-0000-0000-00008D950000}"/>
    <cellStyle name="Обычный 55 6 2 2 2" xfId="24523" xr:uid="{00000000-0005-0000-0000-00008E950000}"/>
    <cellStyle name="Обычный 55 6 2 2 2 2" xfId="42523" xr:uid="{00000000-0005-0000-0000-00008F950000}"/>
    <cellStyle name="Обычный 55 6 2 2 3" xfId="34178" xr:uid="{00000000-0005-0000-0000-000090950000}"/>
    <cellStyle name="Обычный 55 6 2 3" xfId="20391" xr:uid="{00000000-0005-0000-0000-000091950000}"/>
    <cellStyle name="Обычный 55 6 2 3 2" xfId="38550" xr:uid="{00000000-0005-0000-0000-000092950000}"/>
    <cellStyle name="Обычный 55 6 2 4" xfId="30245" xr:uid="{00000000-0005-0000-0000-000093950000}"/>
    <cellStyle name="Обычный 55 6 3" xfId="13388" xr:uid="{00000000-0005-0000-0000-000094950000}"/>
    <cellStyle name="Обычный 55 6 4" xfId="19220" xr:uid="{00000000-0005-0000-0000-000095950000}"/>
    <cellStyle name="Обычный 55 6 4 2" xfId="37399" xr:uid="{00000000-0005-0000-0000-000096950000}"/>
    <cellStyle name="Обычный 55 6 5" xfId="29112" xr:uid="{00000000-0005-0000-0000-000097950000}"/>
    <cellStyle name="Обычный 55 7" xfId="9458" xr:uid="{00000000-0005-0000-0000-000098950000}"/>
    <cellStyle name="Обычный 55 7 2" xfId="13706" xr:uid="{00000000-0005-0000-0000-000099950000}"/>
    <cellStyle name="Обычный 55 7 2 2" xfId="22936" xr:uid="{00000000-0005-0000-0000-00009A950000}"/>
    <cellStyle name="Обычный 55 7 2 2 2" xfId="40937" xr:uid="{00000000-0005-0000-0000-00009B950000}"/>
    <cellStyle name="Обычный 55 7 2 3" xfId="32591" xr:uid="{00000000-0005-0000-0000-00009C950000}"/>
    <cellStyle name="Обычный 55 7 3" xfId="19932" xr:uid="{00000000-0005-0000-0000-00009D950000}"/>
    <cellStyle name="Обычный 55 7 3 2" xfId="38097" xr:uid="{00000000-0005-0000-0000-00009E950000}"/>
    <cellStyle name="Обычный 55 7 4" xfId="29800" xr:uid="{00000000-0005-0000-0000-00009F950000}"/>
    <cellStyle name="Обычный 55 8" xfId="10868" xr:uid="{00000000-0005-0000-0000-0000A0950000}"/>
    <cellStyle name="Обычный 55 8 2" xfId="15345" xr:uid="{00000000-0005-0000-0000-0000A1950000}"/>
    <cellStyle name="Обычный 55 8 2 2" xfId="24524" xr:uid="{00000000-0005-0000-0000-0000A2950000}"/>
    <cellStyle name="Обычный 55 8 2 2 2" xfId="42524" xr:uid="{00000000-0005-0000-0000-0000A3950000}"/>
    <cellStyle name="Обычный 55 8 2 3" xfId="34179" xr:uid="{00000000-0005-0000-0000-0000A4950000}"/>
    <cellStyle name="Обычный 55 8 3" xfId="20723" xr:uid="{00000000-0005-0000-0000-0000A5950000}"/>
    <cellStyle name="Обычный 55 8 3 2" xfId="38875" xr:uid="{00000000-0005-0000-0000-0000A6950000}"/>
    <cellStyle name="Обычный 55 8 4" xfId="30559" xr:uid="{00000000-0005-0000-0000-0000A7950000}"/>
    <cellStyle name="Обычный 55 9" xfId="11278" xr:uid="{00000000-0005-0000-0000-0000A8950000}"/>
    <cellStyle name="Обычный 55 9 2" xfId="21123" xr:uid="{00000000-0005-0000-0000-0000A9950000}"/>
    <cellStyle name="Обычный 55 9 2 2" xfId="39275" xr:uid="{00000000-0005-0000-0000-0000AA950000}"/>
    <cellStyle name="Обычный 55 9 3" xfId="30959" xr:uid="{00000000-0005-0000-0000-0000AB950000}"/>
    <cellStyle name="Обычный 55_Data_Resourses &amp; Reserves_Audit12_mod2011_f0112" xfId="3926" xr:uid="{00000000-0005-0000-0000-0000AC950000}"/>
    <cellStyle name="Обычный 56" xfId="3927" xr:uid="{00000000-0005-0000-0000-0000AD950000}"/>
    <cellStyle name="Обычный 56 10" xfId="11795" xr:uid="{00000000-0005-0000-0000-0000AE950000}"/>
    <cellStyle name="Обычный 56 11" xfId="6685" xr:uid="{00000000-0005-0000-0000-0000AF950000}"/>
    <cellStyle name="Обычный 56 11 2" xfId="18539" xr:uid="{00000000-0005-0000-0000-0000B0950000}"/>
    <cellStyle name="Обычный 56 11 2 2" xfId="36816" xr:uid="{00000000-0005-0000-0000-0000B1950000}"/>
    <cellStyle name="Обычный 56 11 3" xfId="28595" xr:uid="{00000000-0005-0000-0000-0000B2950000}"/>
    <cellStyle name="Обычный 56 12" xfId="12645" xr:uid="{00000000-0005-0000-0000-0000B3950000}"/>
    <cellStyle name="Обычный 56 12 2" xfId="22081" xr:uid="{00000000-0005-0000-0000-0000B4950000}"/>
    <cellStyle name="Обычный 56 12 2 2" xfId="40197" xr:uid="{00000000-0005-0000-0000-0000B5950000}"/>
    <cellStyle name="Обычный 56 12 3" xfId="31860" xr:uid="{00000000-0005-0000-0000-0000B6950000}"/>
    <cellStyle name="Обычный 56 2" xfId="3928" xr:uid="{00000000-0005-0000-0000-0000B7950000}"/>
    <cellStyle name="Обычный 56 2 10" xfId="12646" xr:uid="{00000000-0005-0000-0000-0000B8950000}"/>
    <cellStyle name="Обычный 56 2 10 2" xfId="22082" xr:uid="{00000000-0005-0000-0000-0000B9950000}"/>
    <cellStyle name="Обычный 56 2 10 2 2" xfId="40198" xr:uid="{00000000-0005-0000-0000-0000BA950000}"/>
    <cellStyle name="Обычный 56 2 10 3" xfId="31861" xr:uid="{00000000-0005-0000-0000-0000BB950000}"/>
    <cellStyle name="Обычный 56 2 11" xfId="16215" xr:uid="{00000000-0005-0000-0000-0000BC950000}"/>
    <cellStyle name="Обычный 56 2 11 2" xfId="25154" xr:uid="{00000000-0005-0000-0000-0000BD950000}"/>
    <cellStyle name="Обычный 56 2 11 2 2" xfId="43147" xr:uid="{00000000-0005-0000-0000-0000BE950000}"/>
    <cellStyle name="Обычный 56 2 11 3" xfId="34794" xr:uid="{00000000-0005-0000-0000-0000BF950000}"/>
    <cellStyle name="Обычный 56 2 12" xfId="17433" xr:uid="{00000000-0005-0000-0000-0000C0950000}"/>
    <cellStyle name="Обычный 56 2 12 2" xfId="35788" xr:uid="{00000000-0005-0000-0000-0000C1950000}"/>
    <cellStyle name="Обычный 56 2 13" xfId="26518" xr:uid="{00000000-0005-0000-0000-0000C2950000}"/>
    <cellStyle name="Обычный 56 2 13 2" xfId="44440" xr:uid="{00000000-0005-0000-0000-0000C3950000}"/>
    <cellStyle name="Обычный 56 2 14" xfId="27631" xr:uid="{00000000-0005-0000-0000-0000C4950000}"/>
    <cellStyle name="Обычный 56 2 15" xfId="45473" xr:uid="{00000000-0005-0000-0000-0000C5950000}"/>
    <cellStyle name="Обычный 56 2 16" xfId="46586" xr:uid="{00000000-0005-0000-0000-0000C6950000}"/>
    <cellStyle name="Обычный 56 2 2" xfId="3929" xr:uid="{00000000-0005-0000-0000-0000C7950000}"/>
    <cellStyle name="Обычный 56 2 2 2" xfId="10258" xr:uid="{00000000-0005-0000-0000-0000C8950000}"/>
    <cellStyle name="Обычный 56 2 3" xfId="6195" xr:uid="{00000000-0005-0000-0000-0000C9950000}"/>
    <cellStyle name="Обычный 56 2 3 10" xfId="27003" xr:uid="{00000000-0005-0000-0000-0000CA950000}"/>
    <cellStyle name="Обычный 56 2 3 10 2" xfId="44918" xr:uid="{00000000-0005-0000-0000-0000CB950000}"/>
    <cellStyle name="Обычный 56 2 3 11" xfId="28237" xr:uid="{00000000-0005-0000-0000-0000CC950000}"/>
    <cellStyle name="Обычный 56 2 3 12" xfId="45975" xr:uid="{00000000-0005-0000-0000-0000CD950000}"/>
    <cellStyle name="Обычный 56 2 3 13" xfId="47170" xr:uid="{00000000-0005-0000-0000-0000CE950000}"/>
    <cellStyle name="Обычный 56 2 3 2" xfId="9101" xr:uid="{00000000-0005-0000-0000-0000CF950000}"/>
    <cellStyle name="Обычный 56 2 3 2 2" xfId="14178" xr:uid="{00000000-0005-0000-0000-0000D0950000}"/>
    <cellStyle name="Обычный 56 2 3 2 2 2" xfId="23363" xr:uid="{00000000-0005-0000-0000-0000D1950000}"/>
    <cellStyle name="Обычный 56 2 3 2 2 2 2" xfId="41363" xr:uid="{00000000-0005-0000-0000-0000D2950000}"/>
    <cellStyle name="Обычный 56 2 3 2 2 3" xfId="33019" xr:uid="{00000000-0005-0000-0000-0000D3950000}"/>
    <cellStyle name="Обычный 56 2 3 2 3" xfId="19667" xr:uid="{00000000-0005-0000-0000-0000D4950000}"/>
    <cellStyle name="Обычный 56 2 3 2 3 2" xfId="37837" xr:uid="{00000000-0005-0000-0000-0000D5950000}"/>
    <cellStyle name="Обычный 56 2 3 2 4" xfId="29542" xr:uid="{00000000-0005-0000-0000-0000D6950000}"/>
    <cellStyle name="Обычный 56 2 3 3" xfId="10259" xr:uid="{00000000-0005-0000-0000-0000D7950000}"/>
    <cellStyle name="Обычный 56 2 3 3 2" xfId="15346" xr:uid="{00000000-0005-0000-0000-0000D8950000}"/>
    <cellStyle name="Обычный 56 2 3 3 2 2" xfId="24525" xr:uid="{00000000-0005-0000-0000-0000D9950000}"/>
    <cellStyle name="Обычный 56 2 3 3 2 2 2" xfId="42525" xr:uid="{00000000-0005-0000-0000-0000DA950000}"/>
    <cellStyle name="Обычный 56 2 3 3 2 3" xfId="34180" xr:uid="{00000000-0005-0000-0000-0000DB950000}"/>
    <cellStyle name="Обычный 56 2 3 3 3" xfId="20392" xr:uid="{00000000-0005-0000-0000-0000DC950000}"/>
    <cellStyle name="Обычный 56 2 3 3 3 2" xfId="38551" xr:uid="{00000000-0005-0000-0000-0000DD950000}"/>
    <cellStyle name="Обычный 56 2 3 3 4" xfId="30246" xr:uid="{00000000-0005-0000-0000-0000DE950000}"/>
    <cellStyle name="Обычный 56 2 3 4" xfId="11180" xr:uid="{00000000-0005-0000-0000-0000DF950000}"/>
    <cellStyle name="Обычный 56 2 3 4 2" xfId="15347" xr:uid="{00000000-0005-0000-0000-0000E0950000}"/>
    <cellStyle name="Обычный 56 2 3 4 2 2" xfId="24526" xr:uid="{00000000-0005-0000-0000-0000E1950000}"/>
    <cellStyle name="Обычный 56 2 3 4 2 2 2" xfId="42526" xr:uid="{00000000-0005-0000-0000-0000E2950000}"/>
    <cellStyle name="Обычный 56 2 3 4 2 3" xfId="34181" xr:uid="{00000000-0005-0000-0000-0000E3950000}"/>
    <cellStyle name="Обычный 56 2 3 4 3" xfId="21029" xr:uid="{00000000-0005-0000-0000-0000E4950000}"/>
    <cellStyle name="Обычный 56 2 3 4 3 2" xfId="39181" xr:uid="{00000000-0005-0000-0000-0000E5950000}"/>
    <cellStyle name="Обычный 56 2 3 4 4" xfId="30865" xr:uid="{00000000-0005-0000-0000-0000E6950000}"/>
    <cellStyle name="Обычный 56 2 3 5" xfId="11686" xr:uid="{00000000-0005-0000-0000-0000E7950000}"/>
    <cellStyle name="Обычный 56 2 3 5 2" xfId="21531" xr:uid="{00000000-0005-0000-0000-0000E8950000}"/>
    <cellStyle name="Обычный 56 2 3 5 2 2" xfId="39683" xr:uid="{00000000-0005-0000-0000-0000E9950000}"/>
    <cellStyle name="Обычный 56 2 3 5 3" xfId="31367" xr:uid="{00000000-0005-0000-0000-0000EA950000}"/>
    <cellStyle name="Обычный 56 2 3 6" xfId="7646" xr:uid="{00000000-0005-0000-0000-0000EB950000}"/>
    <cellStyle name="Обычный 56 2 3 6 2" xfId="19041" xr:uid="{00000000-0005-0000-0000-0000EC950000}"/>
    <cellStyle name="Обычный 56 2 3 6 2 2" xfId="37261" xr:uid="{00000000-0005-0000-0000-0000ED950000}"/>
    <cellStyle name="Обычный 56 2 3 6 3" xfId="29008" xr:uid="{00000000-0005-0000-0000-0000EE950000}"/>
    <cellStyle name="Обычный 56 2 3 7" xfId="13212" xr:uid="{00000000-0005-0000-0000-0000EF950000}"/>
    <cellStyle name="Обычный 56 2 3 7 2" xfId="22613" xr:uid="{00000000-0005-0000-0000-0000F0950000}"/>
    <cellStyle name="Обычный 56 2 3 7 2 2" xfId="40625" xr:uid="{00000000-0005-0000-0000-0000F1950000}"/>
    <cellStyle name="Обычный 56 2 3 7 3" xfId="32286" xr:uid="{00000000-0005-0000-0000-0000F2950000}"/>
    <cellStyle name="Обычный 56 2 3 8" xfId="16834" xr:uid="{00000000-0005-0000-0000-0000F3950000}"/>
    <cellStyle name="Обычный 56 2 3 8 2" xfId="25583" xr:uid="{00000000-0005-0000-0000-0000F4950000}"/>
    <cellStyle name="Обычный 56 2 3 8 2 2" xfId="43544" xr:uid="{00000000-0005-0000-0000-0000F5950000}"/>
    <cellStyle name="Обычный 56 2 3 8 3" xfId="35236" xr:uid="{00000000-0005-0000-0000-0000F6950000}"/>
    <cellStyle name="Обычный 56 2 3 9" xfId="18144" xr:uid="{00000000-0005-0000-0000-0000F7950000}"/>
    <cellStyle name="Обычный 56 2 3 9 2" xfId="36454" xr:uid="{00000000-0005-0000-0000-0000F8950000}"/>
    <cellStyle name="Обычный 56 2 4" xfId="8539" xr:uid="{00000000-0005-0000-0000-0000F9950000}"/>
    <cellStyle name="Обычный 56 2 4 2" xfId="10260" xr:uid="{00000000-0005-0000-0000-0000FA950000}"/>
    <cellStyle name="Обычный 56 2 4 2 2" xfId="15348" xr:uid="{00000000-0005-0000-0000-0000FB950000}"/>
    <cellStyle name="Обычный 56 2 4 2 2 2" xfId="24527" xr:uid="{00000000-0005-0000-0000-0000FC950000}"/>
    <cellStyle name="Обычный 56 2 4 2 2 2 2" xfId="42527" xr:uid="{00000000-0005-0000-0000-0000FD950000}"/>
    <cellStyle name="Обычный 56 2 4 2 2 3" xfId="34182" xr:uid="{00000000-0005-0000-0000-0000FE950000}"/>
    <cellStyle name="Обычный 56 2 4 2 3" xfId="20393" xr:uid="{00000000-0005-0000-0000-0000FF950000}"/>
    <cellStyle name="Обычный 56 2 4 2 3 2" xfId="38552" xr:uid="{00000000-0005-0000-0000-000000960000}"/>
    <cellStyle name="Обычный 56 2 4 2 4" xfId="30247" xr:uid="{00000000-0005-0000-0000-000001960000}"/>
    <cellStyle name="Обычный 56 2 4 3" xfId="13710" xr:uid="{00000000-0005-0000-0000-000002960000}"/>
    <cellStyle name="Обычный 56 2 4 3 2" xfId="22940" xr:uid="{00000000-0005-0000-0000-000003960000}"/>
    <cellStyle name="Обычный 56 2 4 3 2 2" xfId="40941" xr:uid="{00000000-0005-0000-0000-000004960000}"/>
    <cellStyle name="Обычный 56 2 4 3 3" xfId="32595" xr:uid="{00000000-0005-0000-0000-000005960000}"/>
    <cellStyle name="Обычный 56 2 4 4" xfId="19294" xr:uid="{00000000-0005-0000-0000-000006960000}"/>
    <cellStyle name="Обычный 56 2 4 4 2" xfId="37468" xr:uid="{00000000-0005-0000-0000-000007960000}"/>
    <cellStyle name="Обычный 56 2 4 5" xfId="29179" xr:uid="{00000000-0005-0000-0000-000008960000}"/>
    <cellStyle name="Обычный 56 2 5" xfId="9462" xr:uid="{00000000-0005-0000-0000-000009960000}"/>
    <cellStyle name="Обычный 56 2 5 2" xfId="15349" xr:uid="{00000000-0005-0000-0000-00000A960000}"/>
    <cellStyle name="Обычный 56 2 5 2 2" xfId="24528" xr:uid="{00000000-0005-0000-0000-00000B960000}"/>
    <cellStyle name="Обычный 56 2 5 2 2 2" xfId="42528" xr:uid="{00000000-0005-0000-0000-00000C960000}"/>
    <cellStyle name="Обычный 56 2 5 2 3" xfId="34183" xr:uid="{00000000-0005-0000-0000-00000D960000}"/>
    <cellStyle name="Обычный 56 2 5 3" xfId="19936" xr:uid="{00000000-0005-0000-0000-00000E960000}"/>
    <cellStyle name="Обычный 56 2 5 3 2" xfId="38101" xr:uid="{00000000-0005-0000-0000-00000F960000}"/>
    <cellStyle name="Обычный 56 2 5 4" xfId="29804" xr:uid="{00000000-0005-0000-0000-000010960000}"/>
    <cellStyle name="Обычный 56 2 6" xfId="10872" xr:uid="{00000000-0005-0000-0000-000011960000}"/>
    <cellStyle name="Обычный 56 2 6 2" xfId="15350" xr:uid="{00000000-0005-0000-0000-000012960000}"/>
    <cellStyle name="Обычный 56 2 6 2 2" xfId="24529" xr:uid="{00000000-0005-0000-0000-000013960000}"/>
    <cellStyle name="Обычный 56 2 6 2 2 2" xfId="42529" xr:uid="{00000000-0005-0000-0000-000014960000}"/>
    <cellStyle name="Обычный 56 2 6 2 3" xfId="34184" xr:uid="{00000000-0005-0000-0000-000015960000}"/>
    <cellStyle name="Обычный 56 2 6 3" xfId="20727" xr:uid="{00000000-0005-0000-0000-000016960000}"/>
    <cellStyle name="Обычный 56 2 6 3 2" xfId="38879" xr:uid="{00000000-0005-0000-0000-000017960000}"/>
    <cellStyle name="Обычный 56 2 6 4" xfId="30563" xr:uid="{00000000-0005-0000-0000-000018960000}"/>
    <cellStyle name="Обычный 56 2 7" xfId="11341" xr:uid="{00000000-0005-0000-0000-000019960000}"/>
    <cellStyle name="Обычный 56 2 7 2" xfId="21186" xr:uid="{00000000-0005-0000-0000-00001A960000}"/>
    <cellStyle name="Обычный 56 2 7 2 2" xfId="39338" xr:uid="{00000000-0005-0000-0000-00001B960000}"/>
    <cellStyle name="Обычный 56 2 7 3" xfId="31022" xr:uid="{00000000-0005-0000-0000-00001C960000}"/>
    <cellStyle name="Обычный 56 2 8" xfId="11903" xr:uid="{00000000-0005-0000-0000-00001D960000}"/>
    <cellStyle name="Обычный 56 2 8 2" xfId="21654" xr:uid="{00000000-0005-0000-0000-00001E960000}"/>
    <cellStyle name="Обычный 56 2 8 2 2" xfId="39803" xr:uid="{00000000-0005-0000-0000-00001F960000}"/>
    <cellStyle name="Обычный 56 2 8 3" xfId="31482" xr:uid="{00000000-0005-0000-0000-000020960000}"/>
    <cellStyle name="Обычный 56 2 9" xfId="6840" xr:uid="{00000000-0005-0000-0000-000021960000}"/>
    <cellStyle name="Обычный 56 2 9 2" xfId="18629" xr:uid="{00000000-0005-0000-0000-000022960000}"/>
    <cellStyle name="Обычный 56 2 9 2 2" xfId="36890" xr:uid="{00000000-0005-0000-0000-000023960000}"/>
    <cellStyle name="Обычный 56 2 9 3" xfId="28659" xr:uid="{00000000-0005-0000-0000-000024960000}"/>
    <cellStyle name="Обычный 56 3" xfId="3930" xr:uid="{00000000-0005-0000-0000-000025960000}"/>
    <cellStyle name="Обычный 56 3 2" xfId="10261" xr:uid="{00000000-0005-0000-0000-000026960000}"/>
    <cellStyle name="Обычный 56 4" xfId="3931" xr:uid="{00000000-0005-0000-0000-000027960000}"/>
    <cellStyle name="Обычный 56 4 10" xfId="16216" xr:uid="{00000000-0005-0000-0000-000028960000}"/>
    <cellStyle name="Обычный 56 4 10 2" xfId="25155" xr:uid="{00000000-0005-0000-0000-000029960000}"/>
    <cellStyle name="Обычный 56 4 10 2 2" xfId="43148" xr:uid="{00000000-0005-0000-0000-00002A960000}"/>
    <cellStyle name="Обычный 56 4 10 3" xfId="34795" xr:uid="{00000000-0005-0000-0000-00002B960000}"/>
    <cellStyle name="Обычный 56 4 11" xfId="17434" xr:uid="{00000000-0005-0000-0000-00002C960000}"/>
    <cellStyle name="Обычный 56 4 11 2" xfId="35789" xr:uid="{00000000-0005-0000-0000-00002D960000}"/>
    <cellStyle name="Обычный 56 4 12" xfId="26519" xr:uid="{00000000-0005-0000-0000-00002E960000}"/>
    <cellStyle name="Обычный 56 4 12 2" xfId="44441" xr:uid="{00000000-0005-0000-0000-00002F960000}"/>
    <cellStyle name="Обычный 56 4 13" xfId="27632" xr:uid="{00000000-0005-0000-0000-000030960000}"/>
    <cellStyle name="Обычный 56 4 14" xfId="45474" xr:uid="{00000000-0005-0000-0000-000031960000}"/>
    <cellStyle name="Обычный 56 4 15" xfId="46587" xr:uid="{00000000-0005-0000-0000-000032960000}"/>
    <cellStyle name="Обычный 56 4 2" xfId="6196" xr:uid="{00000000-0005-0000-0000-000033960000}"/>
    <cellStyle name="Обычный 56 4 2 10" xfId="27004" xr:uid="{00000000-0005-0000-0000-000034960000}"/>
    <cellStyle name="Обычный 56 4 2 10 2" xfId="44919" xr:uid="{00000000-0005-0000-0000-000035960000}"/>
    <cellStyle name="Обычный 56 4 2 11" xfId="28238" xr:uid="{00000000-0005-0000-0000-000036960000}"/>
    <cellStyle name="Обычный 56 4 2 12" xfId="45976" xr:uid="{00000000-0005-0000-0000-000037960000}"/>
    <cellStyle name="Обычный 56 4 2 13" xfId="47171" xr:uid="{00000000-0005-0000-0000-000038960000}"/>
    <cellStyle name="Обычный 56 4 2 2" xfId="9102" xr:uid="{00000000-0005-0000-0000-000039960000}"/>
    <cellStyle name="Обычный 56 4 2 2 2" xfId="14179" xr:uid="{00000000-0005-0000-0000-00003A960000}"/>
    <cellStyle name="Обычный 56 4 2 2 2 2" xfId="23364" xr:uid="{00000000-0005-0000-0000-00003B960000}"/>
    <cellStyle name="Обычный 56 4 2 2 2 2 2" xfId="41364" xr:uid="{00000000-0005-0000-0000-00003C960000}"/>
    <cellStyle name="Обычный 56 4 2 2 2 3" xfId="33020" xr:uid="{00000000-0005-0000-0000-00003D960000}"/>
    <cellStyle name="Обычный 56 4 2 2 3" xfId="19668" xr:uid="{00000000-0005-0000-0000-00003E960000}"/>
    <cellStyle name="Обычный 56 4 2 2 3 2" xfId="37838" xr:uid="{00000000-0005-0000-0000-00003F960000}"/>
    <cellStyle name="Обычный 56 4 2 2 4" xfId="29543" xr:uid="{00000000-0005-0000-0000-000040960000}"/>
    <cellStyle name="Обычный 56 4 2 3" xfId="10262" xr:uid="{00000000-0005-0000-0000-000041960000}"/>
    <cellStyle name="Обычный 56 4 2 3 2" xfId="15351" xr:uid="{00000000-0005-0000-0000-000042960000}"/>
    <cellStyle name="Обычный 56 4 2 3 2 2" xfId="24530" xr:uid="{00000000-0005-0000-0000-000043960000}"/>
    <cellStyle name="Обычный 56 4 2 3 2 2 2" xfId="42530" xr:uid="{00000000-0005-0000-0000-000044960000}"/>
    <cellStyle name="Обычный 56 4 2 3 2 3" xfId="34185" xr:uid="{00000000-0005-0000-0000-000045960000}"/>
    <cellStyle name="Обычный 56 4 2 3 3" xfId="20394" xr:uid="{00000000-0005-0000-0000-000046960000}"/>
    <cellStyle name="Обычный 56 4 2 3 3 2" xfId="38553" xr:uid="{00000000-0005-0000-0000-000047960000}"/>
    <cellStyle name="Обычный 56 4 2 3 4" xfId="30248" xr:uid="{00000000-0005-0000-0000-000048960000}"/>
    <cellStyle name="Обычный 56 4 2 4" xfId="11181" xr:uid="{00000000-0005-0000-0000-000049960000}"/>
    <cellStyle name="Обычный 56 4 2 4 2" xfId="15352" xr:uid="{00000000-0005-0000-0000-00004A960000}"/>
    <cellStyle name="Обычный 56 4 2 4 2 2" xfId="24531" xr:uid="{00000000-0005-0000-0000-00004B960000}"/>
    <cellStyle name="Обычный 56 4 2 4 2 2 2" xfId="42531" xr:uid="{00000000-0005-0000-0000-00004C960000}"/>
    <cellStyle name="Обычный 56 4 2 4 2 3" xfId="34186" xr:uid="{00000000-0005-0000-0000-00004D960000}"/>
    <cellStyle name="Обычный 56 4 2 4 3" xfId="21030" xr:uid="{00000000-0005-0000-0000-00004E960000}"/>
    <cellStyle name="Обычный 56 4 2 4 3 2" xfId="39182" xr:uid="{00000000-0005-0000-0000-00004F960000}"/>
    <cellStyle name="Обычный 56 4 2 4 4" xfId="30866" xr:uid="{00000000-0005-0000-0000-000050960000}"/>
    <cellStyle name="Обычный 56 4 2 5" xfId="11687" xr:uid="{00000000-0005-0000-0000-000051960000}"/>
    <cellStyle name="Обычный 56 4 2 5 2" xfId="21532" xr:uid="{00000000-0005-0000-0000-000052960000}"/>
    <cellStyle name="Обычный 56 4 2 5 2 2" xfId="39684" xr:uid="{00000000-0005-0000-0000-000053960000}"/>
    <cellStyle name="Обычный 56 4 2 5 3" xfId="31368" xr:uid="{00000000-0005-0000-0000-000054960000}"/>
    <cellStyle name="Обычный 56 4 2 6" xfId="7647" xr:uid="{00000000-0005-0000-0000-000055960000}"/>
    <cellStyle name="Обычный 56 4 2 6 2" xfId="19042" xr:uid="{00000000-0005-0000-0000-000056960000}"/>
    <cellStyle name="Обычный 56 4 2 6 2 2" xfId="37262" xr:uid="{00000000-0005-0000-0000-000057960000}"/>
    <cellStyle name="Обычный 56 4 2 6 3" xfId="29009" xr:uid="{00000000-0005-0000-0000-000058960000}"/>
    <cellStyle name="Обычный 56 4 2 7" xfId="13213" xr:uid="{00000000-0005-0000-0000-000059960000}"/>
    <cellStyle name="Обычный 56 4 2 7 2" xfId="22614" xr:uid="{00000000-0005-0000-0000-00005A960000}"/>
    <cellStyle name="Обычный 56 4 2 7 2 2" xfId="40626" xr:uid="{00000000-0005-0000-0000-00005B960000}"/>
    <cellStyle name="Обычный 56 4 2 7 3" xfId="32287" xr:uid="{00000000-0005-0000-0000-00005C960000}"/>
    <cellStyle name="Обычный 56 4 2 8" xfId="16835" xr:uid="{00000000-0005-0000-0000-00005D960000}"/>
    <cellStyle name="Обычный 56 4 2 8 2" xfId="25584" xr:uid="{00000000-0005-0000-0000-00005E960000}"/>
    <cellStyle name="Обычный 56 4 2 8 2 2" xfId="43545" xr:uid="{00000000-0005-0000-0000-00005F960000}"/>
    <cellStyle name="Обычный 56 4 2 8 3" xfId="35237" xr:uid="{00000000-0005-0000-0000-000060960000}"/>
    <cellStyle name="Обычный 56 4 2 9" xfId="18145" xr:uid="{00000000-0005-0000-0000-000061960000}"/>
    <cellStyle name="Обычный 56 4 2 9 2" xfId="36455" xr:uid="{00000000-0005-0000-0000-000062960000}"/>
    <cellStyle name="Обычный 56 4 3" xfId="8781" xr:uid="{00000000-0005-0000-0000-000063960000}"/>
    <cellStyle name="Обычный 56 4 3 2" xfId="10263" xr:uid="{00000000-0005-0000-0000-000064960000}"/>
    <cellStyle name="Обычный 56 4 3 2 2" xfId="15353" xr:uid="{00000000-0005-0000-0000-000065960000}"/>
    <cellStyle name="Обычный 56 4 3 2 2 2" xfId="24532" xr:uid="{00000000-0005-0000-0000-000066960000}"/>
    <cellStyle name="Обычный 56 4 3 2 2 2 2" xfId="42532" xr:uid="{00000000-0005-0000-0000-000067960000}"/>
    <cellStyle name="Обычный 56 4 3 2 2 3" xfId="34187" xr:uid="{00000000-0005-0000-0000-000068960000}"/>
    <cellStyle name="Обычный 56 4 3 2 3" xfId="20395" xr:uid="{00000000-0005-0000-0000-000069960000}"/>
    <cellStyle name="Обычный 56 4 3 2 3 2" xfId="38554" xr:uid="{00000000-0005-0000-0000-00006A960000}"/>
    <cellStyle name="Обычный 56 4 3 2 4" xfId="30249" xr:uid="{00000000-0005-0000-0000-00006B960000}"/>
    <cellStyle name="Обычный 56 4 3 3" xfId="13711" xr:uid="{00000000-0005-0000-0000-00006C960000}"/>
    <cellStyle name="Обычный 56 4 3 3 2" xfId="22941" xr:uid="{00000000-0005-0000-0000-00006D960000}"/>
    <cellStyle name="Обычный 56 4 3 3 2 2" xfId="40942" xr:uid="{00000000-0005-0000-0000-00006E960000}"/>
    <cellStyle name="Обычный 56 4 3 3 3" xfId="32596" xr:uid="{00000000-0005-0000-0000-00006F960000}"/>
    <cellStyle name="Обычный 56 4 3 4" xfId="19413" xr:uid="{00000000-0005-0000-0000-000070960000}"/>
    <cellStyle name="Обычный 56 4 3 4 2" xfId="37583" xr:uid="{00000000-0005-0000-0000-000071960000}"/>
    <cellStyle name="Обычный 56 4 3 5" xfId="29293" xr:uid="{00000000-0005-0000-0000-000072960000}"/>
    <cellStyle name="Обычный 56 4 4" xfId="9463" xr:uid="{00000000-0005-0000-0000-000073960000}"/>
    <cellStyle name="Обычный 56 4 4 2" xfId="15354" xr:uid="{00000000-0005-0000-0000-000074960000}"/>
    <cellStyle name="Обычный 56 4 4 2 2" xfId="24533" xr:uid="{00000000-0005-0000-0000-000075960000}"/>
    <cellStyle name="Обычный 56 4 4 2 2 2" xfId="42533" xr:uid="{00000000-0005-0000-0000-000076960000}"/>
    <cellStyle name="Обычный 56 4 4 2 3" xfId="34188" xr:uid="{00000000-0005-0000-0000-000077960000}"/>
    <cellStyle name="Обычный 56 4 4 3" xfId="19937" xr:uid="{00000000-0005-0000-0000-000078960000}"/>
    <cellStyle name="Обычный 56 4 4 3 2" xfId="38102" xr:uid="{00000000-0005-0000-0000-000079960000}"/>
    <cellStyle name="Обычный 56 4 4 4" xfId="29805" xr:uid="{00000000-0005-0000-0000-00007A960000}"/>
    <cellStyle name="Обычный 56 4 5" xfId="10873" xr:uid="{00000000-0005-0000-0000-00007B960000}"/>
    <cellStyle name="Обычный 56 4 5 2" xfId="15355" xr:uid="{00000000-0005-0000-0000-00007C960000}"/>
    <cellStyle name="Обычный 56 4 5 2 2" xfId="24534" xr:uid="{00000000-0005-0000-0000-00007D960000}"/>
    <cellStyle name="Обычный 56 4 5 2 2 2" xfId="42534" xr:uid="{00000000-0005-0000-0000-00007E960000}"/>
    <cellStyle name="Обычный 56 4 5 2 3" xfId="34189" xr:uid="{00000000-0005-0000-0000-00007F960000}"/>
    <cellStyle name="Обычный 56 4 5 3" xfId="20728" xr:uid="{00000000-0005-0000-0000-000080960000}"/>
    <cellStyle name="Обычный 56 4 5 3 2" xfId="38880" xr:uid="{00000000-0005-0000-0000-000081960000}"/>
    <cellStyle name="Обычный 56 4 5 4" xfId="30564" xr:uid="{00000000-0005-0000-0000-000082960000}"/>
    <cellStyle name="Обычный 56 4 6" xfId="11444" xr:uid="{00000000-0005-0000-0000-000083960000}"/>
    <cellStyle name="Обычный 56 4 6 2" xfId="21289" xr:uid="{00000000-0005-0000-0000-000084960000}"/>
    <cellStyle name="Обычный 56 4 6 2 2" xfId="39441" xr:uid="{00000000-0005-0000-0000-000085960000}"/>
    <cellStyle name="Обычный 56 4 6 3" xfId="31125" xr:uid="{00000000-0005-0000-0000-000086960000}"/>
    <cellStyle name="Обычный 56 4 7" xfId="12031" xr:uid="{00000000-0005-0000-0000-000087960000}"/>
    <cellStyle name="Обычный 56 4 7 2" xfId="21769" xr:uid="{00000000-0005-0000-0000-000088960000}"/>
    <cellStyle name="Обычный 56 4 7 2 2" xfId="39917" xr:uid="{00000000-0005-0000-0000-000089960000}"/>
    <cellStyle name="Обычный 56 4 7 3" xfId="31596" xr:uid="{00000000-0005-0000-0000-00008A960000}"/>
    <cellStyle name="Обычный 56 4 8" xfId="7205" xr:uid="{00000000-0005-0000-0000-00008B960000}"/>
    <cellStyle name="Обычный 56 4 8 2" xfId="18792" xr:uid="{00000000-0005-0000-0000-00008C960000}"/>
    <cellStyle name="Обычный 56 4 8 2 2" xfId="37012" xr:uid="{00000000-0005-0000-0000-00008D960000}"/>
    <cellStyle name="Обычный 56 4 8 3" xfId="28763" xr:uid="{00000000-0005-0000-0000-00008E960000}"/>
    <cellStyle name="Обычный 56 4 9" xfId="12647" xr:uid="{00000000-0005-0000-0000-00008F960000}"/>
    <cellStyle name="Обычный 56 4 9 2" xfId="22083" xr:uid="{00000000-0005-0000-0000-000090960000}"/>
    <cellStyle name="Обычный 56 4 9 2 2" xfId="40199" xr:uid="{00000000-0005-0000-0000-000091960000}"/>
    <cellStyle name="Обычный 56 4 9 3" xfId="31862" xr:uid="{00000000-0005-0000-0000-000092960000}"/>
    <cellStyle name="Обычный 56 5" xfId="7645" xr:uid="{00000000-0005-0000-0000-000093960000}"/>
    <cellStyle name="Обычный 56 5 2" xfId="9100" xr:uid="{00000000-0005-0000-0000-000094960000}"/>
    <cellStyle name="Обычный 56 5 2 2" xfId="14180" xr:uid="{00000000-0005-0000-0000-000095960000}"/>
    <cellStyle name="Обычный 56 5 2 2 2" xfId="23365" xr:uid="{00000000-0005-0000-0000-000096960000}"/>
    <cellStyle name="Обычный 56 5 2 2 2 2" xfId="41365" xr:uid="{00000000-0005-0000-0000-000097960000}"/>
    <cellStyle name="Обычный 56 5 2 2 3" xfId="33021" xr:uid="{00000000-0005-0000-0000-000098960000}"/>
    <cellStyle name="Обычный 56 5 2 3" xfId="19666" xr:uid="{00000000-0005-0000-0000-000099960000}"/>
    <cellStyle name="Обычный 56 5 2 3 2" xfId="37836" xr:uid="{00000000-0005-0000-0000-00009A960000}"/>
    <cellStyle name="Обычный 56 5 2 4" xfId="29541" xr:uid="{00000000-0005-0000-0000-00009B960000}"/>
    <cellStyle name="Обычный 56 5 3" xfId="10264" xr:uid="{00000000-0005-0000-0000-00009C960000}"/>
    <cellStyle name="Обычный 56 5 3 2" xfId="15356" xr:uid="{00000000-0005-0000-0000-00009D960000}"/>
    <cellStyle name="Обычный 56 5 3 2 2" xfId="24535" xr:uid="{00000000-0005-0000-0000-00009E960000}"/>
    <cellStyle name="Обычный 56 5 3 2 2 2" xfId="42535" xr:uid="{00000000-0005-0000-0000-00009F960000}"/>
    <cellStyle name="Обычный 56 5 3 2 3" xfId="34190" xr:uid="{00000000-0005-0000-0000-0000A0960000}"/>
    <cellStyle name="Обычный 56 5 3 3" xfId="20396" xr:uid="{00000000-0005-0000-0000-0000A1960000}"/>
    <cellStyle name="Обычный 56 5 3 3 2" xfId="38555" xr:uid="{00000000-0005-0000-0000-0000A2960000}"/>
    <cellStyle name="Обычный 56 5 3 4" xfId="30250" xr:uid="{00000000-0005-0000-0000-0000A3960000}"/>
    <cellStyle name="Обычный 56 5 4" xfId="11182" xr:uid="{00000000-0005-0000-0000-0000A4960000}"/>
    <cellStyle name="Обычный 56 5 4 2" xfId="15357" xr:uid="{00000000-0005-0000-0000-0000A5960000}"/>
    <cellStyle name="Обычный 56 5 4 2 2" xfId="24536" xr:uid="{00000000-0005-0000-0000-0000A6960000}"/>
    <cellStyle name="Обычный 56 5 4 2 2 2" xfId="42536" xr:uid="{00000000-0005-0000-0000-0000A7960000}"/>
    <cellStyle name="Обычный 56 5 4 2 3" xfId="34191" xr:uid="{00000000-0005-0000-0000-0000A8960000}"/>
    <cellStyle name="Обычный 56 5 4 3" xfId="21031" xr:uid="{00000000-0005-0000-0000-0000A9960000}"/>
    <cellStyle name="Обычный 56 5 4 3 2" xfId="39183" xr:uid="{00000000-0005-0000-0000-0000AA960000}"/>
    <cellStyle name="Обычный 56 5 4 4" xfId="30867" xr:uid="{00000000-0005-0000-0000-0000AB960000}"/>
    <cellStyle name="Обычный 56 5 5" xfId="11685" xr:uid="{00000000-0005-0000-0000-0000AC960000}"/>
    <cellStyle name="Обычный 56 5 5 2" xfId="21530" xr:uid="{00000000-0005-0000-0000-0000AD960000}"/>
    <cellStyle name="Обычный 56 5 5 2 2" xfId="39682" xr:uid="{00000000-0005-0000-0000-0000AE960000}"/>
    <cellStyle name="Обычный 56 5 5 3" xfId="31366" xr:uid="{00000000-0005-0000-0000-0000AF960000}"/>
    <cellStyle name="Обычный 56 5 6" xfId="13214" xr:uid="{00000000-0005-0000-0000-0000B0960000}"/>
    <cellStyle name="Обычный 56 5 6 2" xfId="22615" xr:uid="{00000000-0005-0000-0000-0000B1960000}"/>
    <cellStyle name="Обычный 56 5 6 2 2" xfId="40627" xr:uid="{00000000-0005-0000-0000-0000B2960000}"/>
    <cellStyle name="Обычный 56 5 6 3" xfId="32288" xr:uid="{00000000-0005-0000-0000-0000B3960000}"/>
    <cellStyle name="Обычный 56 5 7" xfId="19040" xr:uid="{00000000-0005-0000-0000-0000B4960000}"/>
    <cellStyle name="Обычный 56 5 7 2" xfId="37260" xr:uid="{00000000-0005-0000-0000-0000B5960000}"/>
    <cellStyle name="Обычный 56 5 8" xfId="29007" xr:uid="{00000000-0005-0000-0000-0000B6960000}"/>
    <cellStyle name="Обычный 56 6" xfId="8347" xr:uid="{00000000-0005-0000-0000-0000B7960000}"/>
    <cellStyle name="Обычный 56 6 2" xfId="10265" xr:uid="{00000000-0005-0000-0000-0000B8960000}"/>
    <cellStyle name="Обычный 56 6 2 2" xfId="15358" xr:uid="{00000000-0005-0000-0000-0000B9960000}"/>
    <cellStyle name="Обычный 56 6 2 2 2" xfId="24537" xr:uid="{00000000-0005-0000-0000-0000BA960000}"/>
    <cellStyle name="Обычный 56 6 2 2 2 2" xfId="42537" xr:uid="{00000000-0005-0000-0000-0000BB960000}"/>
    <cellStyle name="Обычный 56 6 2 2 3" xfId="34192" xr:uid="{00000000-0005-0000-0000-0000BC960000}"/>
    <cellStyle name="Обычный 56 6 2 3" xfId="20397" xr:uid="{00000000-0005-0000-0000-0000BD960000}"/>
    <cellStyle name="Обычный 56 6 2 3 2" xfId="38556" xr:uid="{00000000-0005-0000-0000-0000BE960000}"/>
    <cellStyle name="Обычный 56 6 2 4" xfId="30251" xr:uid="{00000000-0005-0000-0000-0000BF960000}"/>
    <cellStyle name="Обычный 56 6 3" xfId="13389" xr:uid="{00000000-0005-0000-0000-0000C0960000}"/>
    <cellStyle name="Обычный 56 6 4" xfId="19221" xr:uid="{00000000-0005-0000-0000-0000C1960000}"/>
    <cellStyle name="Обычный 56 6 4 2" xfId="37400" xr:uid="{00000000-0005-0000-0000-0000C2960000}"/>
    <cellStyle name="Обычный 56 6 5" xfId="29113" xr:uid="{00000000-0005-0000-0000-0000C3960000}"/>
    <cellStyle name="Обычный 56 7" xfId="9461" xr:uid="{00000000-0005-0000-0000-0000C4960000}"/>
    <cellStyle name="Обычный 56 7 2" xfId="13709" xr:uid="{00000000-0005-0000-0000-0000C5960000}"/>
    <cellStyle name="Обычный 56 7 2 2" xfId="22939" xr:uid="{00000000-0005-0000-0000-0000C6960000}"/>
    <cellStyle name="Обычный 56 7 2 2 2" xfId="40940" xr:uid="{00000000-0005-0000-0000-0000C7960000}"/>
    <cellStyle name="Обычный 56 7 2 3" xfId="32594" xr:uid="{00000000-0005-0000-0000-0000C8960000}"/>
    <cellStyle name="Обычный 56 7 3" xfId="19935" xr:uid="{00000000-0005-0000-0000-0000C9960000}"/>
    <cellStyle name="Обычный 56 7 3 2" xfId="38100" xr:uid="{00000000-0005-0000-0000-0000CA960000}"/>
    <cellStyle name="Обычный 56 7 4" xfId="29803" xr:uid="{00000000-0005-0000-0000-0000CB960000}"/>
    <cellStyle name="Обычный 56 8" xfId="10871" xr:uid="{00000000-0005-0000-0000-0000CC960000}"/>
    <cellStyle name="Обычный 56 8 2" xfId="15359" xr:uid="{00000000-0005-0000-0000-0000CD960000}"/>
    <cellStyle name="Обычный 56 8 2 2" xfId="24538" xr:uid="{00000000-0005-0000-0000-0000CE960000}"/>
    <cellStyle name="Обычный 56 8 2 2 2" xfId="42538" xr:uid="{00000000-0005-0000-0000-0000CF960000}"/>
    <cellStyle name="Обычный 56 8 2 3" xfId="34193" xr:uid="{00000000-0005-0000-0000-0000D0960000}"/>
    <cellStyle name="Обычный 56 8 3" xfId="20726" xr:uid="{00000000-0005-0000-0000-0000D1960000}"/>
    <cellStyle name="Обычный 56 8 3 2" xfId="38878" xr:uid="{00000000-0005-0000-0000-0000D2960000}"/>
    <cellStyle name="Обычный 56 8 4" xfId="30562" xr:uid="{00000000-0005-0000-0000-0000D3960000}"/>
    <cellStyle name="Обычный 56 9" xfId="11279" xr:uid="{00000000-0005-0000-0000-0000D4960000}"/>
    <cellStyle name="Обычный 56 9 2" xfId="21124" xr:uid="{00000000-0005-0000-0000-0000D5960000}"/>
    <cellStyle name="Обычный 56 9 2 2" xfId="39276" xr:uid="{00000000-0005-0000-0000-0000D6960000}"/>
    <cellStyle name="Обычный 56 9 3" xfId="30960" xr:uid="{00000000-0005-0000-0000-0000D7960000}"/>
    <cellStyle name="Обычный 56_Data_Resourses &amp; Reserves_Audit12_mod2011_f0112" xfId="3932" xr:uid="{00000000-0005-0000-0000-0000D8960000}"/>
    <cellStyle name="Обычный 57" xfId="3933" xr:uid="{00000000-0005-0000-0000-0000D9960000}"/>
    <cellStyle name="Обычный 57 10" xfId="11796" xr:uid="{00000000-0005-0000-0000-0000DA960000}"/>
    <cellStyle name="Обычный 57 11" xfId="6686" xr:uid="{00000000-0005-0000-0000-0000DB960000}"/>
    <cellStyle name="Обычный 57 11 2" xfId="18540" xr:uid="{00000000-0005-0000-0000-0000DC960000}"/>
    <cellStyle name="Обычный 57 11 2 2" xfId="36817" xr:uid="{00000000-0005-0000-0000-0000DD960000}"/>
    <cellStyle name="Обычный 57 11 3" xfId="28596" xr:uid="{00000000-0005-0000-0000-0000DE960000}"/>
    <cellStyle name="Обычный 57 12" xfId="12648" xr:uid="{00000000-0005-0000-0000-0000DF960000}"/>
    <cellStyle name="Обычный 57 12 2" xfId="22084" xr:uid="{00000000-0005-0000-0000-0000E0960000}"/>
    <cellStyle name="Обычный 57 12 2 2" xfId="40200" xr:uid="{00000000-0005-0000-0000-0000E1960000}"/>
    <cellStyle name="Обычный 57 12 3" xfId="31863" xr:uid="{00000000-0005-0000-0000-0000E2960000}"/>
    <cellStyle name="Обычный 57 2" xfId="3934" xr:uid="{00000000-0005-0000-0000-0000E3960000}"/>
    <cellStyle name="Обычный 57 2 10" xfId="12649" xr:uid="{00000000-0005-0000-0000-0000E4960000}"/>
    <cellStyle name="Обычный 57 2 10 2" xfId="22085" xr:uid="{00000000-0005-0000-0000-0000E5960000}"/>
    <cellStyle name="Обычный 57 2 10 2 2" xfId="40201" xr:uid="{00000000-0005-0000-0000-0000E6960000}"/>
    <cellStyle name="Обычный 57 2 10 3" xfId="31864" xr:uid="{00000000-0005-0000-0000-0000E7960000}"/>
    <cellStyle name="Обычный 57 2 11" xfId="16217" xr:uid="{00000000-0005-0000-0000-0000E8960000}"/>
    <cellStyle name="Обычный 57 2 11 2" xfId="25156" xr:uid="{00000000-0005-0000-0000-0000E9960000}"/>
    <cellStyle name="Обычный 57 2 11 2 2" xfId="43149" xr:uid="{00000000-0005-0000-0000-0000EA960000}"/>
    <cellStyle name="Обычный 57 2 11 3" xfId="34796" xr:uid="{00000000-0005-0000-0000-0000EB960000}"/>
    <cellStyle name="Обычный 57 2 12" xfId="17435" xr:uid="{00000000-0005-0000-0000-0000EC960000}"/>
    <cellStyle name="Обычный 57 2 12 2" xfId="35790" xr:uid="{00000000-0005-0000-0000-0000ED960000}"/>
    <cellStyle name="Обычный 57 2 13" xfId="26520" xr:uid="{00000000-0005-0000-0000-0000EE960000}"/>
    <cellStyle name="Обычный 57 2 13 2" xfId="44442" xr:uid="{00000000-0005-0000-0000-0000EF960000}"/>
    <cellStyle name="Обычный 57 2 14" xfId="27633" xr:uid="{00000000-0005-0000-0000-0000F0960000}"/>
    <cellStyle name="Обычный 57 2 15" xfId="45475" xr:uid="{00000000-0005-0000-0000-0000F1960000}"/>
    <cellStyle name="Обычный 57 2 16" xfId="46588" xr:uid="{00000000-0005-0000-0000-0000F2960000}"/>
    <cellStyle name="Обычный 57 2 2" xfId="3935" xr:uid="{00000000-0005-0000-0000-0000F3960000}"/>
    <cellStyle name="Обычный 57 2 2 2" xfId="10266" xr:uid="{00000000-0005-0000-0000-0000F4960000}"/>
    <cellStyle name="Обычный 57 2 3" xfId="6197" xr:uid="{00000000-0005-0000-0000-0000F5960000}"/>
    <cellStyle name="Обычный 57 2 3 10" xfId="27005" xr:uid="{00000000-0005-0000-0000-0000F6960000}"/>
    <cellStyle name="Обычный 57 2 3 10 2" xfId="44920" xr:uid="{00000000-0005-0000-0000-0000F7960000}"/>
    <cellStyle name="Обычный 57 2 3 11" xfId="28239" xr:uid="{00000000-0005-0000-0000-0000F8960000}"/>
    <cellStyle name="Обычный 57 2 3 12" xfId="45977" xr:uid="{00000000-0005-0000-0000-0000F9960000}"/>
    <cellStyle name="Обычный 57 2 3 13" xfId="47172" xr:uid="{00000000-0005-0000-0000-0000FA960000}"/>
    <cellStyle name="Обычный 57 2 3 2" xfId="9104" xr:uid="{00000000-0005-0000-0000-0000FB960000}"/>
    <cellStyle name="Обычный 57 2 3 2 2" xfId="14181" xr:uid="{00000000-0005-0000-0000-0000FC960000}"/>
    <cellStyle name="Обычный 57 2 3 2 2 2" xfId="23366" xr:uid="{00000000-0005-0000-0000-0000FD960000}"/>
    <cellStyle name="Обычный 57 2 3 2 2 2 2" xfId="41366" xr:uid="{00000000-0005-0000-0000-0000FE960000}"/>
    <cellStyle name="Обычный 57 2 3 2 2 3" xfId="33022" xr:uid="{00000000-0005-0000-0000-0000FF960000}"/>
    <cellStyle name="Обычный 57 2 3 2 3" xfId="19670" xr:uid="{00000000-0005-0000-0000-000000970000}"/>
    <cellStyle name="Обычный 57 2 3 2 3 2" xfId="37840" xr:uid="{00000000-0005-0000-0000-000001970000}"/>
    <cellStyle name="Обычный 57 2 3 2 4" xfId="29545" xr:uid="{00000000-0005-0000-0000-000002970000}"/>
    <cellStyle name="Обычный 57 2 3 3" xfId="10267" xr:uid="{00000000-0005-0000-0000-000003970000}"/>
    <cellStyle name="Обычный 57 2 3 3 2" xfId="15360" xr:uid="{00000000-0005-0000-0000-000004970000}"/>
    <cellStyle name="Обычный 57 2 3 3 2 2" xfId="24539" xr:uid="{00000000-0005-0000-0000-000005970000}"/>
    <cellStyle name="Обычный 57 2 3 3 2 2 2" xfId="42539" xr:uid="{00000000-0005-0000-0000-000006970000}"/>
    <cellStyle name="Обычный 57 2 3 3 2 3" xfId="34194" xr:uid="{00000000-0005-0000-0000-000007970000}"/>
    <cellStyle name="Обычный 57 2 3 3 3" xfId="20398" xr:uid="{00000000-0005-0000-0000-000008970000}"/>
    <cellStyle name="Обычный 57 2 3 3 3 2" xfId="38557" xr:uid="{00000000-0005-0000-0000-000009970000}"/>
    <cellStyle name="Обычный 57 2 3 3 4" xfId="30252" xr:uid="{00000000-0005-0000-0000-00000A970000}"/>
    <cellStyle name="Обычный 57 2 3 4" xfId="11183" xr:uid="{00000000-0005-0000-0000-00000B970000}"/>
    <cellStyle name="Обычный 57 2 3 4 2" xfId="15361" xr:uid="{00000000-0005-0000-0000-00000C970000}"/>
    <cellStyle name="Обычный 57 2 3 4 2 2" xfId="24540" xr:uid="{00000000-0005-0000-0000-00000D970000}"/>
    <cellStyle name="Обычный 57 2 3 4 2 2 2" xfId="42540" xr:uid="{00000000-0005-0000-0000-00000E970000}"/>
    <cellStyle name="Обычный 57 2 3 4 2 3" xfId="34195" xr:uid="{00000000-0005-0000-0000-00000F970000}"/>
    <cellStyle name="Обычный 57 2 3 4 3" xfId="21032" xr:uid="{00000000-0005-0000-0000-000010970000}"/>
    <cellStyle name="Обычный 57 2 3 4 3 2" xfId="39184" xr:uid="{00000000-0005-0000-0000-000011970000}"/>
    <cellStyle name="Обычный 57 2 3 4 4" xfId="30868" xr:uid="{00000000-0005-0000-0000-000012970000}"/>
    <cellStyle name="Обычный 57 2 3 5" xfId="11689" xr:uid="{00000000-0005-0000-0000-000013970000}"/>
    <cellStyle name="Обычный 57 2 3 5 2" xfId="21534" xr:uid="{00000000-0005-0000-0000-000014970000}"/>
    <cellStyle name="Обычный 57 2 3 5 2 2" xfId="39686" xr:uid="{00000000-0005-0000-0000-000015970000}"/>
    <cellStyle name="Обычный 57 2 3 5 3" xfId="31370" xr:uid="{00000000-0005-0000-0000-000016970000}"/>
    <cellStyle name="Обычный 57 2 3 6" xfId="7649" xr:uid="{00000000-0005-0000-0000-000017970000}"/>
    <cellStyle name="Обычный 57 2 3 6 2" xfId="19044" xr:uid="{00000000-0005-0000-0000-000018970000}"/>
    <cellStyle name="Обычный 57 2 3 6 2 2" xfId="37264" xr:uid="{00000000-0005-0000-0000-000019970000}"/>
    <cellStyle name="Обычный 57 2 3 6 3" xfId="29011" xr:uid="{00000000-0005-0000-0000-00001A970000}"/>
    <cellStyle name="Обычный 57 2 3 7" xfId="13215" xr:uid="{00000000-0005-0000-0000-00001B970000}"/>
    <cellStyle name="Обычный 57 2 3 7 2" xfId="22616" xr:uid="{00000000-0005-0000-0000-00001C970000}"/>
    <cellStyle name="Обычный 57 2 3 7 2 2" xfId="40628" xr:uid="{00000000-0005-0000-0000-00001D970000}"/>
    <cellStyle name="Обычный 57 2 3 7 3" xfId="32289" xr:uid="{00000000-0005-0000-0000-00001E970000}"/>
    <cellStyle name="Обычный 57 2 3 8" xfId="16836" xr:uid="{00000000-0005-0000-0000-00001F970000}"/>
    <cellStyle name="Обычный 57 2 3 8 2" xfId="25585" xr:uid="{00000000-0005-0000-0000-000020970000}"/>
    <cellStyle name="Обычный 57 2 3 8 2 2" xfId="43546" xr:uid="{00000000-0005-0000-0000-000021970000}"/>
    <cellStyle name="Обычный 57 2 3 8 3" xfId="35238" xr:uid="{00000000-0005-0000-0000-000022970000}"/>
    <cellStyle name="Обычный 57 2 3 9" xfId="18146" xr:uid="{00000000-0005-0000-0000-000023970000}"/>
    <cellStyle name="Обычный 57 2 3 9 2" xfId="36456" xr:uid="{00000000-0005-0000-0000-000024970000}"/>
    <cellStyle name="Обычный 57 2 4" xfId="8540" xr:uid="{00000000-0005-0000-0000-000025970000}"/>
    <cellStyle name="Обычный 57 2 4 2" xfId="10268" xr:uid="{00000000-0005-0000-0000-000026970000}"/>
    <cellStyle name="Обычный 57 2 4 2 2" xfId="15362" xr:uid="{00000000-0005-0000-0000-000027970000}"/>
    <cellStyle name="Обычный 57 2 4 2 2 2" xfId="24541" xr:uid="{00000000-0005-0000-0000-000028970000}"/>
    <cellStyle name="Обычный 57 2 4 2 2 2 2" xfId="42541" xr:uid="{00000000-0005-0000-0000-000029970000}"/>
    <cellStyle name="Обычный 57 2 4 2 2 3" xfId="34196" xr:uid="{00000000-0005-0000-0000-00002A970000}"/>
    <cellStyle name="Обычный 57 2 4 2 3" xfId="20399" xr:uid="{00000000-0005-0000-0000-00002B970000}"/>
    <cellStyle name="Обычный 57 2 4 2 3 2" xfId="38558" xr:uid="{00000000-0005-0000-0000-00002C970000}"/>
    <cellStyle name="Обычный 57 2 4 2 4" xfId="30253" xr:uid="{00000000-0005-0000-0000-00002D970000}"/>
    <cellStyle name="Обычный 57 2 4 3" xfId="13713" xr:uid="{00000000-0005-0000-0000-00002E970000}"/>
    <cellStyle name="Обычный 57 2 4 3 2" xfId="22943" xr:uid="{00000000-0005-0000-0000-00002F970000}"/>
    <cellStyle name="Обычный 57 2 4 3 2 2" xfId="40944" xr:uid="{00000000-0005-0000-0000-000030970000}"/>
    <cellStyle name="Обычный 57 2 4 3 3" xfId="32598" xr:uid="{00000000-0005-0000-0000-000031970000}"/>
    <cellStyle name="Обычный 57 2 4 4" xfId="19295" xr:uid="{00000000-0005-0000-0000-000032970000}"/>
    <cellStyle name="Обычный 57 2 4 4 2" xfId="37469" xr:uid="{00000000-0005-0000-0000-000033970000}"/>
    <cellStyle name="Обычный 57 2 4 5" xfId="29180" xr:uid="{00000000-0005-0000-0000-000034970000}"/>
    <cellStyle name="Обычный 57 2 5" xfId="9465" xr:uid="{00000000-0005-0000-0000-000035970000}"/>
    <cellStyle name="Обычный 57 2 5 2" xfId="15363" xr:uid="{00000000-0005-0000-0000-000036970000}"/>
    <cellStyle name="Обычный 57 2 5 2 2" xfId="24542" xr:uid="{00000000-0005-0000-0000-000037970000}"/>
    <cellStyle name="Обычный 57 2 5 2 2 2" xfId="42542" xr:uid="{00000000-0005-0000-0000-000038970000}"/>
    <cellStyle name="Обычный 57 2 5 2 3" xfId="34197" xr:uid="{00000000-0005-0000-0000-000039970000}"/>
    <cellStyle name="Обычный 57 2 5 3" xfId="19939" xr:uid="{00000000-0005-0000-0000-00003A970000}"/>
    <cellStyle name="Обычный 57 2 5 3 2" xfId="38104" xr:uid="{00000000-0005-0000-0000-00003B970000}"/>
    <cellStyle name="Обычный 57 2 5 4" xfId="29807" xr:uid="{00000000-0005-0000-0000-00003C970000}"/>
    <cellStyle name="Обычный 57 2 6" xfId="10875" xr:uid="{00000000-0005-0000-0000-00003D970000}"/>
    <cellStyle name="Обычный 57 2 6 2" xfId="15364" xr:uid="{00000000-0005-0000-0000-00003E970000}"/>
    <cellStyle name="Обычный 57 2 6 2 2" xfId="24543" xr:uid="{00000000-0005-0000-0000-00003F970000}"/>
    <cellStyle name="Обычный 57 2 6 2 2 2" xfId="42543" xr:uid="{00000000-0005-0000-0000-000040970000}"/>
    <cellStyle name="Обычный 57 2 6 2 3" xfId="34198" xr:uid="{00000000-0005-0000-0000-000041970000}"/>
    <cellStyle name="Обычный 57 2 6 3" xfId="20730" xr:uid="{00000000-0005-0000-0000-000042970000}"/>
    <cellStyle name="Обычный 57 2 6 3 2" xfId="38882" xr:uid="{00000000-0005-0000-0000-000043970000}"/>
    <cellStyle name="Обычный 57 2 6 4" xfId="30566" xr:uid="{00000000-0005-0000-0000-000044970000}"/>
    <cellStyle name="Обычный 57 2 7" xfId="11342" xr:uid="{00000000-0005-0000-0000-000045970000}"/>
    <cellStyle name="Обычный 57 2 7 2" xfId="21187" xr:uid="{00000000-0005-0000-0000-000046970000}"/>
    <cellStyle name="Обычный 57 2 7 2 2" xfId="39339" xr:uid="{00000000-0005-0000-0000-000047970000}"/>
    <cellStyle name="Обычный 57 2 7 3" xfId="31023" xr:uid="{00000000-0005-0000-0000-000048970000}"/>
    <cellStyle name="Обычный 57 2 8" xfId="11904" xr:uid="{00000000-0005-0000-0000-000049970000}"/>
    <cellStyle name="Обычный 57 2 8 2" xfId="21655" xr:uid="{00000000-0005-0000-0000-00004A970000}"/>
    <cellStyle name="Обычный 57 2 8 2 2" xfId="39804" xr:uid="{00000000-0005-0000-0000-00004B970000}"/>
    <cellStyle name="Обычный 57 2 8 3" xfId="31483" xr:uid="{00000000-0005-0000-0000-00004C970000}"/>
    <cellStyle name="Обычный 57 2 9" xfId="6841" xr:uid="{00000000-0005-0000-0000-00004D970000}"/>
    <cellStyle name="Обычный 57 2 9 2" xfId="18630" xr:uid="{00000000-0005-0000-0000-00004E970000}"/>
    <cellStyle name="Обычный 57 2 9 2 2" xfId="36891" xr:uid="{00000000-0005-0000-0000-00004F970000}"/>
    <cellStyle name="Обычный 57 2 9 3" xfId="28660" xr:uid="{00000000-0005-0000-0000-000050970000}"/>
    <cellStyle name="Обычный 57 3" xfId="3936" xr:uid="{00000000-0005-0000-0000-000051970000}"/>
    <cellStyle name="Обычный 57 3 2" xfId="10269" xr:uid="{00000000-0005-0000-0000-000052970000}"/>
    <cellStyle name="Обычный 57 4" xfId="3937" xr:uid="{00000000-0005-0000-0000-000053970000}"/>
    <cellStyle name="Обычный 57 4 10" xfId="16218" xr:uid="{00000000-0005-0000-0000-000054970000}"/>
    <cellStyle name="Обычный 57 4 10 2" xfId="25157" xr:uid="{00000000-0005-0000-0000-000055970000}"/>
    <cellStyle name="Обычный 57 4 10 2 2" xfId="43150" xr:uid="{00000000-0005-0000-0000-000056970000}"/>
    <cellStyle name="Обычный 57 4 10 3" xfId="34797" xr:uid="{00000000-0005-0000-0000-000057970000}"/>
    <cellStyle name="Обычный 57 4 11" xfId="17436" xr:uid="{00000000-0005-0000-0000-000058970000}"/>
    <cellStyle name="Обычный 57 4 11 2" xfId="35791" xr:uid="{00000000-0005-0000-0000-000059970000}"/>
    <cellStyle name="Обычный 57 4 12" xfId="26521" xr:uid="{00000000-0005-0000-0000-00005A970000}"/>
    <cellStyle name="Обычный 57 4 12 2" xfId="44443" xr:uid="{00000000-0005-0000-0000-00005B970000}"/>
    <cellStyle name="Обычный 57 4 13" xfId="27634" xr:uid="{00000000-0005-0000-0000-00005C970000}"/>
    <cellStyle name="Обычный 57 4 14" xfId="45476" xr:uid="{00000000-0005-0000-0000-00005D970000}"/>
    <cellStyle name="Обычный 57 4 15" xfId="46589" xr:uid="{00000000-0005-0000-0000-00005E970000}"/>
    <cellStyle name="Обычный 57 4 2" xfId="6198" xr:uid="{00000000-0005-0000-0000-00005F970000}"/>
    <cellStyle name="Обычный 57 4 2 10" xfId="27006" xr:uid="{00000000-0005-0000-0000-000060970000}"/>
    <cellStyle name="Обычный 57 4 2 10 2" xfId="44921" xr:uid="{00000000-0005-0000-0000-000061970000}"/>
    <cellStyle name="Обычный 57 4 2 11" xfId="28240" xr:uid="{00000000-0005-0000-0000-000062970000}"/>
    <cellStyle name="Обычный 57 4 2 12" xfId="45978" xr:uid="{00000000-0005-0000-0000-000063970000}"/>
    <cellStyle name="Обычный 57 4 2 13" xfId="47173" xr:uid="{00000000-0005-0000-0000-000064970000}"/>
    <cellStyle name="Обычный 57 4 2 2" xfId="9105" xr:uid="{00000000-0005-0000-0000-000065970000}"/>
    <cellStyle name="Обычный 57 4 2 2 2" xfId="14182" xr:uid="{00000000-0005-0000-0000-000066970000}"/>
    <cellStyle name="Обычный 57 4 2 2 2 2" xfId="23367" xr:uid="{00000000-0005-0000-0000-000067970000}"/>
    <cellStyle name="Обычный 57 4 2 2 2 2 2" xfId="41367" xr:uid="{00000000-0005-0000-0000-000068970000}"/>
    <cellStyle name="Обычный 57 4 2 2 2 3" xfId="33023" xr:uid="{00000000-0005-0000-0000-000069970000}"/>
    <cellStyle name="Обычный 57 4 2 2 3" xfId="19671" xr:uid="{00000000-0005-0000-0000-00006A970000}"/>
    <cellStyle name="Обычный 57 4 2 2 3 2" xfId="37841" xr:uid="{00000000-0005-0000-0000-00006B970000}"/>
    <cellStyle name="Обычный 57 4 2 2 4" xfId="29546" xr:uid="{00000000-0005-0000-0000-00006C970000}"/>
    <cellStyle name="Обычный 57 4 2 3" xfId="10270" xr:uid="{00000000-0005-0000-0000-00006D970000}"/>
    <cellStyle name="Обычный 57 4 2 3 2" xfId="15365" xr:uid="{00000000-0005-0000-0000-00006E970000}"/>
    <cellStyle name="Обычный 57 4 2 3 2 2" xfId="24544" xr:uid="{00000000-0005-0000-0000-00006F970000}"/>
    <cellStyle name="Обычный 57 4 2 3 2 2 2" xfId="42544" xr:uid="{00000000-0005-0000-0000-000070970000}"/>
    <cellStyle name="Обычный 57 4 2 3 2 3" xfId="34199" xr:uid="{00000000-0005-0000-0000-000071970000}"/>
    <cellStyle name="Обычный 57 4 2 3 3" xfId="20400" xr:uid="{00000000-0005-0000-0000-000072970000}"/>
    <cellStyle name="Обычный 57 4 2 3 3 2" xfId="38559" xr:uid="{00000000-0005-0000-0000-000073970000}"/>
    <cellStyle name="Обычный 57 4 2 3 4" xfId="30254" xr:uid="{00000000-0005-0000-0000-000074970000}"/>
    <cellStyle name="Обычный 57 4 2 4" xfId="11184" xr:uid="{00000000-0005-0000-0000-000075970000}"/>
    <cellStyle name="Обычный 57 4 2 4 2" xfId="15366" xr:uid="{00000000-0005-0000-0000-000076970000}"/>
    <cellStyle name="Обычный 57 4 2 4 2 2" xfId="24545" xr:uid="{00000000-0005-0000-0000-000077970000}"/>
    <cellStyle name="Обычный 57 4 2 4 2 2 2" xfId="42545" xr:uid="{00000000-0005-0000-0000-000078970000}"/>
    <cellStyle name="Обычный 57 4 2 4 2 3" xfId="34200" xr:uid="{00000000-0005-0000-0000-000079970000}"/>
    <cellStyle name="Обычный 57 4 2 4 3" xfId="21033" xr:uid="{00000000-0005-0000-0000-00007A970000}"/>
    <cellStyle name="Обычный 57 4 2 4 3 2" xfId="39185" xr:uid="{00000000-0005-0000-0000-00007B970000}"/>
    <cellStyle name="Обычный 57 4 2 4 4" xfId="30869" xr:uid="{00000000-0005-0000-0000-00007C970000}"/>
    <cellStyle name="Обычный 57 4 2 5" xfId="11690" xr:uid="{00000000-0005-0000-0000-00007D970000}"/>
    <cellStyle name="Обычный 57 4 2 5 2" xfId="21535" xr:uid="{00000000-0005-0000-0000-00007E970000}"/>
    <cellStyle name="Обычный 57 4 2 5 2 2" xfId="39687" xr:uid="{00000000-0005-0000-0000-00007F970000}"/>
    <cellStyle name="Обычный 57 4 2 5 3" xfId="31371" xr:uid="{00000000-0005-0000-0000-000080970000}"/>
    <cellStyle name="Обычный 57 4 2 6" xfId="7650" xr:uid="{00000000-0005-0000-0000-000081970000}"/>
    <cellStyle name="Обычный 57 4 2 6 2" xfId="19045" xr:uid="{00000000-0005-0000-0000-000082970000}"/>
    <cellStyle name="Обычный 57 4 2 6 2 2" xfId="37265" xr:uid="{00000000-0005-0000-0000-000083970000}"/>
    <cellStyle name="Обычный 57 4 2 6 3" xfId="29012" xr:uid="{00000000-0005-0000-0000-000084970000}"/>
    <cellStyle name="Обычный 57 4 2 7" xfId="13216" xr:uid="{00000000-0005-0000-0000-000085970000}"/>
    <cellStyle name="Обычный 57 4 2 7 2" xfId="22617" xr:uid="{00000000-0005-0000-0000-000086970000}"/>
    <cellStyle name="Обычный 57 4 2 7 2 2" xfId="40629" xr:uid="{00000000-0005-0000-0000-000087970000}"/>
    <cellStyle name="Обычный 57 4 2 7 3" xfId="32290" xr:uid="{00000000-0005-0000-0000-000088970000}"/>
    <cellStyle name="Обычный 57 4 2 8" xfId="16837" xr:uid="{00000000-0005-0000-0000-000089970000}"/>
    <cellStyle name="Обычный 57 4 2 8 2" xfId="25586" xr:uid="{00000000-0005-0000-0000-00008A970000}"/>
    <cellStyle name="Обычный 57 4 2 8 2 2" xfId="43547" xr:uid="{00000000-0005-0000-0000-00008B970000}"/>
    <cellStyle name="Обычный 57 4 2 8 3" xfId="35239" xr:uid="{00000000-0005-0000-0000-00008C970000}"/>
    <cellStyle name="Обычный 57 4 2 9" xfId="18147" xr:uid="{00000000-0005-0000-0000-00008D970000}"/>
    <cellStyle name="Обычный 57 4 2 9 2" xfId="36457" xr:uid="{00000000-0005-0000-0000-00008E970000}"/>
    <cellStyle name="Обычный 57 4 3" xfId="8784" xr:uid="{00000000-0005-0000-0000-00008F970000}"/>
    <cellStyle name="Обычный 57 4 3 2" xfId="10271" xr:uid="{00000000-0005-0000-0000-000090970000}"/>
    <cellStyle name="Обычный 57 4 3 2 2" xfId="15367" xr:uid="{00000000-0005-0000-0000-000091970000}"/>
    <cellStyle name="Обычный 57 4 3 2 2 2" xfId="24546" xr:uid="{00000000-0005-0000-0000-000092970000}"/>
    <cellStyle name="Обычный 57 4 3 2 2 2 2" xfId="42546" xr:uid="{00000000-0005-0000-0000-000093970000}"/>
    <cellStyle name="Обычный 57 4 3 2 2 3" xfId="34201" xr:uid="{00000000-0005-0000-0000-000094970000}"/>
    <cellStyle name="Обычный 57 4 3 2 3" xfId="20401" xr:uid="{00000000-0005-0000-0000-000095970000}"/>
    <cellStyle name="Обычный 57 4 3 2 3 2" xfId="38560" xr:uid="{00000000-0005-0000-0000-000096970000}"/>
    <cellStyle name="Обычный 57 4 3 2 4" xfId="30255" xr:uid="{00000000-0005-0000-0000-000097970000}"/>
    <cellStyle name="Обычный 57 4 3 3" xfId="13714" xr:uid="{00000000-0005-0000-0000-000098970000}"/>
    <cellStyle name="Обычный 57 4 3 3 2" xfId="22944" xr:uid="{00000000-0005-0000-0000-000099970000}"/>
    <cellStyle name="Обычный 57 4 3 3 2 2" xfId="40945" xr:uid="{00000000-0005-0000-0000-00009A970000}"/>
    <cellStyle name="Обычный 57 4 3 3 3" xfId="32599" xr:uid="{00000000-0005-0000-0000-00009B970000}"/>
    <cellStyle name="Обычный 57 4 3 4" xfId="19414" xr:uid="{00000000-0005-0000-0000-00009C970000}"/>
    <cellStyle name="Обычный 57 4 3 4 2" xfId="37584" xr:uid="{00000000-0005-0000-0000-00009D970000}"/>
    <cellStyle name="Обычный 57 4 3 5" xfId="29294" xr:uid="{00000000-0005-0000-0000-00009E970000}"/>
    <cellStyle name="Обычный 57 4 4" xfId="9466" xr:uid="{00000000-0005-0000-0000-00009F970000}"/>
    <cellStyle name="Обычный 57 4 4 2" xfId="15368" xr:uid="{00000000-0005-0000-0000-0000A0970000}"/>
    <cellStyle name="Обычный 57 4 4 2 2" xfId="24547" xr:uid="{00000000-0005-0000-0000-0000A1970000}"/>
    <cellStyle name="Обычный 57 4 4 2 2 2" xfId="42547" xr:uid="{00000000-0005-0000-0000-0000A2970000}"/>
    <cellStyle name="Обычный 57 4 4 2 3" xfId="34202" xr:uid="{00000000-0005-0000-0000-0000A3970000}"/>
    <cellStyle name="Обычный 57 4 4 3" xfId="19940" xr:uid="{00000000-0005-0000-0000-0000A4970000}"/>
    <cellStyle name="Обычный 57 4 4 3 2" xfId="38105" xr:uid="{00000000-0005-0000-0000-0000A5970000}"/>
    <cellStyle name="Обычный 57 4 4 4" xfId="29808" xr:uid="{00000000-0005-0000-0000-0000A6970000}"/>
    <cellStyle name="Обычный 57 4 5" xfId="10876" xr:uid="{00000000-0005-0000-0000-0000A7970000}"/>
    <cellStyle name="Обычный 57 4 5 2" xfId="15369" xr:uid="{00000000-0005-0000-0000-0000A8970000}"/>
    <cellStyle name="Обычный 57 4 5 2 2" xfId="24548" xr:uid="{00000000-0005-0000-0000-0000A9970000}"/>
    <cellStyle name="Обычный 57 4 5 2 2 2" xfId="42548" xr:uid="{00000000-0005-0000-0000-0000AA970000}"/>
    <cellStyle name="Обычный 57 4 5 2 3" xfId="34203" xr:uid="{00000000-0005-0000-0000-0000AB970000}"/>
    <cellStyle name="Обычный 57 4 5 3" xfId="20731" xr:uid="{00000000-0005-0000-0000-0000AC970000}"/>
    <cellStyle name="Обычный 57 4 5 3 2" xfId="38883" xr:uid="{00000000-0005-0000-0000-0000AD970000}"/>
    <cellStyle name="Обычный 57 4 5 4" xfId="30567" xr:uid="{00000000-0005-0000-0000-0000AE970000}"/>
    <cellStyle name="Обычный 57 4 6" xfId="11445" xr:uid="{00000000-0005-0000-0000-0000AF970000}"/>
    <cellStyle name="Обычный 57 4 6 2" xfId="21290" xr:uid="{00000000-0005-0000-0000-0000B0970000}"/>
    <cellStyle name="Обычный 57 4 6 2 2" xfId="39442" xr:uid="{00000000-0005-0000-0000-0000B1970000}"/>
    <cellStyle name="Обычный 57 4 6 3" xfId="31126" xr:uid="{00000000-0005-0000-0000-0000B2970000}"/>
    <cellStyle name="Обычный 57 4 7" xfId="12032" xr:uid="{00000000-0005-0000-0000-0000B3970000}"/>
    <cellStyle name="Обычный 57 4 7 2" xfId="21770" xr:uid="{00000000-0005-0000-0000-0000B4970000}"/>
    <cellStyle name="Обычный 57 4 7 2 2" xfId="39918" xr:uid="{00000000-0005-0000-0000-0000B5970000}"/>
    <cellStyle name="Обычный 57 4 7 3" xfId="31597" xr:uid="{00000000-0005-0000-0000-0000B6970000}"/>
    <cellStyle name="Обычный 57 4 8" xfId="7208" xr:uid="{00000000-0005-0000-0000-0000B7970000}"/>
    <cellStyle name="Обычный 57 4 8 2" xfId="18793" xr:uid="{00000000-0005-0000-0000-0000B8970000}"/>
    <cellStyle name="Обычный 57 4 8 2 2" xfId="37013" xr:uid="{00000000-0005-0000-0000-0000B9970000}"/>
    <cellStyle name="Обычный 57 4 8 3" xfId="28764" xr:uid="{00000000-0005-0000-0000-0000BA970000}"/>
    <cellStyle name="Обычный 57 4 9" xfId="12650" xr:uid="{00000000-0005-0000-0000-0000BB970000}"/>
    <cellStyle name="Обычный 57 4 9 2" xfId="22086" xr:uid="{00000000-0005-0000-0000-0000BC970000}"/>
    <cellStyle name="Обычный 57 4 9 2 2" xfId="40202" xr:uid="{00000000-0005-0000-0000-0000BD970000}"/>
    <cellStyle name="Обычный 57 4 9 3" xfId="31865" xr:uid="{00000000-0005-0000-0000-0000BE970000}"/>
    <cellStyle name="Обычный 57 5" xfId="7648" xr:uid="{00000000-0005-0000-0000-0000BF970000}"/>
    <cellStyle name="Обычный 57 5 2" xfId="9103" xr:uid="{00000000-0005-0000-0000-0000C0970000}"/>
    <cellStyle name="Обычный 57 5 2 2" xfId="14183" xr:uid="{00000000-0005-0000-0000-0000C1970000}"/>
    <cellStyle name="Обычный 57 5 2 2 2" xfId="23368" xr:uid="{00000000-0005-0000-0000-0000C2970000}"/>
    <cellStyle name="Обычный 57 5 2 2 2 2" xfId="41368" xr:uid="{00000000-0005-0000-0000-0000C3970000}"/>
    <cellStyle name="Обычный 57 5 2 2 3" xfId="33024" xr:uid="{00000000-0005-0000-0000-0000C4970000}"/>
    <cellStyle name="Обычный 57 5 2 3" xfId="19669" xr:uid="{00000000-0005-0000-0000-0000C5970000}"/>
    <cellStyle name="Обычный 57 5 2 3 2" xfId="37839" xr:uid="{00000000-0005-0000-0000-0000C6970000}"/>
    <cellStyle name="Обычный 57 5 2 4" xfId="29544" xr:uid="{00000000-0005-0000-0000-0000C7970000}"/>
    <cellStyle name="Обычный 57 5 3" xfId="10272" xr:uid="{00000000-0005-0000-0000-0000C8970000}"/>
    <cellStyle name="Обычный 57 5 3 2" xfId="15370" xr:uid="{00000000-0005-0000-0000-0000C9970000}"/>
    <cellStyle name="Обычный 57 5 3 2 2" xfId="24549" xr:uid="{00000000-0005-0000-0000-0000CA970000}"/>
    <cellStyle name="Обычный 57 5 3 2 2 2" xfId="42549" xr:uid="{00000000-0005-0000-0000-0000CB970000}"/>
    <cellStyle name="Обычный 57 5 3 2 3" xfId="34204" xr:uid="{00000000-0005-0000-0000-0000CC970000}"/>
    <cellStyle name="Обычный 57 5 3 3" xfId="20402" xr:uid="{00000000-0005-0000-0000-0000CD970000}"/>
    <cellStyle name="Обычный 57 5 3 3 2" xfId="38561" xr:uid="{00000000-0005-0000-0000-0000CE970000}"/>
    <cellStyle name="Обычный 57 5 3 4" xfId="30256" xr:uid="{00000000-0005-0000-0000-0000CF970000}"/>
    <cellStyle name="Обычный 57 5 4" xfId="11185" xr:uid="{00000000-0005-0000-0000-0000D0970000}"/>
    <cellStyle name="Обычный 57 5 4 2" xfId="15371" xr:uid="{00000000-0005-0000-0000-0000D1970000}"/>
    <cellStyle name="Обычный 57 5 4 2 2" xfId="24550" xr:uid="{00000000-0005-0000-0000-0000D2970000}"/>
    <cellStyle name="Обычный 57 5 4 2 2 2" xfId="42550" xr:uid="{00000000-0005-0000-0000-0000D3970000}"/>
    <cellStyle name="Обычный 57 5 4 2 3" xfId="34205" xr:uid="{00000000-0005-0000-0000-0000D4970000}"/>
    <cellStyle name="Обычный 57 5 4 3" xfId="21034" xr:uid="{00000000-0005-0000-0000-0000D5970000}"/>
    <cellStyle name="Обычный 57 5 4 3 2" xfId="39186" xr:uid="{00000000-0005-0000-0000-0000D6970000}"/>
    <cellStyle name="Обычный 57 5 4 4" xfId="30870" xr:uid="{00000000-0005-0000-0000-0000D7970000}"/>
    <cellStyle name="Обычный 57 5 5" xfId="11688" xr:uid="{00000000-0005-0000-0000-0000D8970000}"/>
    <cellStyle name="Обычный 57 5 5 2" xfId="21533" xr:uid="{00000000-0005-0000-0000-0000D9970000}"/>
    <cellStyle name="Обычный 57 5 5 2 2" xfId="39685" xr:uid="{00000000-0005-0000-0000-0000DA970000}"/>
    <cellStyle name="Обычный 57 5 5 3" xfId="31369" xr:uid="{00000000-0005-0000-0000-0000DB970000}"/>
    <cellStyle name="Обычный 57 5 6" xfId="13217" xr:uid="{00000000-0005-0000-0000-0000DC970000}"/>
    <cellStyle name="Обычный 57 5 6 2" xfId="22618" xr:uid="{00000000-0005-0000-0000-0000DD970000}"/>
    <cellStyle name="Обычный 57 5 6 2 2" xfId="40630" xr:uid="{00000000-0005-0000-0000-0000DE970000}"/>
    <cellStyle name="Обычный 57 5 6 3" xfId="32291" xr:uid="{00000000-0005-0000-0000-0000DF970000}"/>
    <cellStyle name="Обычный 57 5 7" xfId="19043" xr:uid="{00000000-0005-0000-0000-0000E0970000}"/>
    <cellStyle name="Обычный 57 5 7 2" xfId="37263" xr:uid="{00000000-0005-0000-0000-0000E1970000}"/>
    <cellStyle name="Обычный 57 5 8" xfId="29010" xr:uid="{00000000-0005-0000-0000-0000E2970000}"/>
    <cellStyle name="Обычный 57 6" xfId="8348" xr:uid="{00000000-0005-0000-0000-0000E3970000}"/>
    <cellStyle name="Обычный 57 6 2" xfId="10273" xr:uid="{00000000-0005-0000-0000-0000E4970000}"/>
    <cellStyle name="Обычный 57 6 2 2" xfId="15372" xr:uid="{00000000-0005-0000-0000-0000E5970000}"/>
    <cellStyle name="Обычный 57 6 2 2 2" xfId="24551" xr:uid="{00000000-0005-0000-0000-0000E6970000}"/>
    <cellStyle name="Обычный 57 6 2 2 2 2" xfId="42551" xr:uid="{00000000-0005-0000-0000-0000E7970000}"/>
    <cellStyle name="Обычный 57 6 2 2 3" xfId="34206" xr:uid="{00000000-0005-0000-0000-0000E8970000}"/>
    <cellStyle name="Обычный 57 6 2 3" xfId="20403" xr:uid="{00000000-0005-0000-0000-0000E9970000}"/>
    <cellStyle name="Обычный 57 6 2 3 2" xfId="38562" xr:uid="{00000000-0005-0000-0000-0000EA970000}"/>
    <cellStyle name="Обычный 57 6 2 4" xfId="30257" xr:uid="{00000000-0005-0000-0000-0000EB970000}"/>
    <cellStyle name="Обычный 57 6 3" xfId="13390" xr:uid="{00000000-0005-0000-0000-0000EC970000}"/>
    <cellStyle name="Обычный 57 6 4" xfId="19222" xr:uid="{00000000-0005-0000-0000-0000ED970000}"/>
    <cellStyle name="Обычный 57 6 4 2" xfId="37401" xr:uid="{00000000-0005-0000-0000-0000EE970000}"/>
    <cellStyle name="Обычный 57 6 5" xfId="29114" xr:uid="{00000000-0005-0000-0000-0000EF970000}"/>
    <cellStyle name="Обычный 57 7" xfId="9464" xr:uid="{00000000-0005-0000-0000-0000F0970000}"/>
    <cellStyle name="Обычный 57 7 2" xfId="13712" xr:uid="{00000000-0005-0000-0000-0000F1970000}"/>
    <cellStyle name="Обычный 57 7 2 2" xfId="22942" xr:uid="{00000000-0005-0000-0000-0000F2970000}"/>
    <cellStyle name="Обычный 57 7 2 2 2" xfId="40943" xr:uid="{00000000-0005-0000-0000-0000F3970000}"/>
    <cellStyle name="Обычный 57 7 2 3" xfId="32597" xr:uid="{00000000-0005-0000-0000-0000F4970000}"/>
    <cellStyle name="Обычный 57 7 3" xfId="19938" xr:uid="{00000000-0005-0000-0000-0000F5970000}"/>
    <cellStyle name="Обычный 57 7 3 2" xfId="38103" xr:uid="{00000000-0005-0000-0000-0000F6970000}"/>
    <cellStyle name="Обычный 57 7 4" xfId="29806" xr:uid="{00000000-0005-0000-0000-0000F7970000}"/>
    <cellStyle name="Обычный 57 8" xfId="10874" xr:uid="{00000000-0005-0000-0000-0000F8970000}"/>
    <cellStyle name="Обычный 57 8 2" xfId="15373" xr:uid="{00000000-0005-0000-0000-0000F9970000}"/>
    <cellStyle name="Обычный 57 8 2 2" xfId="24552" xr:uid="{00000000-0005-0000-0000-0000FA970000}"/>
    <cellStyle name="Обычный 57 8 2 2 2" xfId="42552" xr:uid="{00000000-0005-0000-0000-0000FB970000}"/>
    <cellStyle name="Обычный 57 8 2 3" xfId="34207" xr:uid="{00000000-0005-0000-0000-0000FC970000}"/>
    <cellStyle name="Обычный 57 8 3" xfId="20729" xr:uid="{00000000-0005-0000-0000-0000FD970000}"/>
    <cellStyle name="Обычный 57 8 3 2" xfId="38881" xr:uid="{00000000-0005-0000-0000-0000FE970000}"/>
    <cellStyle name="Обычный 57 8 4" xfId="30565" xr:uid="{00000000-0005-0000-0000-0000FF970000}"/>
    <cellStyle name="Обычный 57 9" xfId="11280" xr:uid="{00000000-0005-0000-0000-000000980000}"/>
    <cellStyle name="Обычный 57 9 2" xfId="21125" xr:uid="{00000000-0005-0000-0000-000001980000}"/>
    <cellStyle name="Обычный 57 9 2 2" xfId="39277" xr:uid="{00000000-0005-0000-0000-000002980000}"/>
    <cellStyle name="Обычный 57 9 3" xfId="30961" xr:uid="{00000000-0005-0000-0000-000003980000}"/>
    <cellStyle name="Обычный 57_Data_Resourses &amp; Reserves_Audit12_mod2011_f0112" xfId="3938" xr:uid="{00000000-0005-0000-0000-000004980000}"/>
    <cellStyle name="Обычный 58" xfId="3939" xr:uid="{00000000-0005-0000-0000-000005980000}"/>
    <cellStyle name="Обычный 58 2" xfId="3940" xr:uid="{00000000-0005-0000-0000-000006980000}"/>
    <cellStyle name="Обычный 58 2 2" xfId="3941" xr:uid="{00000000-0005-0000-0000-000007980000}"/>
    <cellStyle name="Обычный 58 2 2 10" xfId="16219" xr:uid="{00000000-0005-0000-0000-000008980000}"/>
    <cellStyle name="Обычный 58 2 2 10 2" xfId="25158" xr:uid="{00000000-0005-0000-0000-000009980000}"/>
    <cellStyle name="Обычный 58 2 2 10 2 2" xfId="43151" xr:uid="{00000000-0005-0000-0000-00000A980000}"/>
    <cellStyle name="Обычный 58 2 2 10 3" xfId="34798" xr:uid="{00000000-0005-0000-0000-00000B980000}"/>
    <cellStyle name="Обычный 58 2 2 11" xfId="17437" xr:uid="{00000000-0005-0000-0000-00000C980000}"/>
    <cellStyle name="Обычный 58 2 2 11 2" xfId="35792" xr:uid="{00000000-0005-0000-0000-00000D980000}"/>
    <cellStyle name="Обычный 58 2 2 12" xfId="26522" xr:uid="{00000000-0005-0000-0000-00000E980000}"/>
    <cellStyle name="Обычный 58 2 2 12 2" xfId="44444" xr:uid="{00000000-0005-0000-0000-00000F980000}"/>
    <cellStyle name="Обычный 58 2 2 13" xfId="27635" xr:uid="{00000000-0005-0000-0000-000010980000}"/>
    <cellStyle name="Обычный 58 2 2 14" xfId="45477" xr:uid="{00000000-0005-0000-0000-000011980000}"/>
    <cellStyle name="Обычный 58 2 2 15" xfId="46590" xr:uid="{00000000-0005-0000-0000-000012980000}"/>
    <cellStyle name="Обычный 58 2 2 2" xfId="6199" xr:uid="{00000000-0005-0000-0000-000013980000}"/>
    <cellStyle name="Обычный 58 2 2 2 10" xfId="27007" xr:uid="{00000000-0005-0000-0000-000014980000}"/>
    <cellStyle name="Обычный 58 2 2 2 10 2" xfId="44922" xr:uid="{00000000-0005-0000-0000-000015980000}"/>
    <cellStyle name="Обычный 58 2 2 2 11" xfId="28241" xr:uid="{00000000-0005-0000-0000-000016980000}"/>
    <cellStyle name="Обычный 58 2 2 2 12" xfId="45979" xr:uid="{00000000-0005-0000-0000-000017980000}"/>
    <cellStyle name="Обычный 58 2 2 2 13" xfId="47174" xr:uid="{00000000-0005-0000-0000-000018980000}"/>
    <cellStyle name="Обычный 58 2 2 2 2" xfId="9106" xr:uid="{00000000-0005-0000-0000-000019980000}"/>
    <cellStyle name="Обычный 58 2 2 2 2 2" xfId="14184" xr:uid="{00000000-0005-0000-0000-00001A980000}"/>
    <cellStyle name="Обычный 58 2 2 2 2 2 2" xfId="23369" xr:uid="{00000000-0005-0000-0000-00001B980000}"/>
    <cellStyle name="Обычный 58 2 2 2 2 2 2 2" xfId="41369" xr:uid="{00000000-0005-0000-0000-00001C980000}"/>
    <cellStyle name="Обычный 58 2 2 2 2 2 3" xfId="33025" xr:uid="{00000000-0005-0000-0000-00001D980000}"/>
    <cellStyle name="Обычный 58 2 2 2 2 3" xfId="19672" xr:uid="{00000000-0005-0000-0000-00001E980000}"/>
    <cellStyle name="Обычный 58 2 2 2 2 3 2" xfId="37842" xr:uid="{00000000-0005-0000-0000-00001F980000}"/>
    <cellStyle name="Обычный 58 2 2 2 2 4" xfId="29547" xr:uid="{00000000-0005-0000-0000-000020980000}"/>
    <cellStyle name="Обычный 58 2 2 2 3" xfId="10274" xr:uid="{00000000-0005-0000-0000-000021980000}"/>
    <cellStyle name="Обычный 58 2 2 2 3 2" xfId="15374" xr:uid="{00000000-0005-0000-0000-000022980000}"/>
    <cellStyle name="Обычный 58 2 2 2 3 2 2" xfId="24553" xr:uid="{00000000-0005-0000-0000-000023980000}"/>
    <cellStyle name="Обычный 58 2 2 2 3 2 2 2" xfId="42553" xr:uid="{00000000-0005-0000-0000-000024980000}"/>
    <cellStyle name="Обычный 58 2 2 2 3 2 3" xfId="34208" xr:uid="{00000000-0005-0000-0000-000025980000}"/>
    <cellStyle name="Обычный 58 2 2 2 3 3" xfId="20404" xr:uid="{00000000-0005-0000-0000-000026980000}"/>
    <cellStyle name="Обычный 58 2 2 2 3 3 2" xfId="38563" xr:uid="{00000000-0005-0000-0000-000027980000}"/>
    <cellStyle name="Обычный 58 2 2 2 3 4" xfId="30258" xr:uid="{00000000-0005-0000-0000-000028980000}"/>
    <cellStyle name="Обычный 58 2 2 2 4" xfId="11186" xr:uid="{00000000-0005-0000-0000-000029980000}"/>
    <cellStyle name="Обычный 58 2 2 2 4 2" xfId="15375" xr:uid="{00000000-0005-0000-0000-00002A980000}"/>
    <cellStyle name="Обычный 58 2 2 2 4 2 2" xfId="24554" xr:uid="{00000000-0005-0000-0000-00002B980000}"/>
    <cellStyle name="Обычный 58 2 2 2 4 2 2 2" xfId="42554" xr:uid="{00000000-0005-0000-0000-00002C980000}"/>
    <cellStyle name="Обычный 58 2 2 2 4 2 3" xfId="34209" xr:uid="{00000000-0005-0000-0000-00002D980000}"/>
    <cellStyle name="Обычный 58 2 2 2 4 3" xfId="21035" xr:uid="{00000000-0005-0000-0000-00002E980000}"/>
    <cellStyle name="Обычный 58 2 2 2 4 3 2" xfId="39187" xr:uid="{00000000-0005-0000-0000-00002F980000}"/>
    <cellStyle name="Обычный 58 2 2 2 4 4" xfId="30871" xr:uid="{00000000-0005-0000-0000-000030980000}"/>
    <cellStyle name="Обычный 58 2 2 2 5" xfId="11691" xr:uid="{00000000-0005-0000-0000-000031980000}"/>
    <cellStyle name="Обычный 58 2 2 2 5 2" xfId="21536" xr:uid="{00000000-0005-0000-0000-000032980000}"/>
    <cellStyle name="Обычный 58 2 2 2 5 2 2" xfId="39688" xr:uid="{00000000-0005-0000-0000-000033980000}"/>
    <cellStyle name="Обычный 58 2 2 2 5 3" xfId="31372" xr:uid="{00000000-0005-0000-0000-000034980000}"/>
    <cellStyle name="Обычный 58 2 2 2 6" xfId="7651" xr:uid="{00000000-0005-0000-0000-000035980000}"/>
    <cellStyle name="Обычный 58 2 2 2 6 2" xfId="19046" xr:uid="{00000000-0005-0000-0000-000036980000}"/>
    <cellStyle name="Обычный 58 2 2 2 6 2 2" xfId="37266" xr:uid="{00000000-0005-0000-0000-000037980000}"/>
    <cellStyle name="Обычный 58 2 2 2 6 3" xfId="29013" xr:uid="{00000000-0005-0000-0000-000038980000}"/>
    <cellStyle name="Обычный 58 2 2 2 7" xfId="13218" xr:uid="{00000000-0005-0000-0000-000039980000}"/>
    <cellStyle name="Обычный 58 2 2 2 7 2" xfId="22619" xr:uid="{00000000-0005-0000-0000-00003A980000}"/>
    <cellStyle name="Обычный 58 2 2 2 7 2 2" xfId="40631" xr:uid="{00000000-0005-0000-0000-00003B980000}"/>
    <cellStyle name="Обычный 58 2 2 2 7 3" xfId="32292" xr:uid="{00000000-0005-0000-0000-00003C980000}"/>
    <cellStyle name="Обычный 58 2 2 2 8" xfId="16838" xr:uid="{00000000-0005-0000-0000-00003D980000}"/>
    <cellStyle name="Обычный 58 2 2 2 8 2" xfId="25587" xr:uid="{00000000-0005-0000-0000-00003E980000}"/>
    <cellStyle name="Обычный 58 2 2 2 8 2 2" xfId="43548" xr:uid="{00000000-0005-0000-0000-00003F980000}"/>
    <cellStyle name="Обычный 58 2 2 2 8 3" xfId="35240" xr:uid="{00000000-0005-0000-0000-000040980000}"/>
    <cellStyle name="Обычный 58 2 2 2 9" xfId="18148" xr:uid="{00000000-0005-0000-0000-000041980000}"/>
    <cellStyle name="Обычный 58 2 2 2 9 2" xfId="36458" xr:uid="{00000000-0005-0000-0000-000042980000}"/>
    <cellStyle name="Обычный 58 2 2 3" xfId="8541" xr:uid="{00000000-0005-0000-0000-000043980000}"/>
    <cellStyle name="Обычный 58 2 2 3 2" xfId="10275" xr:uid="{00000000-0005-0000-0000-000044980000}"/>
    <cellStyle name="Обычный 58 2 2 3 2 2" xfId="15376" xr:uid="{00000000-0005-0000-0000-000045980000}"/>
    <cellStyle name="Обычный 58 2 2 3 2 2 2" xfId="24555" xr:uid="{00000000-0005-0000-0000-000046980000}"/>
    <cellStyle name="Обычный 58 2 2 3 2 2 2 2" xfId="42555" xr:uid="{00000000-0005-0000-0000-000047980000}"/>
    <cellStyle name="Обычный 58 2 2 3 2 2 3" xfId="34210" xr:uid="{00000000-0005-0000-0000-000048980000}"/>
    <cellStyle name="Обычный 58 2 2 3 2 3" xfId="20405" xr:uid="{00000000-0005-0000-0000-000049980000}"/>
    <cellStyle name="Обычный 58 2 2 3 2 3 2" xfId="38564" xr:uid="{00000000-0005-0000-0000-00004A980000}"/>
    <cellStyle name="Обычный 58 2 2 3 2 4" xfId="30259" xr:uid="{00000000-0005-0000-0000-00004B980000}"/>
    <cellStyle name="Обычный 58 2 2 3 3" xfId="13715" xr:uid="{00000000-0005-0000-0000-00004C980000}"/>
    <cellStyle name="Обычный 58 2 2 3 3 2" xfId="22945" xr:uid="{00000000-0005-0000-0000-00004D980000}"/>
    <cellStyle name="Обычный 58 2 2 3 3 2 2" xfId="40946" xr:uid="{00000000-0005-0000-0000-00004E980000}"/>
    <cellStyle name="Обычный 58 2 2 3 3 3" xfId="32600" xr:uid="{00000000-0005-0000-0000-00004F980000}"/>
    <cellStyle name="Обычный 58 2 2 3 4" xfId="19296" xr:uid="{00000000-0005-0000-0000-000050980000}"/>
    <cellStyle name="Обычный 58 2 2 3 4 2" xfId="37470" xr:uid="{00000000-0005-0000-0000-000051980000}"/>
    <cellStyle name="Обычный 58 2 2 3 5" xfId="29181" xr:uid="{00000000-0005-0000-0000-000052980000}"/>
    <cellStyle name="Обычный 58 2 2 4" xfId="9467" xr:uid="{00000000-0005-0000-0000-000053980000}"/>
    <cellStyle name="Обычный 58 2 2 4 2" xfId="15377" xr:uid="{00000000-0005-0000-0000-000054980000}"/>
    <cellStyle name="Обычный 58 2 2 4 2 2" xfId="24556" xr:uid="{00000000-0005-0000-0000-000055980000}"/>
    <cellStyle name="Обычный 58 2 2 4 2 2 2" xfId="42556" xr:uid="{00000000-0005-0000-0000-000056980000}"/>
    <cellStyle name="Обычный 58 2 2 4 2 3" xfId="34211" xr:uid="{00000000-0005-0000-0000-000057980000}"/>
    <cellStyle name="Обычный 58 2 2 4 3" xfId="19941" xr:uid="{00000000-0005-0000-0000-000058980000}"/>
    <cellStyle name="Обычный 58 2 2 4 3 2" xfId="38106" xr:uid="{00000000-0005-0000-0000-000059980000}"/>
    <cellStyle name="Обычный 58 2 2 4 4" xfId="29809" xr:uid="{00000000-0005-0000-0000-00005A980000}"/>
    <cellStyle name="Обычный 58 2 2 5" xfId="10877" xr:uid="{00000000-0005-0000-0000-00005B980000}"/>
    <cellStyle name="Обычный 58 2 2 5 2" xfId="15378" xr:uid="{00000000-0005-0000-0000-00005C980000}"/>
    <cellStyle name="Обычный 58 2 2 5 2 2" xfId="24557" xr:uid="{00000000-0005-0000-0000-00005D980000}"/>
    <cellStyle name="Обычный 58 2 2 5 2 2 2" xfId="42557" xr:uid="{00000000-0005-0000-0000-00005E980000}"/>
    <cellStyle name="Обычный 58 2 2 5 2 3" xfId="34212" xr:uid="{00000000-0005-0000-0000-00005F980000}"/>
    <cellStyle name="Обычный 58 2 2 5 3" xfId="20732" xr:uid="{00000000-0005-0000-0000-000060980000}"/>
    <cellStyle name="Обычный 58 2 2 5 3 2" xfId="38884" xr:uid="{00000000-0005-0000-0000-000061980000}"/>
    <cellStyle name="Обычный 58 2 2 5 4" xfId="30568" xr:uid="{00000000-0005-0000-0000-000062980000}"/>
    <cellStyle name="Обычный 58 2 2 6" xfId="11343" xr:uid="{00000000-0005-0000-0000-000063980000}"/>
    <cellStyle name="Обычный 58 2 2 6 2" xfId="21188" xr:uid="{00000000-0005-0000-0000-000064980000}"/>
    <cellStyle name="Обычный 58 2 2 6 2 2" xfId="39340" xr:uid="{00000000-0005-0000-0000-000065980000}"/>
    <cellStyle name="Обычный 58 2 2 6 3" xfId="31024" xr:uid="{00000000-0005-0000-0000-000066980000}"/>
    <cellStyle name="Обычный 58 2 2 7" xfId="12033" xr:uid="{00000000-0005-0000-0000-000067980000}"/>
    <cellStyle name="Обычный 58 2 2 7 2" xfId="21771" xr:uid="{00000000-0005-0000-0000-000068980000}"/>
    <cellStyle name="Обычный 58 2 2 7 2 2" xfId="39919" xr:uid="{00000000-0005-0000-0000-000069980000}"/>
    <cellStyle name="Обычный 58 2 2 7 3" xfId="31598" xr:uid="{00000000-0005-0000-0000-00006A980000}"/>
    <cellStyle name="Обычный 58 2 2 8" xfId="6842" xr:uid="{00000000-0005-0000-0000-00006B980000}"/>
    <cellStyle name="Обычный 58 2 2 8 2" xfId="18631" xr:uid="{00000000-0005-0000-0000-00006C980000}"/>
    <cellStyle name="Обычный 58 2 2 8 2 2" xfId="36892" xr:uid="{00000000-0005-0000-0000-00006D980000}"/>
    <cellStyle name="Обычный 58 2 2 8 3" xfId="28661" xr:uid="{00000000-0005-0000-0000-00006E980000}"/>
    <cellStyle name="Обычный 58 2 2 9" xfId="12651" xr:uid="{00000000-0005-0000-0000-00006F980000}"/>
    <cellStyle name="Обычный 58 2 2 9 2" xfId="22087" xr:uid="{00000000-0005-0000-0000-000070980000}"/>
    <cellStyle name="Обычный 58 2 2 9 2 2" xfId="40203" xr:uid="{00000000-0005-0000-0000-000071980000}"/>
    <cellStyle name="Обычный 58 2 2 9 3" xfId="31866" xr:uid="{00000000-0005-0000-0000-000072980000}"/>
    <cellStyle name="Обычный 58 2 3" xfId="3942" xr:uid="{00000000-0005-0000-0000-000073980000}"/>
    <cellStyle name="Обычный 58 2 3 2" xfId="10276" xr:uid="{00000000-0005-0000-0000-000074980000}"/>
    <cellStyle name="Обычный 58 2 4" xfId="8550" xr:uid="{00000000-0005-0000-0000-000075980000}"/>
    <cellStyle name="Обычный 58 2_МР_РЗ_Центр_13" xfId="8584" xr:uid="{00000000-0005-0000-0000-000076980000}"/>
    <cellStyle name="Обычный 58 3" xfId="3943" xr:uid="{00000000-0005-0000-0000-000077980000}"/>
    <cellStyle name="Обычный 58 3 2" xfId="8364" xr:uid="{00000000-0005-0000-0000-000078980000}"/>
    <cellStyle name="Обычный 58 4" xfId="3944" xr:uid="{00000000-0005-0000-0000-000079980000}"/>
    <cellStyle name="Обычный 58 4 2" xfId="3945" xr:uid="{00000000-0005-0000-0000-00007A980000}"/>
    <cellStyle name="Обычный 58 4 2 2" xfId="10277" xr:uid="{00000000-0005-0000-0000-00007B980000}"/>
    <cellStyle name="Обычный 58 4 3" xfId="10278" xr:uid="{00000000-0005-0000-0000-00007C980000}"/>
    <cellStyle name="Обычный 58 4_Reconcilation" xfId="8732" xr:uid="{00000000-0005-0000-0000-00007D980000}"/>
    <cellStyle name="Обычный 58 5" xfId="3946" xr:uid="{00000000-0005-0000-0000-00007E980000}"/>
    <cellStyle name="Обычный 58 5 2" xfId="10279" xr:uid="{00000000-0005-0000-0000-00007F980000}"/>
    <cellStyle name="Обычный 58 6" xfId="10280" xr:uid="{00000000-0005-0000-0000-000080980000}"/>
    <cellStyle name="Обычный 58_Data_Resourses &amp; Reserves_Audit12_mod2011_f0112" xfId="3947" xr:uid="{00000000-0005-0000-0000-000081980000}"/>
    <cellStyle name="Обычный 59" xfId="3948" xr:uid="{00000000-0005-0000-0000-000082980000}"/>
    <cellStyle name="Обычный 59 2" xfId="3949" xr:uid="{00000000-0005-0000-0000-000083980000}"/>
    <cellStyle name="Обычный 59 2 10" xfId="12652" xr:uid="{00000000-0005-0000-0000-000084980000}"/>
    <cellStyle name="Обычный 59 2 10 2" xfId="22088" xr:uid="{00000000-0005-0000-0000-000085980000}"/>
    <cellStyle name="Обычный 59 2 10 2 2" xfId="40204" xr:uid="{00000000-0005-0000-0000-000086980000}"/>
    <cellStyle name="Обычный 59 2 10 3" xfId="31867" xr:uid="{00000000-0005-0000-0000-000087980000}"/>
    <cellStyle name="Обычный 59 2 11" xfId="16220" xr:uid="{00000000-0005-0000-0000-000088980000}"/>
    <cellStyle name="Обычный 59 2 11 2" xfId="25159" xr:uid="{00000000-0005-0000-0000-000089980000}"/>
    <cellStyle name="Обычный 59 2 11 2 2" xfId="43152" xr:uid="{00000000-0005-0000-0000-00008A980000}"/>
    <cellStyle name="Обычный 59 2 11 3" xfId="34799" xr:uid="{00000000-0005-0000-0000-00008B980000}"/>
    <cellStyle name="Обычный 59 2 12" xfId="17438" xr:uid="{00000000-0005-0000-0000-00008C980000}"/>
    <cellStyle name="Обычный 59 2 12 2" xfId="35793" xr:uid="{00000000-0005-0000-0000-00008D980000}"/>
    <cellStyle name="Обычный 59 2 13" xfId="26527" xr:uid="{00000000-0005-0000-0000-00008E980000}"/>
    <cellStyle name="Обычный 59 2 13 2" xfId="44449" xr:uid="{00000000-0005-0000-0000-00008F980000}"/>
    <cellStyle name="Обычный 59 2 14" xfId="27636" xr:uid="{00000000-0005-0000-0000-000090980000}"/>
    <cellStyle name="Обычный 59 2 15" xfId="45478" xr:uid="{00000000-0005-0000-0000-000091980000}"/>
    <cellStyle name="Обычный 59 2 16" xfId="46591" xr:uid="{00000000-0005-0000-0000-000092980000}"/>
    <cellStyle name="Обычный 59 2 2" xfId="3950" xr:uid="{00000000-0005-0000-0000-000093980000}"/>
    <cellStyle name="Обычный 59 2 2 2" xfId="10281" xr:uid="{00000000-0005-0000-0000-000094980000}"/>
    <cellStyle name="Обычный 59 2 3" xfId="6200" xr:uid="{00000000-0005-0000-0000-000095980000}"/>
    <cellStyle name="Обычный 59 2 3 10" xfId="27008" xr:uid="{00000000-0005-0000-0000-000096980000}"/>
    <cellStyle name="Обычный 59 2 3 10 2" xfId="44923" xr:uid="{00000000-0005-0000-0000-000097980000}"/>
    <cellStyle name="Обычный 59 2 3 11" xfId="28242" xr:uid="{00000000-0005-0000-0000-000098980000}"/>
    <cellStyle name="Обычный 59 2 3 12" xfId="45980" xr:uid="{00000000-0005-0000-0000-000099980000}"/>
    <cellStyle name="Обычный 59 2 3 13" xfId="47175" xr:uid="{00000000-0005-0000-0000-00009A980000}"/>
    <cellStyle name="Обычный 59 2 3 2" xfId="9107" xr:uid="{00000000-0005-0000-0000-00009B980000}"/>
    <cellStyle name="Обычный 59 2 3 2 2" xfId="14185" xr:uid="{00000000-0005-0000-0000-00009C980000}"/>
    <cellStyle name="Обычный 59 2 3 2 2 2" xfId="23370" xr:uid="{00000000-0005-0000-0000-00009D980000}"/>
    <cellStyle name="Обычный 59 2 3 2 2 2 2" xfId="41370" xr:uid="{00000000-0005-0000-0000-00009E980000}"/>
    <cellStyle name="Обычный 59 2 3 2 2 3" xfId="33026" xr:uid="{00000000-0005-0000-0000-00009F980000}"/>
    <cellStyle name="Обычный 59 2 3 2 3" xfId="19673" xr:uid="{00000000-0005-0000-0000-0000A0980000}"/>
    <cellStyle name="Обычный 59 2 3 2 3 2" xfId="37843" xr:uid="{00000000-0005-0000-0000-0000A1980000}"/>
    <cellStyle name="Обычный 59 2 3 2 4" xfId="29548" xr:uid="{00000000-0005-0000-0000-0000A2980000}"/>
    <cellStyle name="Обычный 59 2 3 3" xfId="10282" xr:uid="{00000000-0005-0000-0000-0000A3980000}"/>
    <cellStyle name="Обычный 59 2 3 3 2" xfId="15379" xr:uid="{00000000-0005-0000-0000-0000A4980000}"/>
    <cellStyle name="Обычный 59 2 3 3 2 2" xfId="24558" xr:uid="{00000000-0005-0000-0000-0000A5980000}"/>
    <cellStyle name="Обычный 59 2 3 3 2 2 2" xfId="42558" xr:uid="{00000000-0005-0000-0000-0000A6980000}"/>
    <cellStyle name="Обычный 59 2 3 3 2 3" xfId="34213" xr:uid="{00000000-0005-0000-0000-0000A7980000}"/>
    <cellStyle name="Обычный 59 2 3 3 3" xfId="20406" xr:uid="{00000000-0005-0000-0000-0000A8980000}"/>
    <cellStyle name="Обычный 59 2 3 3 3 2" xfId="38565" xr:uid="{00000000-0005-0000-0000-0000A9980000}"/>
    <cellStyle name="Обычный 59 2 3 3 4" xfId="30260" xr:uid="{00000000-0005-0000-0000-0000AA980000}"/>
    <cellStyle name="Обычный 59 2 3 4" xfId="11187" xr:uid="{00000000-0005-0000-0000-0000AB980000}"/>
    <cellStyle name="Обычный 59 2 3 4 2" xfId="15380" xr:uid="{00000000-0005-0000-0000-0000AC980000}"/>
    <cellStyle name="Обычный 59 2 3 4 2 2" xfId="24559" xr:uid="{00000000-0005-0000-0000-0000AD980000}"/>
    <cellStyle name="Обычный 59 2 3 4 2 2 2" xfId="42559" xr:uid="{00000000-0005-0000-0000-0000AE980000}"/>
    <cellStyle name="Обычный 59 2 3 4 2 3" xfId="34214" xr:uid="{00000000-0005-0000-0000-0000AF980000}"/>
    <cellStyle name="Обычный 59 2 3 4 3" xfId="21036" xr:uid="{00000000-0005-0000-0000-0000B0980000}"/>
    <cellStyle name="Обычный 59 2 3 4 3 2" xfId="39188" xr:uid="{00000000-0005-0000-0000-0000B1980000}"/>
    <cellStyle name="Обычный 59 2 3 4 4" xfId="30872" xr:uid="{00000000-0005-0000-0000-0000B2980000}"/>
    <cellStyle name="Обычный 59 2 3 5" xfId="11692" xr:uid="{00000000-0005-0000-0000-0000B3980000}"/>
    <cellStyle name="Обычный 59 2 3 5 2" xfId="21537" xr:uid="{00000000-0005-0000-0000-0000B4980000}"/>
    <cellStyle name="Обычный 59 2 3 5 2 2" xfId="39689" xr:uid="{00000000-0005-0000-0000-0000B5980000}"/>
    <cellStyle name="Обычный 59 2 3 5 3" xfId="31373" xr:uid="{00000000-0005-0000-0000-0000B6980000}"/>
    <cellStyle name="Обычный 59 2 3 6" xfId="7652" xr:uid="{00000000-0005-0000-0000-0000B7980000}"/>
    <cellStyle name="Обычный 59 2 3 6 2" xfId="19047" xr:uid="{00000000-0005-0000-0000-0000B8980000}"/>
    <cellStyle name="Обычный 59 2 3 6 2 2" xfId="37267" xr:uid="{00000000-0005-0000-0000-0000B9980000}"/>
    <cellStyle name="Обычный 59 2 3 6 3" xfId="29014" xr:uid="{00000000-0005-0000-0000-0000BA980000}"/>
    <cellStyle name="Обычный 59 2 3 7" xfId="13219" xr:uid="{00000000-0005-0000-0000-0000BB980000}"/>
    <cellStyle name="Обычный 59 2 3 7 2" xfId="22620" xr:uid="{00000000-0005-0000-0000-0000BC980000}"/>
    <cellStyle name="Обычный 59 2 3 7 2 2" xfId="40632" xr:uid="{00000000-0005-0000-0000-0000BD980000}"/>
    <cellStyle name="Обычный 59 2 3 7 3" xfId="32293" xr:uid="{00000000-0005-0000-0000-0000BE980000}"/>
    <cellStyle name="Обычный 59 2 3 8" xfId="16839" xr:uid="{00000000-0005-0000-0000-0000BF980000}"/>
    <cellStyle name="Обычный 59 2 3 8 2" xfId="25588" xr:uid="{00000000-0005-0000-0000-0000C0980000}"/>
    <cellStyle name="Обычный 59 2 3 8 2 2" xfId="43549" xr:uid="{00000000-0005-0000-0000-0000C1980000}"/>
    <cellStyle name="Обычный 59 2 3 8 3" xfId="35241" xr:uid="{00000000-0005-0000-0000-0000C2980000}"/>
    <cellStyle name="Обычный 59 2 3 9" xfId="18149" xr:uid="{00000000-0005-0000-0000-0000C3980000}"/>
    <cellStyle name="Обычный 59 2 3 9 2" xfId="36459" xr:uid="{00000000-0005-0000-0000-0000C4980000}"/>
    <cellStyle name="Обычный 59 2 4" xfId="8542" xr:uid="{00000000-0005-0000-0000-0000C5980000}"/>
    <cellStyle name="Обычный 59 2 4 2" xfId="10283" xr:uid="{00000000-0005-0000-0000-0000C6980000}"/>
    <cellStyle name="Обычный 59 2 4 2 2" xfId="15381" xr:uid="{00000000-0005-0000-0000-0000C7980000}"/>
    <cellStyle name="Обычный 59 2 4 2 2 2" xfId="24560" xr:uid="{00000000-0005-0000-0000-0000C8980000}"/>
    <cellStyle name="Обычный 59 2 4 2 2 2 2" xfId="42560" xr:uid="{00000000-0005-0000-0000-0000C9980000}"/>
    <cellStyle name="Обычный 59 2 4 2 2 3" xfId="34215" xr:uid="{00000000-0005-0000-0000-0000CA980000}"/>
    <cellStyle name="Обычный 59 2 4 2 3" xfId="20407" xr:uid="{00000000-0005-0000-0000-0000CB980000}"/>
    <cellStyle name="Обычный 59 2 4 2 3 2" xfId="38566" xr:uid="{00000000-0005-0000-0000-0000CC980000}"/>
    <cellStyle name="Обычный 59 2 4 2 4" xfId="30261" xr:uid="{00000000-0005-0000-0000-0000CD980000}"/>
    <cellStyle name="Обычный 59 2 4 3" xfId="13716" xr:uid="{00000000-0005-0000-0000-0000CE980000}"/>
    <cellStyle name="Обычный 59 2 4 3 2" xfId="22946" xr:uid="{00000000-0005-0000-0000-0000CF980000}"/>
    <cellStyle name="Обычный 59 2 4 3 2 2" xfId="40947" xr:uid="{00000000-0005-0000-0000-0000D0980000}"/>
    <cellStyle name="Обычный 59 2 4 3 3" xfId="32601" xr:uid="{00000000-0005-0000-0000-0000D1980000}"/>
    <cellStyle name="Обычный 59 2 4 4" xfId="19297" xr:uid="{00000000-0005-0000-0000-0000D2980000}"/>
    <cellStyle name="Обычный 59 2 4 4 2" xfId="37471" xr:uid="{00000000-0005-0000-0000-0000D3980000}"/>
    <cellStyle name="Обычный 59 2 4 5" xfId="29182" xr:uid="{00000000-0005-0000-0000-0000D4980000}"/>
    <cellStyle name="Обычный 59 2 5" xfId="9468" xr:uid="{00000000-0005-0000-0000-0000D5980000}"/>
    <cellStyle name="Обычный 59 2 5 2" xfId="15382" xr:uid="{00000000-0005-0000-0000-0000D6980000}"/>
    <cellStyle name="Обычный 59 2 5 2 2" xfId="24561" xr:uid="{00000000-0005-0000-0000-0000D7980000}"/>
    <cellStyle name="Обычный 59 2 5 2 2 2" xfId="42561" xr:uid="{00000000-0005-0000-0000-0000D8980000}"/>
    <cellStyle name="Обычный 59 2 5 2 3" xfId="34216" xr:uid="{00000000-0005-0000-0000-0000D9980000}"/>
    <cellStyle name="Обычный 59 2 5 3" xfId="19942" xr:uid="{00000000-0005-0000-0000-0000DA980000}"/>
    <cellStyle name="Обычный 59 2 5 3 2" xfId="38107" xr:uid="{00000000-0005-0000-0000-0000DB980000}"/>
    <cellStyle name="Обычный 59 2 5 4" xfId="29810" xr:uid="{00000000-0005-0000-0000-0000DC980000}"/>
    <cellStyle name="Обычный 59 2 6" xfId="10878" xr:uid="{00000000-0005-0000-0000-0000DD980000}"/>
    <cellStyle name="Обычный 59 2 6 2" xfId="15383" xr:uid="{00000000-0005-0000-0000-0000DE980000}"/>
    <cellStyle name="Обычный 59 2 6 2 2" xfId="24562" xr:uid="{00000000-0005-0000-0000-0000DF980000}"/>
    <cellStyle name="Обычный 59 2 6 2 2 2" xfId="42562" xr:uid="{00000000-0005-0000-0000-0000E0980000}"/>
    <cellStyle name="Обычный 59 2 6 2 3" xfId="34217" xr:uid="{00000000-0005-0000-0000-0000E1980000}"/>
    <cellStyle name="Обычный 59 2 6 3" xfId="20733" xr:uid="{00000000-0005-0000-0000-0000E2980000}"/>
    <cellStyle name="Обычный 59 2 6 3 2" xfId="38885" xr:uid="{00000000-0005-0000-0000-0000E3980000}"/>
    <cellStyle name="Обычный 59 2 6 4" xfId="30569" xr:uid="{00000000-0005-0000-0000-0000E4980000}"/>
    <cellStyle name="Обычный 59 2 7" xfId="11344" xr:uid="{00000000-0005-0000-0000-0000E5980000}"/>
    <cellStyle name="Обычный 59 2 7 2" xfId="21189" xr:uid="{00000000-0005-0000-0000-0000E6980000}"/>
    <cellStyle name="Обычный 59 2 7 2 2" xfId="39341" xr:uid="{00000000-0005-0000-0000-0000E7980000}"/>
    <cellStyle name="Обычный 59 2 7 3" xfId="31025" xr:uid="{00000000-0005-0000-0000-0000E8980000}"/>
    <cellStyle name="Обычный 59 2 8" xfId="11905" xr:uid="{00000000-0005-0000-0000-0000E9980000}"/>
    <cellStyle name="Обычный 59 2 8 2" xfId="21656" xr:uid="{00000000-0005-0000-0000-0000EA980000}"/>
    <cellStyle name="Обычный 59 2 8 2 2" xfId="39805" xr:uid="{00000000-0005-0000-0000-0000EB980000}"/>
    <cellStyle name="Обычный 59 2 8 3" xfId="31484" xr:uid="{00000000-0005-0000-0000-0000EC980000}"/>
    <cellStyle name="Обычный 59 2 9" xfId="6843" xr:uid="{00000000-0005-0000-0000-0000ED980000}"/>
    <cellStyle name="Обычный 59 2 9 2" xfId="18632" xr:uid="{00000000-0005-0000-0000-0000EE980000}"/>
    <cellStyle name="Обычный 59 2 9 2 2" xfId="36893" xr:uid="{00000000-0005-0000-0000-0000EF980000}"/>
    <cellStyle name="Обычный 59 2 9 3" xfId="28662" xr:uid="{00000000-0005-0000-0000-0000F0980000}"/>
    <cellStyle name="Обычный 59 3" xfId="3951" xr:uid="{00000000-0005-0000-0000-0000F1980000}"/>
    <cellStyle name="Обычный 59 3 2" xfId="3952" xr:uid="{00000000-0005-0000-0000-0000F2980000}"/>
    <cellStyle name="Обычный 59 3 2 2" xfId="10284" xr:uid="{00000000-0005-0000-0000-0000F3980000}"/>
    <cellStyle name="Обычный 59 3 3" xfId="10285" xr:uid="{00000000-0005-0000-0000-0000F4980000}"/>
    <cellStyle name="Обычный 59 3_Reconcilation" xfId="9141" xr:uid="{00000000-0005-0000-0000-0000F5980000}"/>
    <cellStyle name="Обычный 59 4" xfId="3953" xr:uid="{00000000-0005-0000-0000-0000F6980000}"/>
    <cellStyle name="Обычный 59 4 2" xfId="10286" xr:uid="{00000000-0005-0000-0000-0000F7980000}"/>
    <cellStyle name="Обычный 59 5" xfId="10287" xr:uid="{00000000-0005-0000-0000-0000F8980000}"/>
    <cellStyle name="Обычный 59 5 2" xfId="13391" xr:uid="{00000000-0005-0000-0000-0000F9980000}"/>
    <cellStyle name="Обычный 59 6" xfId="11797" xr:uid="{00000000-0005-0000-0000-0000FA980000}"/>
    <cellStyle name="Обычный 59 7" xfId="13392" xr:uid="{00000000-0005-0000-0000-0000FB980000}"/>
    <cellStyle name="Обычный 59_Data_Resourses &amp; Reserves_Audit12_mod2011_f0112" xfId="3954" xr:uid="{00000000-0005-0000-0000-0000FC980000}"/>
    <cellStyle name="Обычный 6" xfId="3955" xr:uid="{00000000-0005-0000-0000-0000FD980000}"/>
    <cellStyle name="Обычный 6 10" xfId="3956" xr:uid="{00000000-0005-0000-0000-0000FE980000}"/>
    <cellStyle name="Обычный 6 11" xfId="3957" xr:uid="{00000000-0005-0000-0000-0000FF980000}"/>
    <cellStyle name="Обычный 6 12" xfId="3958" xr:uid="{00000000-0005-0000-0000-000000990000}"/>
    <cellStyle name="Обычный 6 13" xfId="3959" xr:uid="{00000000-0005-0000-0000-000001990000}"/>
    <cellStyle name="Обычный 6 14" xfId="3960" xr:uid="{00000000-0005-0000-0000-000002990000}"/>
    <cellStyle name="Обычный 6 15" xfId="3961" xr:uid="{00000000-0005-0000-0000-000003990000}"/>
    <cellStyle name="Обычный 6 16" xfId="3962" xr:uid="{00000000-0005-0000-0000-000004990000}"/>
    <cellStyle name="Обычный 6 17" xfId="3963" xr:uid="{00000000-0005-0000-0000-000005990000}"/>
    <cellStyle name="Обычный 6 18" xfId="3964" xr:uid="{00000000-0005-0000-0000-000006990000}"/>
    <cellStyle name="Обычный 6 19" xfId="3965" xr:uid="{00000000-0005-0000-0000-000007990000}"/>
    <cellStyle name="Обычный 6 2" xfId="3966" xr:uid="{00000000-0005-0000-0000-000008990000}"/>
    <cellStyle name="Обычный 6 2 10" xfId="3967" xr:uid="{00000000-0005-0000-0000-000009990000}"/>
    <cellStyle name="Обычный 6 2 11" xfId="3968" xr:uid="{00000000-0005-0000-0000-00000A990000}"/>
    <cellStyle name="Обычный 6 2 12" xfId="3969" xr:uid="{00000000-0005-0000-0000-00000B990000}"/>
    <cellStyle name="Обычный 6 2 13" xfId="3970" xr:uid="{00000000-0005-0000-0000-00000C990000}"/>
    <cellStyle name="Обычный 6 2 14" xfId="3971" xr:uid="{00000000-0005-0000-0000-00000D990000}"/>
    <cellStyle name="Обычный 6 2 15" xfId="3972" xr:uid="{00000000-0005-0000-0000-00000E990000}"/>
    <cellStyle name="Обычный 6 2 16" xfId="3973" xr:uid="{00000000-0005-0000-0000-00000F990000}"/>
    <cellStyle name="Обычный 6 2 17" xfId="3974" xr:uid="{00000000-0005-0000-0000-000010990000}"/>
    <cellStyle name="Обычный 6 2 18" xfId="3975" xr:uid="{00000000-0005-0000-0000-000011990000}"/>
    <cellStyle name="Обычный 6 2 19" xfId="3976" xr:uid="{00000000-0005-0000-0000-000012990000}"/>
    <cellStyle name="Обычный 6 2 2" xfId="3977" xr:uid="{00000000-0005-0000-0000-000013990000}"/>
    <cellStyle name="Обычный 6 2 2 10" xfId="3978" xr:uid="{00000000-0005-0000-0000-000014990000}"/>
    <cellStyle name="Обычный 6 2 2 11" xfId="3979" xr:uid="{00000000-0005-0000-0000-000015990000}"/>
    <cellStyle name="Обычный 6 2 2 12" xfId="3980" xr:uid="{00000000-0005-0000-0000-000016990000}"/>
    <cellStyle name="Обычный 6 2 2 13" xfId="3981" xr:uid="{00000000-0005-0000-0000-000017990000}"/>
    <cellStyle name="Обычный 6 2 2 14" xfId="3982" xr:uid="{00000000-0005-0000-0000-000018990000}"/>
    <cellStyle name="Обычный 6 2 2 15" xfId="3983" xr:uid="{00000000-0005-0000-0000-000019990000}"/>
    <cellStyle name="Обычный 6 2 2 16" xfId="3984" xr:uid="{00000000-0005-0000-0000-00001A990000}"/>
    <cellStyle name="Обычный 6 2 2 17" xfId="3985" xr:uid="{00000000-0005-0000-0000-00001B990000}"/>
    <cellStyle name="Обычный 6 2 2 18" xfId="3986" xr:uid="{00000000-0005-0000-0000-00001C990000}"/>
    <cellStyle name="Обычный 6 2 2 19" xfId="3987" xr:uid="{00000000-0005-0000-0000-00001D990000}"/>
    <cellStyle name="Обычный 6 2 2 2" xfId="3988" xr:uid="{00000000-0005-0000-0000-00001E990000}"/>
    <cellStyle name="Обычный 6 2 2 20" xfId="3989" xr:uid="{00000000-0005-0000-0000-00001F990000}"/>
    <cellStyle name="Обычный 6 2 2 21" xfId="3990" xr:uid="{00000000-0005-0000-0000-000020990000}"/>
    <cellStyle name="Обычный 6 2 2 3" xfId="3991" xr:uid="{00000000-0005-0000-0000-000021990000}"/>
    <cellStyle name="Обычный 6 2 2 4" xfId="3992" xr:uid="{00000000-0005-0000-0000-000022990000}"/>
    <cellStyle name="Обычный 6 2 2 5" xfId="3993" xr:uid="{00000000-0005-0000-0000-000023990000}"/>
    <cellStyle name="Обычный 6 2 2 6" xfId="3994" xr:uid="{00000000-0005-0000-0000-000024990000}"/>
    <cellStyle name="Обычный 6 2 2 7" xfId="3995" xr:uid="{00000000-0005-0000-0000-000025990000}"/>
    <cellStyle name="Обычный 6 2 2 8" xfId="3996" xr:uid="{00000000-0005-0000-0000-000026990000}"/>
    <cellStyle name="Обычный 6 2 2 9" xfId="3997" xr:uid="{00000000-0005-0000-0000-000027990000}"/>
    <cellStyle name="Обычный 6 2 20" xfId="3998" xr:uid="{00000000-0005-0000-0000-000028990000}"/>
    <cellStyle name="Обычный 6 2 21" xfId="3999" xr:uid="{00000000-0005-0000-0000-000029990000}"/>
    <cellStyle name="Обычный 6 2 22" xfId="4000" xr:uid="{00000000-0005-0000-0000-00002A990000}"/>
    <cellStyle name="Обычный 6 2 3" xfId="4001" xr:uid="{00000000-0005-0000-0000-00002B990000}"/>
    <cellStyle name="Обычный 6 2 4" xfId="4002" xr:uid="{00000000-0005-0000-0000-00002C990000}"/>
    <cellStyle name="Обычный 6 2 5" xfId="4003" xr:uid="{00000000-0005-0000-0000-00002D990000}"/>
    <cellStyle name="Обычный 6 2 6" xfId="4004" xr:uid="{00000000-0005-0000-0000-00002E990000}"/>
    <cellStyle name="Обычный 6 2 7" xfId="4005" xr:uid="{00000000-0005-0000-0000-00002F990000}"/>
    <cellStyle name="Обычный 6 2 8" xfId="4006" xr:uid="{00000000-0005-0000-0000-000030990000}"/>
    <cellStyle name="Обычный 6 2 9" xfId="4007" xr:uid="{00000000-0005-0000-0000-000031990000}"/>
    <cellStyle name="Обычный 6 20" xfId="4008" xr:uid="{00000000-0005-0000-0000-000032990000}"/>
    <cellStyle name="Обычный 6 21" xfId="4009" xr:uid="{00000000-0005-0000-0000-000033990000}"/>
    <cellStyle name="Обычный 6 22" xfId="4010" xr:uid="{00000000-0005-0000-0000-000034990000}"/>
    <cellStyle name="Обычный 6 23" xfId="4011" xr:uid="{00000000-0005-0000-0000-000035990000}"/>
    <cellStyle name="Обычный 6 24" xfId="4012" xr:uid="{00000000-0005-0000-0000-000036990000}"/>
    <cellStyle name="Обычный 6 3" xfId="4013" xr:uid="{00000000-0005-0000-0000-000037990000}"/>
    <cellStyle name="Обычный 6 3 2" xfId="7928" xr:uid="{00000000-0005-0000-0000-000038990000}"/>
    <cellStyle name="Обычный 6 4" xfId="4014" xr:uid="{00000000-0005-0000-0000-000039990000}"/>
    <cellStyle name="Обычный 6 4 2" xfId="7413" xr:uid="{00000000-0005-0000-0000-00003A990000}"/>
    <cellStyle name="Обычный 6 5" xfId="4015" xr:uid="{00000000-0005-0000-0000-00003B990000}"/>
    <cellStyle name="Обычный 6 6" xfId="4016" xr:uid="{00000000-0005-0000-0000-00003C990000}"/>
    <cellStyle name="Обычный 6 7" xfId="4017" xr:uid="{00000000-0005-0000-0000-00003D990000}"/>
    <cellStyle name="Обычный 6 8" xfId="4018" xr:uid="{00000000-0005-0000-0000-00003E990000}"/>
    <cellStyle name="Обычный 6 9" xfId="4019" xr:uid="{00000000-0005-0000-0000-00003F990000}"/>
    <cellStyle name="Обычный 6_Comparison of Ore_reserves " xfId="8549" xr:uid="{00000000-0005-0000-0000-000040990000}"/>
    <cellStyle name="Обычный 60" xfId="4020" xr:uid="{00000000-0005-0000-0000-000041990000}"/>
    <cellStyle name="Обычный 60 2" xfId="4021" xr:uid="{00000000-0005-0000-0000-000042990000}"/>
    <cellStyle name="Обычный 60 2 10" xfId="12653" xr:uid="{00000000-0005-0000-0000-000043990000}"/>
    <cellStyle name="Обычный 60 2 10 2" xfId="22089" xr:uid="{00000000-0005-0000-0000-000044990000}"/>
    <cellStyle name="Обычный 60 2 10 2 2" xfId="40205" xr:uid="{00000000-0005-0000-0000-000045990000}"/>
    <cellStyle name="Обычный 60 2 10 3" xfId="31868" xr:uid="{00000000-0005-0000-0000-000046990000}"/>
    <cellStyle name="Обычный 60 2 11" xfId="16221" xr:uid="{00000000-0005-0000-0000-000047990000}"/>
    <cellStyle name="Обычный 60 2 11 2" xfId="25160" xr:uid="{00000000-0005-0000-0000-000048990000}"/>
    <cellStyle name="Обычный 60 2 11 2 2" xfId="43153" xr:uid="{00000000-0005-0000-0000-000049990000}"/>
    <cellStyle name="Обычный 60 2 11 3" xfId="34800" xr:uid="{00000000-0005-0000-0000-00004A990000}"/>
    <cellStyle name="Обычный 60 2 12" xfId="17439" xr:uid="{00000000-0005-0000-0000-00004B990000}"/>
    <cellStyle name="Обычный 60 2 12 2" xfId="35794" xr:uid="{00000000-0005-0000-0000-00004C990000}"/>
    <cellStyle name="Обычный 60 2 13" xfId="26533" xr:uid="{00000000-0005-0000-0000-00004D990000}"/>
    <cellStyle name="Обычный 60 2 13 2" xfId="44455" xr:uid="{00000000-0005-0000-0000-00004E990000}"/>
    <cellStyle name="Обычный 60 2 14" xfId="27637" xr:uid="{00000000-0005-0000-0000-00004F990000}"/>
    <cellStyle name="Обычный 60 2 15" xfId="45479" xr:uid="{00000000-0005-0000-0000-000050990000}"/>
    <cellStyle name="Обычный 60 2 16" xfId="46592" xr:uid="{00000000-0005-0000-0000-000051990000}"/>
    <cellStyle name="Обычный 60 2 2" xfId="4022" xr:uid="{00000000-0005-0000-0000-000052990000}"/>
    <cellStyle name="Обычный 60 2 2 2" xfId="10288" xr:uid="{00000000-0005-0000-0000-000053990000}"/>
    <cellStyle name="Обычный 60 2 3" xfId="6201" xr:uid="{00000000-0005-0000-0000-000054990000}"/>
    <cellStyle name="Обычный 60 2 3 10" xfId="27009" xr:uid="{00000000-0005-0000-0000-000055990000}"/>
    <cellStyle name="Обычный 60 2 3 10 2" xfId="44924" xr:uid="{00000000-0005-0000-0000-000056990000}"/>
    <cellStyle name="Обычный 60 2 3 11" xfId="28243" xr:uid="{00000000-0005-0000-0000-000057990000}"/>
    <cellStyle name="Обычный 60 2 3 12" xfId="45981" xr:uid="{00000000-0005-0000-0000-000058990000}"/>
    <cellStyle name="Обычный 60 2 3 13" xfId="47176" xr:uid="{00000000-0005-0000-0000-000059990000}"/>
    <cellStyle name="Обычный 60 2 3 2" xfId="9108" xr:uid="{00000000-0005-0000-0000-00005A990000}"/>
    <cellStyle name="Обычный 60 2 3 2 2" xfId="14186" xr:uid="{00000000-0005-0000-0000-00005B990000}"/>
    <cellStyle name="Обычный 60 2 3 2 2 2" xfId="23371" xr:uid="{00000000-0005-0000-0000-00005C990000}"/>
    <cellStyle name="Обычный 60 2 3 2 2 2 2" xfId="41371" xr:uid="{00000000-0005-0000-0000-00005D990000}"/>
    <cellStyle name="Обычный 60 2 3 2 2 3" xfId="33027" xr:uid="{00000000-0005-0000-0000-00005E990000}"/>
    <cellStyle name="Обычный 60 2 3 2 3" xfId="19674" xr:uid="{00000000-0005-0000-0000-00005F990000}"/>
    <cellStyle name="Обычный 60 2 3 2 3 2" xfId="37844" xr:uid="{00000000-0005-0000-0000-000060990000}"/>
    <cellStyle name="Обычный 60 2 3 2 4" xfId="29549" xr:uid="{00000000-0005-0000-0000-000061990000}"/>
    <cellStyle name="Обычный 60 2 3 3" xfId="10289" xr:uid="{00000000-0005-0000-0000-000062990000}"/>
    <cellStyle name="Обычный 60 2 3 3 2" xfId="15384" xr:uid="{00000000-0005-0000-0000-000063990000}"/>
    <cellStyle name="Обычный 60 2 3 3 2 2" xfId="24563" xr:uid="{00000000-0005-0000-0000-000064990000}"/>
    <cellStyle name="Обычный 60 2 3 3 2 2 2" xfId="42563" xr:uid="{00000000-0005-0000-0000-000065990000}"/>
    <cellStyle name="Обычный 60 2 3 3 2 3" xfId="34218" xr:uid="{00000000-0005-0000-0000-000066990000}"/>
    <cellStyle name="Обычный 60 2 3 3 3" xfId="20408" xr:uid="{00000000-0005-0000-0000-000067990000}"/>
    <cellStyle name="Обычный 60 2 3 3 3 2" xfId="38567" xr:uid="{00000000-0005-0000-0000-000068990000}"/>
    <cellStyle name="Обычный 60 2 3 3 4" xfId="30262" xr:uid="{00000000-0005-0000-0000-000069990000}"/>
    <cellStyle name="Обычный 60 2 3 4" xfId="11188" xr:uid="{00000000-0005-0000-0000-00006A990000}"/>
    <cellStyle name="Обычный 60 2 3 4 2" xfId="15385" xr:uid="{00000000-0005-0000-0000-00006B990000}"/>
    <cellStyle name="Обычный 60 2 3 4 2 2" xfId="24564" xr:uid="{00000000-0005-0000-0000-00006C990000}"/>
    <cellStyle name="Обычный 60 2 3 4 2 2 2" xfId="42564" xr:uid="{00000000-0005-0000-0000-00006D990000}"/>
    <cellStyle name="Обычный 60 2 3 4 2 3" xfId="34219" xr:uid="{00000000-0005-0000-0000-00006E990000}"/>
    <cellStyle name="Обычный 60 2 3 4 3" xfId="21037" xr:uid="{00000000-0005-0000-0000-00006F990000}"/>
    <cellStyle name="Обычный 60 2 3 4 3 2" xfId="39189" xr:uid="{00000000-0005-0000-0000-000070990000}"/>
    <cellStyle name="Обычный 60 2 3 4 4" xfId="30873" xr:uid="{00000000-0005-0000-0000-000071990000}"/>
    <cellStyle name="Обычный 60 2 3 5" xfId="11693" xr:uid="{00000000-0005-0000-0000-000072990000}"/>
    <cellStyle name="Обычный 60 2 3 5 2" xfId="21538" xr:uid="{00000000-0005-0000-0000-000073990000}"/>
    <cellStyle name="Обычный 60 2 3 5 2 2" xfId="39690" xr:uid="{00000000-0005-0000-0000-000074990000}"/>
    <cellStyle name="Обычный 60 2 3 5 3" xfId="31374" xr:uid="{00000000-0005-0000-0000-000075990000}"/>
    <cellStyle name="Обычный 60 2 3 6" xfId="7653" xr:uid="{00000000-0005-0000-0000-000076990000}"/>
    <cellStyle name="Обычный 60 2 3 6 2" xfId="19048" xr:uid="{00000000-0005-0000-0000-000077990000}"/>
    <cellStyle name="Обычный 60 2 3 6 2 2" xfId="37268" xr:uid="{00000000-0005-0000-0000-000078990000}"/>
    <cellStyle name="Обычный 60 2 3 6 3" xfId="29015" xr:uid="{00000000-0005-0000-0000-000079990000}"/>
    <cellStyle name="Обычный 60 2 3 7" xfId="13220" xr:uid="{00000000-0005-0000-0000-00007A990000}"/>
    <cellStyle name="Обычный 60 2 3 7 2" xfId="22621" xr:uid="{00000000-0005-0000-0000-00007B990000}"/>
    <cellStyle name="Обычный 60 2 3 7 2 2" xfId="40633" xr:uid="{00000000-0005-0000-0000-00007C990000}"/>
    <cellStyle name="Обычный 60 2 3 7 3" xfId="32294" xr:uid="{00000000-0005-0000-0000-00007D990000}"/>
    <cellStyle name="Обычный 60 2 3 8" xfId="16840" xr:uid="{00000000-0005-0000-0000-00007E990000}"/>
    <cellStyle name="Обычный 60 2 3 8 2" xfId="25589" xr:uid="{00000000-0005-0000-0000-00007F990000}"/>
    <cellStyle name="Обычный 60 2 3 8 2 2" xfId="43550" xr:uid="{00000000-0005-0000-0000-000080990000}"/>
    <cellStyle name="Обычный 60 2 3 8 3" xfId="35242" xr:uid="{00000000-0005-0000-0000-000081990000}"/>
    <cellStyle name="Обычный 60 2 3 9" xfId="18150" xr:uid="{00000000-0005-0000-0000-000082990000}"/>
    <cellStyle name="Обычный 60 2 3 9 2" xfId="36460" xr:uid="{00000000-0005-0000-0000-000083990000}"/>
    <cellStyle name="Обычный 60 2 4" xfId="8543" xr:uid="{00000000-0005-0000-0000-000084990000}"/>
    <cellStyle name="Обычный 60 2 4 2" xfId="10290" xr:uid="{00000000-0005-0000-0000-000085990000}"/>
    <cellStyle name="Обычный 60 2 4 2 2" xfId="15386" xr:uid="{00000000-0005-0000-0000-000086990000}"/>
    <cellStyle name="Обычный 60 2 4 2 2 2" xfId="24565" xr:uid="{00000000-0005-0000-0000-000087990000}"/>
    <cellStyle name="Обычный 60 2 4 2 2 2 2" xfId="42565" xr:uid="{00000000-0005-0000-0000-000088990000}"/>
    <cellStyle name="Обычный 60 2 4 2 2 3" xfId="34220" xr:uid="{00000000-0005-0000-0000-000089990000}"/>
    <cellStyle name="Обычный 60 2 4 2 3" xfId="20409" xr:uid="{00000000-0005-0000-0000-00008A990000}"/>
    <cellStyle name="Обычный 60 2 4 2 3 2" xfId="38568" xr:uid="{00000000-0005-0000-0000-00008B990000}"/>
    <cellStyle name="Обычный 60 2 4 2 4" xfId="30263" xr:uid="{00000000-0005-0000-0000-00008C990000}"/>
    <cellStyle name="Обычный 60 2 4 3" xfId="13717" xr:uid="{00000000-0005-0000-0000-00008D990000}"/>
    <cellStyle name="Обычный 60 2 4 3 2" xfId="22947" xr:uid="{00000000-0005-0000-0000-00008E990000}"/>
    <cellStyle name="Обычный 60 2 4 3 2 2" xfId="40948" xr:uid="{00000000-0005-0000-0000-00008F990000}"/>
    <cellStyle name="Обычный 60 2 4 3 3" xfId="32602" xr:uid="{00000000-0005-0000-0000-000090990000}"/>
    <cellStyle name="Обычный 60 2 4 4" xfId="19298" xr:uid="{00000000-0005-0000-0000-000091990000}"/>
    <cellStyle name="Обычный 60 2 4 4 2" xfId="37472" xr:uid="{00000000-0005-0000-0000-000092990000}"/>
    <cellStyle name="Обычный 60 2 4 5" xfId="29183" xr:uid="{00000000-0005-0000-0000-000093990000}"/>
    <cellStyle name="Обычный 60 2 5" xfId="9469" xr:uid="{00000000-0005-0000-0000-000094990000}"/>
    <cellStyle name="Обычный 60 2 5 2" xfId="15387" xr:uid="{00000000-0005-0000-0000-000095990000}"/>
    <cellStyle name="Обычный 60 2 5 2 2" xfId="24566" xr:uid="{00000000-0005-0000-0000-000096990000}"/>
    <cellStyle name="Обычный 60 2 5 2 2 2" xfId="42566" xr:uid="{00000000-0005-0000-0000-000097990000}"/>
    <cellStyle name="Обычный 60 2 5 2 3" xfId="34221" xr:uid="{00000000-0005-0000-0000-000098990000}"/>
    <cellStyle name="Обычный 60 2 5 3" xfId="19943" xr:uid="{00000000-0005-0000-0000-000099990000}"/>
    <cellStyle name="Обычный 60 2 5 3 2" xfId="38108" xr:uid="{00000000-0005-0000-0000-00009A990000}"/>
    <cellStyle name="Обычный 60 2 5 4" xfId="29811" xr:uid="{00000000-0005-0000-0000-00009B990000}"/>
    <cellStyle name="Обычный 60 2 6" xfId="10879" xr:uid="{00000000-0005-0000-0000-00009C990000}"/>
    <cellStyle name="Обычный 60 2 6 2" xfId="15388" xr:uid="{00000000-0005-0000-0000-00009D990000}"/>
    <cellStyle name="Обычный 60 2 6 2 2" xfId="24567" xr:uid="{00000000-0005-0000-0000-00009E990000}"/>
    <cellStyle name="Обычный 60 2 6 2 2 2" xfId="42567" xr:uid="{00000000-0005-0000-0000-00009F990000}"/>
    <cellStyle name="Обычный 60 2 6 2 3" xfId="34222" xr:uid="{00000000-0005-0000-0000-0000A0990000}"/>
    <cellStyle name="Обычный 60 2 6 3" xfId="20734" xr:uid="{00000000-0005-0000-0000-0000A1990000}"/>
    <cellStyle name="Обычный 60 2 6 3 2" xfId="38886" xr:uid="{00000000-0005-0000-0000-0000A2990000}"/>
    <cellStyle name="Обычный 60 2 6 4" xfId="30570" xr:uid="{00000000-0005-0000-0000-0000A3990000}"/>
    <cellStyle name="Обычный 60 2 7" xfId="11345" xr:uid="{00000000-0005-0000-0000-0000A4990000}"/>
    <cellStyle name="Обычный 60 2 7 2" xfId="21190" xr:uid="{00000000-0005-0000-0000-0000A5990000}"/>
    <cellStyle name="Обычный 60 2 7 2 2" xfId="39342" xr:uid="{00000000-0005-0000-0000-0000A6990000}"/>
    <cellStyle name="Обычный 60 2 7 3" xfId="31026" xr:uid="{00000000-0005-0000-0000-0000A7990000}"/>
    <cellStyle name="Обычный 60 2 8" xfId="11906" xr:uid="{00000000-0005-0000-0000-0000A8990000}"/>
    <cellStyle name="Обычный 60 2 8 2" xfId="21657" xr:uid="{00000000-0005-0000-0000-0000A9990000}"/>
    <cellStyle name="Обычный 60 2 8 2 2" xfId="39806" xr:uid="{00000000-0005-0000-0000-0000AA990000}"/>
    <cellStyle name="Обычный 60 2 8 3" xfId="31485" xr:uid="{00000000-0005-0000-0000-0000AB990000}"/>
    <cellStyle name="Обычный 60 2 9" xfId="6844" xr:uid="{00000000-0005-0000-0000-0000AC990000}"/>
    <cellStyle name="Обычный 60 2 9 2" xfId="18633" xr:uid="{00000000-0005-0000-0000-0000AD990000}"/>
    <cellStyle name="Обычный 60 2 9 2 2" xfId="36894" xr:uid="{00000000-0005-0000-0000-0000AE990000}"/>
    <cellStyle name="Обычный 60 2 9 3" xfId="28663" xr:uid="{00000000-0005-0000-0000-0000AF990000}"/>
    <cellStyle name="Обычный 60 3" xfId="4023" xr:uid="{00000000-0005-0000-0000-0000B0990000}"/>
    <cellStyle name="Обычный 60 3 2" xfId="4024" xr:uid="{00000000-0005-0000-0000-0000B1990000}"/>
    <cellStyle name="Обычный 60 3 2 2" xfId="10291" xr:uid="{00000000-0005-0000-0000-0000B2990000}"/>
    <cellStyle name="Обычный 60 3 3" xfId="10292" xr:uid="{00000000-0005-0000-0000-0000B3990000}"/>
    <cellStyle name="Обычный 60 3_Reconcilation" xfId="8583" xr:uid="{00000000-0005-0000-0000-0000B4990000}"/>
    <cellStyle name="Обычный 60 4" xfId="4025" xr:uid="{00000000-0005-0000-0000-0000B5990000}"/>
    <cellStyle name="Обычный 60 4 2" xfId="10293" xr:uid="{00000000-0005-0000-0000-0000B6990000}"/>
    <cellStyle name="Обычный 60 5" xfId="10294" xr:uid="{00000000-0005-0000-0000-0000B7990000}"/>
    <cellStyle name="Обычный 60 5 2" xfId="13393" xr:uid="{00000000-0005-0000-0000-0000B8990000}"/>
    <cellStyle name="Обычный 60 6" xfId="11798" xr:uid="{00000000-0005-0000-0000-0000B9990000}"/>
    <cellStyle name="Обычный 60 7" xfId="13394" xr:uid="{00000000-0005-0000-0000-0000BA990000}"/>
    <cellStyle name="Обычный 60_Data_Resourses &amp; Reserves_Audit12_mod2011_f0112" xfId="4026" xr:uid="{00000000-0005-0000-0000-0000BB990000}"/>
    <cellStyle name="Обычный 61" xfId="4027" xr:uid="{00000000-0005-0000-0000-0000BC990000}"/>
    <cellStyle name="Обычный 61 2" xfId="4028" xr:uid="{00000000-0005-0000-0000-0000BD990000}"/>
    <cellStyle name="Обычный 61 2 10" xfId="12654" xr:uid="{00000000-0005-0000-0000-0000BE990000}"/>
    <cellStyle name="Обычный 61 2 10 2" xfId="22090" xr:uid="{00000000-0005-0000-0000-0000BF990000}"/>
    <cellStyle name="Обычный 61 2 10 2 2" xfId="40206" xr:uid="{00000000-0005-0000-0000-0000C0990000}"/>
    <cellStyle name="Обычный 61 2 10 3" xfId="31869" xr:uid="{00000000-0005-0000-0000-0000C1990000}"/>
    <cellStyle name="Обычный 61 2 11" xfId="16222" xr:uid="{00000000-0005-0000-0000-0000C2990000}"/>
    <cellStyle name="Обычный 61 2 11 2" xfId="25161" xr:uid="{00000000-0005-0000-0000-0000C3990000}"/>
    <cellStyle name="Обычный 61 2 11 2 2" xfId="43154" xr:uid="{00000000-0005-0000-0000-0000C4990000}"/>
    <cellStyle name="Обычный 61 2 11 3" xfId="34801" xr:uid="{00000000-0005-0000-0000-0000C5990000}"/>
    <cellStyle name="Обычный 61 2 12" xfId="17440" xr:uid="{00000000-0005-0000-0000-0000C6990000}"/>
    <cellStyle name="Обычный 61 2 12 2" xfId="35795" xr:uid="{00000000-0005-0000-0000-0000C7990000}"/>
    <cellStyle name="Обычный 61 2 13" xfId="26534" xr:uid="{00000000-0005-0000-0000-0000C8990000}"/>
    <cellStyle name="Обычный 61 2 13 2" xfId="44456" xr:uid="{00000000-0005-0000-0000-0000C9990000}"/>
    <cellStyle name="Обычный 61 2 14" xfId="27638" xr:uid="{00000000-0005-0000-0000-0000CA990000}"/>
    <cellStyle name="Обычный 61 2 15" xfId="45480" xr:uid="{00000000-0005-0000-0000-0000CB990000}"/>
    <cellStyle name="Обычный 61 2 16" xfId="46593" xr:uid="{00000000-0005-0000-0000-0000CC990000}"/>
    <cellStyle name="Обычный 61 2 2" xfId="4029" xr:uid="{00000000-0005-0000-0000-0000CD990000}"/>
    <cellStyle name="Обычный 61 2 2 2" xfId="10295" xr:uid="{00000000-0005-0000-0000-0000CE990000}"/>
    <cellStyle name="Обычный 61 2 3" xfId="6202" xr:uid="{00000000-0005-0000-0000-0000CF990000}"/>
    <cellStyle name="Обычный 61 2 3 10" xfId="27010" xr:uid="{00000000-0005-0000-0000-0000D0990000}"/>
    <cellStyle name="Обычный 61 2 3 10 2" xfId="44925" xr:uid="{00000000-0005-0000-0000-0000D1990000}"/>
    <cellStyle name="Обычный 61 2 3 11" xfId="28244" xr:uid="{00000000-0005-0000-0000-0000D2990000}"/>
    <cellStyle name="Обычный 61 2 3 12" xfId="45982" xr:uid="{00000000-0005-0000-0000-0000D3990000}"/>
    <cellStyle name="Обычный 61 2 3 13" xfId="47177" xr:uid="{00000000-0005-0000-0000-0000D4990000}"/>
    <cellStyle name="Обычный 61 2 3 2" xfId="9109" xr:uid="{00000000-0005-0000-0000-0000D5990000}"/>
    <cellStyle name="Обычный 61 2 3 2 2" xfId="14187" xr:uid="{00000000-0005-0000-0000-0000D6990000}"/>
    <cellStyle name="Обычный 61 2 3 2 2 2" xfId="23372" xr:uid="{00000000-0005-0000-0000-0000D7990000}"/>
    <cellStyle name="Обычный 61 2 3 2 2 2 2" xfId="41372" xr:uid="{00000000-0005-0000-0000-0000D8990000}"/>
    <cellStyle name="Обычный 61 2 3 2 2 3" xfId="33028" xr:uid="{00000000-0005-0000-0000-0000D9990000}"/>
    <cellStyle name="Обычный 61 2 3 2 3" xfId="19675" xr:uid="{00000000-0005-0000-0000-0000DA990000}"/>
    <cellStyle name="Обычный 61 2 3 2 3 2" xfId="37845" xr:uid="{00000000-0005-0000-0000-0000DB990000}"/>
    <cellStyle name="Обычный 61 2 3 2 4" xfId="29550" xr:uid="{00000000-0005-0000-0000-0000DC990000}"/>
    <cellStyle name="Обычный 61 2 3 3" xfId="10296" xr:uid="{00000000-0005-0000-0000-0000DD990000}"/>
    <cellStyle name="Обычный 61 2 3 3 2" xfId="15389" xr:uid="{00000000-0005-0000-0000-0000DE990000}"/>
    <cellStyle name="Обычный 61 2 3 3 2 2" xfId="24568" xr:uid="{00000000-0005-0000-0000-0000DF990000}"/>
    <cellStyle name="Обычный 61 2 3 3 2 2 2" xfId="42568" xr:uid="{00000000-0005-0000-0000-0000E0990000}"/>
    <cellStyle name="Обычный 61 2 3 3 2 3" xfId="34223" xr:uid="{00000000-0005-0000-0000-0000E1990000}"/>
    <cellStyle name="Обычный 61 2 3 3 3" xfId="20410" xr:uid="{00000000-0005-0000-0000-0000E2990000}"/>
    <cellStyle name="Обычный 61 2 3 3 3 2" xfId="38569" xr:uid="{00000000-0005-0000-0000-0000E3990000}"/>
    <cellStyle name="Обычный 61 2 3 3 4" xfId="30264" xr:uid="{00000000-0005-0000-0000-0000E4990000}"/>
    <cellStyle name="Обычный 61 2 3 4" xfId="11189" xr:uid="{00000000-0005-0000-0000-0000E5990000}"/>
    <cellStyle name="Обычный 61 2 3 4 2" xfId="15390" xr:uid="{00000000-0005-0000-0000-0000E6990000}"/>
    <cellStyle name="Обычный 61 2 3 4 2 2" xfId="24569" xr:uid="{00000000-0005-0000-0000-0000E7990000}"/>
    <cellStyle name="Обычный 61 2 3 4 2 2 2" xfId="42569" xr:uid="{00000000-0005-0000-0000-0000E8990000}"/>
    <cellStyle name="Обычный 61 2 3 4 2 3" xfId="34224" xr:uid="{00000000-0005-0000-0000-0000E9990000}"/>
    <cellStyle name="Обычный 61 2 3 4 3" xfId="21038" xr:uid="{00000000-0005-0000-0000-0000EA990000}"/>
    <cellStyle name="Обычный 61 2 3 4 3 2" xfId="39190" xr:uid="{00000000-0005-0000-0000-0000EB990000}"/>
    <cellStyle name="Обычный 61 2 3 4 4" xfId="30874" xr:uid="{00000000-0005-0000-0000-0000EC990000}"/>
    <cellStyle name="Обычный 61 2 3 5" xfId="11694" xr:uid="{00000000-0005-0000-0000-0000ED990000}"/>
    <cellStyle name="Обычный 61 2 3 5 2" xfId="21539" xr:uid="{00000000-0005-0000-0000-0000EE990000}"/>
    <cellStyle name="Обычный 61 2 3 5 2 2" xfId="39691" xr:uid="{00000000-0005-0000-0000-0000EF990000}"/>
    <cellStyle name="Обычный 61 2 3 5 3" xfId="31375" xr:uid="{00000000-0005-0000-0000-0000F0990000}"/>
    <cellStyle name="Обычный 61 2 3 6" xfId="7654" xr:uid="{00000000-0005-0000-0000-0000F1990000}"/>
    <cellStyle name="Обычный 61 2 3 6 2" xfId="19049" xr:uid="{00000000-0005-0000-0000-0000F2990000}"/>
    <cellStyle name="Обычный 61 2 3 6 2 2" xfId="37269" xr:uid="{00000000-0005-0000-0000-0000F3990000}"/>
    <cellStyle name="Обычный 61 2 3 6 3" xfId="29016" xr:uid="{00000000-0005-0000-0000-0000F4990000}"/>
    <cellStyle name="Обычный 61 2 3 7" xfId="13221" xr:uid="{00000000-0005-0000-0000-0000F5990000}"/>
    <cellStyle name="Обычный 61 2 3 7 2" xfId="22622" xr:uid="{00000000-0005-0000-0000-0000F6990000}"/>
    <cellStyle name="Обычный 61 2 3 7 2 2" xfId="40634" xr:uid="{00000000-0005-0000-0000-0000F7990000}"/>
    <cellStyle name="Обычный 61 2 3 7 3" xfId="32295" xr:uid="{00000000-0005-0000-0000-0000F8990000}"/>
    <cellStyle name="Обычный 61 2 3 8" xfId="16841" xr:uid="{00000000-0005-0000-0000-0000F9990000}"/>
    <cellStyle name="Обычный 61 2 3 8 2" xfId="25590" xr:uid="{00000000-0005-0000-0000-0000FA990000}"/>
    <cellStyle name="Обычный 61 2 3 8 2 2" xfId="43551" xr:uid="{00000000-0005-0000-0000-0000FB990000}"/>
    <cellStyle name="Обычный 61 2 3 8 3" xfId="35243" xr:uid="{00000000-0005-0000-0000-0000FC990000}"/>
    <cellStyle name="Обычный 61 2 3 9" xfId="18151" xr:uid="{00000000-0005-0000-0000-0000FD990000}"/>
    <cellStyle name="Обычный 61 2 3 9 2" xfId="36461" xr:uid="{00000000-0005-0000-0000-0000FE990000}"/>
    <cellStyle name="Обычный 61 2 4" xfId="8544" xr:uid="{00000000-0005-0000-0000-0000FF990000}"/>
    <cellStyle name="Обычный 61 2 4 2" xfId="10297" xr:uid="{00000000-0005-0000-0000-0000009A0000}"/>
    <cellStyle name="Обычный 61 2 4 2 2" xfId="15391" xr:uid="{00000000-0005-0000-0000-0000019A0000}"/>
    <cellStyle name="Обычный 61 2 4 2 2 2" xfId="24570" xr:uid="{00000000-0005-0000-0000-0000029A0000}"/>
    <cellStyle name="Обычный 61 2 4 2 2 2 2" xfId="42570" xr:uid="{00000000-0005-0000-0000-0000039A0000}"/>
    <cellStyle name="Обычный 61 2 4 2 2 3" xfId="34225" xr:uid="{00000000-0005-0000-0000-0000049A0000}"/>
    <cellStyle name="Обычный 61 2 4 2 3" xfId="20411" xr:uid="{00000000-0005-0000-0000-0000059A0000}"/>
    <cellStyle name="Обычный 61 2 4 2 3 2" xfId="38570" xr:uid="{00000000-0005-0000-0000-0000069A0000}"/>
    <cellStyle name="Обычный 61 2 4 2 4" xfId="30265" xr:uid="{00000000-0005-0000-0000-0000079A0000}"/>
    <cellStyle name="Обычный 61 2 4 3" xfId="13718" xr:uid="{00000000-0005-0000-0000-0000089A0000}"/>
    <cellStyle name="Обычный 61 2 4 3 2" xfId="22948" xr:uid="{00000000-0005-0000-0000-0000099A0000}"/>
    <cellStyle name="Обычный 61 2 4 3 2 2" xfId="40949" xr:uid="{00000000-0005-0000-0000-00000A9A0000}"/>
    <cellStyle name="Обычный 61 2 4 3 3" xfId="32603" xr:uid="{00000000-0005-0000-0000-00000B9A0000}"/>
    <cellStyle name="Обычный 61 2 4 4" xfId="19299" xr:uid="{00000000-0005-0000-0000-00000C9A0000}"/>
    <cellStyle name="Обычный 61 2 4 4 2" xfId="37473" xr:uid="{00000000-0005-0000-0000-00000D9A0000}"/>
    <cellStyle name="Обычный 61 2 4 5" xfId="29184" xr:uid="{00000000-0005-0000-0000-00000E9A0000}"/>
    <cellStyle name="Обычный 61 2 5" xfId="9470" xr:uid="{00000000-0005-0000-0000-00000F9A0000}"/>
    <cellStyle name="Обычный 61 2 5 2" xfId="15392" xr:uid="{00000000-0005-0000-0000-0000109A0000}"/>
    <cellStyle name="Обычный 61 2 5 2 2" xfId="24571" xr:uid="{00000000-0005-0000-0000-0000119A0000}"/>
    <cellStyle name="Обычный 61 2 5 2 2 2" xfId="42571" xr:uid="{00000000-0005-0000-0000-0000129A0000}"/>
    <cellStyle name="Обычный 61 2 5 2 3" xfId="34226" xr:uid="{00000000-0005-0000-0000-0000139A0000}"/>
    <cellStyle name="Обычный 61 2 5 3" xfId="19944" xr:uid="{00000000-0005-0000-0000-0000149A0000}"/>
    <cellStyle name="Обычный 61 2 5 3 2" xfId="38109" xr:uid="{00000000-0005-0000-0000-0000159A0000}"/>
    <cellStyle name="Обычный 61 2 5 4" xfId="29812" xr:uid="{00000000-0005-0000-0000-0000169A0000}"/>
    <cellStyle name="Обычный 61 2 6" xfId="10880" xr:uid="{00000000-0005-0000-0000-0000179A0000}"/>
    <cellStyle name="Обычный 61 2 6 2" xfId="15393" xr:uid="{00000000-0005-0000-0000-0000189A0000}"/>
    <cellStyle name="Обычный 61 2 6 2 2" xfId="24572" xr:uid="{00000000-0005-0000-0000-0000199A0000}"/>
    <cellStyle name="Обычный 61 2 6 2 2 2" xfId="42572" xr:uid="{00000000-0005-0000-0000-00001A9A0000}"/>
    <cellStyle name="Обычный 61 2 6 2 3" xfId="34227" xr:uid="{00000000-0005-0000-0000-00001B9A0000}"/>
    <cellStyle name="Обычный 61 2 6 3" xfId="20735" xr:uid="{00000000-0005-0000-0000-00001C9A0000}"/>
    <cellStyle name="Обычный 61 2 6 3 2" xfId="38887" xr:uid="{00000000-0005-0000-0000-00001D9A0000}"/>
    <cellStyle name="Обычный 61 2 6 4" xfId="30571" xr:uid="{00000000-0005-0000-0000-00001E9A0000}"/>
    <cellStyle name="Обычный 61 2 7" xfId="11346" xr:uid="{00000000-0005-0000-0000-00001F9A0000}"/>
    <cellStyle name="Обычный 61 2 7 2" xfId="21191" xr:uid="{00000000-0005-0000-0000-0000209A0000}"/>
    <cellStyle name="Обычный 61 2 7 2 2" xfId="39343" xr:uid="{00000000-0005-0000-0000-0000219A0000}"/>
    <cellStyle name="Обычный 61 2 7 3" xfId="31027" xr:uid="{00000000-0005-0000-0000-0000229A0000}"/>
    <cellStyle name="Обычный 61 2 8" xfId="11907" xr:uid="{00000000-0005-0000-0000-0000239A0000}"/>
    <cellStyle name="Обычный 61 2 8 2" xfId="21658" xr:uid="{00000000-0005-0000-0000-0000249A0000}"/>
    <cellStyle name="Обычный 61 2 8 2 2" xfId="39807" xr:uid="{00000000-0005-0000-0000-0000259A0000}"/>
    <cellStyle name="Обычный 61 2 8 3" xfId="31486" xr:uid="{00000000-0005-0000-0000-0000269A0000}"/>
    <cellStyle name="Обычный 61 2 9" xfId="6845" xr:uid="{00000000-0005-0000-0000-0000279A0000}"/>
    <cellStyle name="Обычный 61 2 9 2" xfId="18634" xr:uid="{00000000-0005-0000-0000-0000289A0000}"/>
    <cellStyle name="Обычный 61 2 9 2 2" xfId="36895" xr:uid="{00000000-0005-0000-0000-0000299A0000}"/>
    <cellStyle name="Обычный 61 2 9 3" xfId="28664" xr:uid="{00000000-0005-0000-0000-00002A9A0000}"/>
    <cellStyle name="Обычный 61 3" xfId="4030" xr:uid="{00000000-0005-0000-0000-00002B9A0000}"/>
    <cellStyle name="Обычный 61 3 2" xfId="4031" xr:uid="{00000000-0005-0000-0000-00002C9A0000}"/>
    <cellStyle name="Обычный 61 3 2 2" xfId="10298" xr:uid="{00000000-0005-0000-0000-00002D9A0000}"/>
    <cellStyle name="Обычный 61 3 3" xfId="10299" xr:uid="{00000000-0005-0000-0000-00002E9A0000}"/>
    <cellStyle name="Обычный 61 3_Reconcilation" xfId="8581" xr:uid="{00000000-0005-0000-0000-00002F9A0000}"/>
    <cellStyle name="Обычный 61 4" xfId="4032" xr:uid="{00000000-0005-0000-0000-0000309A0000}"/>
    <cellStyle name="Обычный 61 4 2" xfId="10300" xr:uid="{00000000-0005-0000-0000-0000319A0000}"/>
    <cellStyle name="Обычный 61 5" xfId="10301" xr:uid="{00000000-0005-0000-0000-0000329A0000}"/>
    <cellStyle name="Обычный 61 5 2" xfId="13395" xr:uid="{00000000-0005-0000-0000-0000339A0000}"/>
    <cellStyle name="Обычный 61 6" xfId="11799" xr:uid="{00000000-0005-0000-0000-0000349A0000}"/>
    <cellStyle name="Обычный 61 7" xfId="13396" xr:uid="{00000000-0005-0000-0000-0000359A0000}"/>
    <cellStyle name="Обычный 61_Data_Resourses &amp; Reserves_Audit12_mod2011_f0112" xfId="4033" xr:uid="{00000000-0005-0000-0000-0000369A0000}"/>
    <cellStyle name="Обычный 62" xfId="4034" xr:uid="{00000000-0005-0000-0000-0000379A0000}"/>
    <cellStyle name="Обычный 62 2" xfId="4035" xr:uid="{00000000-0005-0000-0000-0000389A0000}"/>
    <cellStyle name="Обычный 62 2 10" xfId="12655" xr:uid="{00000000-0005-0000-0000-0000399A0000}"/>
    <cellStyle name="Обычный 62 2 10 2" xfId="22091" xr:uid="{00000000-0005-0000-0000-00003A9A0000}"/>
    <cellStyle name="Обычный 62 2 10 2 2" xfId="40207" xr:uid="{00000000-0005-0000-0000-00003B9A0000}"/>
    <cellStyle name="Обычный 62 2 10 3" xfId="31870" xr:uid="{00000000-0005-0000-0000-00003C9A0000}"/>
    <cellStyle name="Обычный 62 2 11" xfId="16223" xr:uid="{00000000-0005-0000-0000-00003D9A0000}"/>
    <cellStyle name="Обычный 62 2 11 2" xfId="25162" xr:uid="{00000000-0005-0000-0000-00003E9A0000}"/>
    <cellStyle name="Обычный 62 2 11 2 2" xfId="43155" xr:uid="{00000000-0005-0000-0000-00003F9A0000}"/>
    <cellStyle name="Обычный 62 2 11 3" xfId="34802" xr:uid="{00000000-0005-0000-0000-0000409A0000}"/>
    <cellStyle name="Обычный 62 2 12" xfId="17441" xr:uid="{00000000-0005-0000-0000-0000419A0000}"/>
    <cellStyle name="Обычный 62 2 12 2" xfId="35796" xr:uid="{00000000-0005-0000-0000-0000429A0000}"/>
    <cellStyle name="Обычный 62 2 13" xfId="26535" xr:uid="{00000000-0005-0000-0000-0000439A0000}"/>
    <cellStyle name="Обычный 62 2 13 2" xfId="44457" xr:uid="{00000000-0005-0000-0000-0000449A0000}"/>
    <cellStyle name="Обычный 62 2 14" xfId="27639" xr:uid="{00000000-0005-0000-0000-0000459A0000}"/>
    <cellStyle name="Обычный 62 2 15" xfId="45481" xr:uid="{00000000-0005-0000-0000-0000469A0000}"/>
    <cellStyle name="Обычный 62 2 16" xfId="46594" xr:uid="{00000000-0005-0000-0000-0000479A0000}"/>
    <cellStyle name="Обычный 62 2 2" xfId="4036" xr:uid="{00000000-0005-0000-0000-0000489A0000}"/>
    <cellStyle name="Обычный 62 2 2 2" xfId="10302" xr:uid="{00000000-0005-0000-0000-0000499A0000}"/>
    <cellStyle name="Обычный 62 2 3" xfId="6203" xr:uid="{00000000-0005-0000-0000-00004A9A0000}"/>
    <cellStyle name="Обычный 62 2 3 10" xfId="27011" xr:uid="{00000000-0005-0000-0000-00004B9A0000}"/>
    <cellStyle name="Обычный 62 2 3 10 2" xfId="44926" xr:uid="{00000000-0005-0000-0000-00004C9A0000}"/>
    <cellStyle name="Обычный 62 2 3 11" xfId="28245" xr:uid="{00000000-0005-0000-0000-00004D9A0000}"/>
    <cellStyle name="Обычный 62 2 3 12" xfId="45983" xr:uid="{00000000-0005-0000-0000-00004E9A0000}"/>
    <cellStyle name="Обычный 62 2 3 13" xfId="47178" xr:uid="{00000000-0005-0000-0000-00004F9A0000}"/>
    <cellStyle name="Обычный 62 2 3 2" xfId="9110" xr:uid="{00000000-0005-0000-0000-0000509A0000}"/>
    <cellStyle name="Обычный 62 2 3 2 2" xfId="14188" xr:uid="{00000000-0005-0000-0000-0000519A0000}"/>
    <cellStyle name="Обычный 62 2 3 2 2 2" xfId="23373" xr:uid="{00000000-0005-0000-0000-0000529A0000}"/>
    <cellStyle name="Обычный 62 2 3 2 2 2 2" xfId="41373" xr:uid="{00000000-0005-0000-0000-0000539A0000}"/>
    <cellStyle name="Обычный 62 2 3 2 2 3" xfId="33029" xr:uid="{00000000-0005-0000-0000-0000549A0000}"/>
    <cellStyle name="Обычный 62 2 3 2 3" xfId="19676" xr:uid="{00000000-0005-0000-0000-0000559A0000}"/>
    <cellStyle name="Обычный 62 2 3 2 3 2" xfId="37846" xr:uid="{00000000-0005-0000-0000-0000569A0000}"/>
    <cellStyle name="Обычный 62 2 3 2 4" xfId="29551" xr:uid="{00000000-0005-0000-0000-0000579A0000}"/>
    <cellStyle name="Обычный 62 2 3 3" xfId="10303" xr:uid="{00000000-0005-0000-0000-0000589A0000}"/>
    <cellStyle name="Обычный 62 2 3 3 2" xfId="15394" xr:uid="{00000000-0005-0000-0000-0000599A0000}"/>
    <cellStyle name="Обычный 62 2 3 3 2 2" xfId="24573" xr:uid="{00000000-0005-0000-0000-00005A9A0000}"/>
    <cellStyle name="Обычный 62 2 3 3 2 2 2" xfId="42573" xr:uid="{00000000-0005-0000-0000-00005B9A0000}"/>
    <cellStyle name="Обычный 62 2 3 3 2 3" xfId="34228" xr:uid="{00000000-0005-0000-0000-00005C9A0000}"/>
    <cellStyle name="Обычный 62 2 3 3 3" xfId="20412" xr:uid="{00000000-0005-0000-0000-00005D9A0000}"/>
    <cellStyle name="Обычный 62 2 3 3 3 2" xfId="38571" xr:uid="{00000000-0005-0000-0000-00005E9A0000}"/>
    <cellStyle name="Обычный 62 2 3 3 4" xfId="30266" xr:uid="{00000000-0005-0000-0000-00005F9A0000}"/>
    <cellStyle name="Обычный 62 2 3 4" xfId="11190" xr:uid="{00000000-0005-0000-0000-0000609A0000}"/>
    <cellStyle name="Обычный 62 2 3 4 2" xfId="15395" xr:uid="{00000000-0005-0000-0000-0000619A0000}"/>
    <cellStyle name="Обычный 62 2 3 4 2 2" xfId="24574" xr:uid="{00000000-0005-0000-0000-0000629A0000}"/>
    <cellStyle name="Обычный 62 2 3 4 2 2 2" xfId="42574" xr:uid="{00000000-0005-0000-0000-0000639A0000}"/>
    <cellStyle name="Обычный 62 2 3 4 2 3" xfId="34229" xr:uid="{00000000-0005-0000-0000-0000649A0000}"/>
    <cellStyle name="Обычный 62 2 3 4 3" xfId="21039" xr:uid="{00000000-0005-0000-0000-0000659A0000}"/>
    <cellStyle name="Обычный 62 2 3 4 3 2" xfId="39191" xr:uid="{00000000-0005-0000-0000-0000669A0000}"/>
    <cellStyle name="Обычный 62 2 3 4 4" xfId="30875" xr:uid="{00000000-0005-0000-0000-0000679A0000}"/>
    <cellStyle name="Обычный 62 2 3 5" xfId="11695" xr:uid="{00000000-0005-0000-0000-0000689A0000}"/>
    <cellStyle name="Обычный 62 2 3 5 2" xfId="21540" xr:uid="{00000000-0005-0000-0000-0000699A0000}"/>
    <cellStyle name="Обычный 62 2 3 5 2 2" xfId="39692" xr:uid="{00000000-0005-0000-0000-00006A9A0000}"/>
    <cellStyle name="Обычный 62 2 3 5 3" xfId="31376" xr:uid="{00000000-0005-0000-0000-00006B9A0000}"/>
    <cellStyle name="Обычный 62 2 3 6" xfId="7655" xr:uid="{00000000-0005-0000-0000-00006C9A0000}"/>
    <cellStyle name="Обычный 62 2 3 6 2" xfId="19050" xr:uid="{00000000-0005-0000-0000-00006D9A0000}"/>
    <cellStyle name="Обычный 62 2 3 6 2 2" xfId="37270" xr:uid="{00000000-0005-0000-0000-00006E9A0000}"/>
    <cellStyle name="Обычный 62 2 3 6 3" xfId="29017" xr:uid="{00000000-0005-0000-0000-00006F9A0000}"/>
    <cellStyle name="Обычный 62 2 3 7" xfId="13222" xr:uid="{00000000-0005-0000-0000-0000709A0000}"/>
    <cellStyle name="Обычный 62 2 3 7 2" xfId="22623" xr:uid="{00000000-0005-0000-0000-0000719A0000}"/>
    <cellStyle name="Обычный 62 2 3 7 2 2" xfId="40635" xr:uid="{00000000-0005-0000-0000-0000729A0000}"/>
    <cellStyle name="Обычный 62 2 3 7 3" xfId="32296" xr:uid="{00000000-0005-0000-0000-0000739A0000}"/>
    <cellStyle name="Обычный 62 2 3 8" xfId="16842" xr:uid="{00000000-0005-0000-0000-0000749A0000}"/>
    <cellStyle name="Обычный 62 2 3 8 2" xfId="25591" xr:uid="{00000000-0005-0000-0000-0000759A0000}"/>
    <cellStyle name="Обычный 62 2 3 8 2 2" xfId="43552" xr:uid="{00000000-0005-0000-0000-0000769A0000}"/>
    <cellStyle name="Обычный 62 2 3 8 3" xfId="35244" xr:uid="{00000000-0005-0000-0000-0000779A0000}"/>
    <cellStyle name="Обычный 62 2 3 9" xfId="18152" xr:uid="{00000000-0005-0000-0000-0000789A0000}"/>
    <cellStyle name="Обычный 62 2 3 9 2" xfId="36462" xr:uid="{00000000-0005-0000-0000-0000799A0000}"/>
    <cellStyle name="Обычный 62 2 4" xfId="8545" xr:uid="{00000000-0005-0000-0000-00007A9A0000}"/>
    <cellStyle name="Обычный 62 2 4 2" xfId="10304" xr:uid="{00000000-0005-0000-0000-00007B9A0000}"/>
    <cellStyle name="Обычный 62 2 4 2 2" xfId="15396" xr:uid="{00000000-0005-0000-0000-00007C9A0000}"/>
    <cellStyle name="Обычный 62 2 4 2 2 2" xfId="24575" xr:uid="{00000000-0005-0000-0000-00007D9A0000}"/>
    <cellStyle name="Обычный 62 2 4 2 2 2 2" xfId="42575" xr:uid="{00000000-0005-0000-0000-00007E9A0000}"/>
    <cellStyle name="Обычный 62 2 4 2 2 3" xfId="34230" xr:uid="{00000000-0005-0000-0000-00007F9A0000}"/>
    <cellStyle name="Обычный 62 2 4 2 3" xfId="20413" xr:uid="{00000000-0005-0000-0000-0000809A0000}"/>
    <cellStyle name="Обычный 62 2 4 2 3 2" xfId="38572" xr:uid="{00000000-0005-0000-0000-0000819A0000}"/>
    <cellStyle name="Обычный 62 2 4 2 4" xfId="30267" xr:uid="{00000000-0005-0000-0000-0000829A0000}"/>
    <cellStyle name="Обычный 62 2 4 3" xfId="13719" xr:uid="{00000000-0005-0000-0000-0000839A0000}"/>
    <cellStyle name="Обычный 62 2 4 3 2" xfId="22949" xr:uid="{00000000-0005-0000-0000-0000849A0000}"/>
    <cellStyle name="Обычный 62 2 4 3 2 2" xfId="40950" xr:uid="{00000000-0005-0000-0000-0000859A0000}"/>
    <cellStyle name="Обычный 62 2 4 3 3" xfId="32604" xr:uid="{00000000-0005-0000-0000-0000869A0000}"/>
    <cellStyle name="Обычный 62 2 4 4" xfId="19300" xr:uid="{00000000-0005-0000-0000-0000879A0000}"/>
    <cellStyle name="Обычный 62 2 4 4 2" xfId="37474" xr:uid="{00000000-0005-0000-0000-0000889A0000}"/>
    <cellStyle name="Обычный 62 2 4 5" xfId="29185" xr:uid="{00000000-0005-0000-0000-0000899A0000}"/>
    <cellStyle name="Обычный 62 2 5" xfId="9471" xr:uid="{00000000-0005-0000-0000-00008A9A0000}"/>
    <cellStyle name="Обычный 62 2 5 2" xfId="15397" xr:uid="{00000000-0005-0000-0000-00008B9A0000}"/>
    <cellStyle name="Обычный 62 2 5 2 2" xfId="24576" xr:uid="{00000000-0005-0000-0000-00008C9A0000}"/>
    <cellStyle name="Обычный 62 2 5 2 2 2" xfId="42576" xr:uid="{00000000-0005-0000-0000-00008D9A0000}"/>
    <cellStyle name="Обычный 62 2 5 2 3" xfId="34231" xr:uid="{00000000-0005-0000-0000-00008E9A0000}"/>
    <cellStyle name="Обычный 62 2 5 3" xfId="19945" xr:uid="{00000000-0005-0000-0000-00008F9A0000}"/>
    <cellStyle name="Обычный 62 2 5 3 2" xfId="38110" xr:uid="{00000000-0005-0000-0000-0000909A0000}"/>
    <cellStyle name="Обычный 62 2 5 4" xfId="29813" xr:uid="{00000000-0005-0000-0000-0000919A0000}"/>
    <cellStyle name="Обычный 62 2 6" xfId="10881" xr:uid="{00000000-0005-0000-0000-0000929A0000}"/>
    <cellStyle name="Обычный 62 2 6 2" xfId="15398" xr:uid="{00000000-0005-0000-0000-0000939A0000}"/>
    <cellStyle name="Обычный 62 2 6 2 2" xfId="24577" xr:uid="{00000000-0005-0000-0000-0000949A0000}"/>
    <cellStyle name="Обычный 62 2 6 2 2 2" xfId="42577" xr:uid="{00000000-0005-0000-0000-0000959A0000}"/>
    <cellStyle name="Обычный 62 2 6 2 3" xfId="34232" xr:uid="{00000000-0005-0000-0000-0000969A0000}"/>
    <cellStyle name="Обычный 62 2 6 3" xfId="20736" xr:uid="{00000000-0005-0000-0000-0000979A0000}"/>
    <cellStyle name="Обычный 62 2 6 3 2" xfId="38888" xr:uid="{00000000-0005-0000-0000-0000989A0000}"/>
    <cellStyle name="Обычный 62 2 6 4" xfId="30572" xr:uid="{00000000-0005-0000-0000-0000999A0000}"/>
    <cellStyle name="Обычный 62 2 7" xfId="11347" xr:uid="{00000000-0005-0000-0000-00009A9A0000}"/>
    <cellStyle name="Обычный 62 2 7 2" xfId="21192" xr:uid="{00000000-0005-0000-0000-00009B9A0000}"/>
    <cellStyle name="Обычный 62 2 7 2 2" xfId="39344" xr:uid="{00000000-0005-0000-0000-00009C9A0000}"/>
    <cellStyle name="Обычный 62 2 7 3" xfId="31028" xr:uid="{00000000-0005-0000-0000-00009D9A0000}"/>
    <cellStyle name="Обычный 62 2 8" xfId="11908" xr:uid="{00000000-0005-0000-0000-00009E9A0000}"/>
    <cellStyle name="Обычный 62 2 8 2" xfId="21659" xr:uid="{00000000-0005-0000-0000-00009F9A0000}"/>
    <cellStyle name="Обычный 62 2 8 2 2" xfId="39808" xr:uid="{00000000-0005-0000-0000-0000A09A0000}"/>
    <cellStyle name="Обычный 62 2 8 3" xfId="31487" xr:uid="{00000000-0005-0000-0000-0000A19A0000}"/>
    <cellStyle name="Обычный 62 2 9" xfId="6846" xr:uid="{00000000-0005-0000-0000-0000A29A0000}"/>
    <cellStyle name="Обычный 62 2 9 2" xfId="18635" xr:uid="{00000000-0005-0000-0000-0000A39A0000}"/>
    <cellStyle name="Обычный 62 2 9 2 2" xfId="36896" xr:uid="{00000000-0005-0000-0000-0000A49A0000}"/>
    <cellStyle name="Обычный 62 2 9 3" xfId="28665" xr:uid="{00000000-0005-0000-0000-0000A59A0000}"/>
    <cellStyle name="Обычный 62 3" xfId="4037" xr:uid="{00000000-0005-0000-0000-0000A69A0000}"/>
    <cellStyle name="Обычный 62 3 2" xfId="4038" xr:uid="{00000000-0005-0000-0000-0000A79A0000}"/>
    <cellStyle name="Обычный 62 3 2 2" xfId="10305" xr:uid="{00000000-0005-0000-0000-0000A89A0000}"/>
    <cellStyle name="Обычный 62 3 3" xfId="10306" xr:uid="{00000000-0005-0000-0000-0000A99A0000}"/>
    <cellStyle name="Обычный 62 3_Reconcilation" xfId="8582" xr:uid="{00000000-0005-0000-0000-0000AA9A0000}"/>
    <cellStyle name="Обычный 62 4" xfId="4039" xr:uid="{00000000-0005-0000-0000-0000AB9A0000}"/>
    <cellStyle name="Обычный 62 4 2" xfId="10307" xr:uid="{00000000-0005-0000-0000-0000AC9A0000}"/>
    <cellStyle name="Обычный 62 5" xfId="10308" xr:uid="{00000000-0005-0000-0000-0000AD9A0000}"/>
    <cellStyle name="Обычный 62 5 2" xfId="13397" xr:uid="{00000000-0005-0000-0000-0000AE9A0000}"/>
    <cellStyle name="Обычный 62 6" xfId="11800" xr:uid="{00000000-0005-0000-0000-0000AF9A0000}"/>
    <cellStyle name="Обычный 62 7" xfId="13398" xr:uid="{00000000-0005-0000-0000-0000B09A0000}"/>
    <cellStyle name="Обычный 62_Data_Resourses &amp; Reserves_Audit12_mod2011_f0112" xfId="4040" xr:uid="{00000000-0005-0000-0000-0000B19A0000}"/>
    <cellStyle name="Обычный 63" xfId="4041" xr:uid="{00000000-0005-0000-0000-0000B29A0000}"/>
    <cellStyle name="Обычный 63 10" xfId="26341" xr:uid="{00000000-0005-0000-0000-0000B39A0000}"/>
    <cellStyle name="Обычный 63 10 2" xfId="44272" xr:uid="{00000000-0005-0000-0000-0000B49A0000}"/>
    <cellStyle name="Обычный 63 11" xfId="27640" xr:uid="{00000000-0005-0000-0000-0000B59A0000}"/>
    <cellStyle name="Обычный 63 12" xfId="45352" xr:uid="{00000000-0005-0000-0000-0000B69A0000}"/>
    <cellStyle name="Обычный 63 13" xfId="46423" xr:uid="{00000000-0005-0000-0000-0000B79A0000}"/>
    <cellStyle name="Обычный 63 2" xfId="4042" xr:uid="{00000000-0005-0000-0000-0000B89A0000}"/>
    <cellStyle name="Обычный 63 2 10" xfId="12656" xr:uid="{00000000-0005-0000-0000-0000B99A0000}"/>
    <cellStyle name="Обычный 63 2 10 2" xfId="22092" xr:uid="{00000000-0005-0000-0000-0000BA9A0000}"/>
    <cellStyle name="Обычный 63 2 10 2 2" xfId="40208" xr:uid="{00000000-0005-0000-0000-0000BB9A0000}"/>
    <cellStyle name="Обычный 63 2 10 3" xfId="31871" xr:uid="{00000000-0005-0000-0000-0000BC9A0000}"/>
    <cellStyle name="Обычный 63 2 11" xfId="16224" xr:uid="{00000000-0005-0000-0000-0000BD9A0000}"/>
    <cellStyle name="Обычный 63 2 11 2" xfId="25163" xr:uid="{00000000-0005-0000-0000-0000BE9A0000}"/>
    <cellStyle name="Обычный 63 2 11 2 2" xfId="43156" xr:uid="{00000000-0005-0000-0000-0000BF9A0000}"/>
    <cellStyle name="Обычный 63 2 11 3" xfId="34803" xr:uid="{00000000-0005-0000-0000-0000C09A0000}"/>
    <cellStyle name="Обычный 63 2 12" xfId="17443" xr:uid="{00000000-0005-0000-0000-0000C19A0000}"/>
    <cellStyle name="Обычный 63 2 12 2" xfId="35798" xr:uid="{00000000-0005-0000-0000-0000C29A0000}"/>
    <cellStyle name="Обычный 63 2 13" xfId="26536" xr:uid="{00000000-0005-0000-0000-0000C39A0000}"/>
    <cellStyle name="Обычный 63 2 13 2" xfId="44458" xr:uid="{00000000-0005-0000-0000-0000C49A0000}"/>
    <cellStyle name="Обычный 63 2 14" xfId="27641" xr:uid="{00000000-0005-0000-0000-0000C59A0000}"/>
    <cellStyle name="Обычный 63 2 15" xfId="45482" xr:uid="{00000000-0005-0000-0000-0000C69A0000}"/>
    <cellStyle name="Обычный 63 2 16" xfId="46595" xr:uid="{00000000-0005-0000-0000-0000C79A0000}"/>
    <cellStyle name="Обычный 63 2 2" xfId="4043" xr:uid="{00000000-0005-0000-0000-0000C89A0000}"/>
    <cellStyle name="Обычный 63 2 2 2" xfId="10309" xr:uid="{00000000-0005-0000-0000-0000C99A0000}"/>
    <cellStyle name="Обычный 63 2 3" xfId="6205" xr:uid="{00000000-0005-0000-0000-0000CA9A0000}"/>
    <cellStyle name="Обычный 63 2 3 10" xfId="27012" xr:uid="{00000000-0005-0000-0000-0000CB9A0000}"/>
    <cellStyle name="Обычный 63 2 3 10 2" xfId="44927" xr:uid="{00000000-0005-0000-0000-0000CC9A0000}"/>
    <cellStyle name="Обычный 63 2 3 11" xfId="28247" xr:uid="{00000000-0005-0000-0000-0000CD9A0000}"/>
    <cellStyle name="Обычный 63 2 3 12" xfId="45984" xr:uid="{00000000-0005-0000-0000-0000CE9A0000}"/>
    <cellStyle name="Обычный 63 2 3 13" xfId="47179" xr:uid="{00000000-0005-0000-0000-0000CF9A0000}"/>
    <cellStyle name="Обычный 63 2 3 2" xfId="9111" xr:uid="{00000000-0005-0000-0000-0000D09A0000}"/>
    <cellStyle name="Обычный 63 2 3 2 2" xfId="14189" xr:uid="{00000000-0005-0000-0000-0000D19A0000}"/>
    <cellStyle name="Обычный 63 2 3 2 2 2" xfId="23374" xr:uid="{00000000-0005-0000-0000-0000D29A0000}"/>
    <cellStyle name="Обычный 63 2 3 2 2 2 2" xfId="41374" xr:uid="{00000000-0005-0000-0000-0000D39A0000}"/>
    <cellStyle name="Обычный 63 2 3 2 2 3" xfId="33030" xr:uid="{00000000-0005-0000-0000-0000D49A0000}"/>
    <cellStyle name="Обычный 63 2 3 2 3" xfId="19677" xr:uid="{00000000-0005-0000-0000-0000D59A0000}"/>
    <cellStyle name="Обычный 63 2 3 2 3 2" xfId="37847" xr:uid="{00000000-0005-0000-0000-0000D69A0000}"/>
    <cellStyle name="Обычный 63 2 3 2 4" xfId="29552" xr:uid="{00000000-0005-0000-0000-0000D79A0000}"/>
    <cellStyle name="Обычный 63 2 3 3" xfId="10310" xr:uid="{00000000-0005-0000-0000-0000D89A0000}"/>
    <cellStyle name="Обычный 63 2 3 3 2" xfId="15399" xr:uid="{00000000-0005-0000-0000-0000D99A0000}"/>
    <cellStyle name="Обычный 63 2 3 3 2 2" xfId="24578" xr:uid="{00000000-0005-0000-0000-0000DA9A0000}"/>
    <cellStyle name="Обычный 63 2 3 3 2 2 2" xfId="42578" xr:uid="{00000000-0005-0000-0000-0000DB9A0000}"/>
    <cellStyle name="Обычный 63 2 3 3 2 3" xfId="34233" xr:uid="{00000000-0005-0000-0000-0000DC9A0000}"/>
    <cellStyle name="Обычный 63 2 3 3 3" xfId="20414" xr:uid="{00000000-0005-0000-0000-0000DD9A0000}"/>
    <cellStyle name="Обычный 63 2 3 3 3 2" xfId="38573" xr:uid="{00000000-0005-0000-0000-0000DE9A0000}"/>
    <cellStyle name="Обычный 63 2 3 3 4" xfId="30268" xr:uid="{00000000-0005-0000-0000-0000DF9A0000}"/>
    <cellStyle name="Обычный 63 2 3 4" xfId="11191" xr:uid="{00000000-0005-0000-0000-0000E09A0000}"/>
    <cellStyle name="Обычный 63 2 3 4 2" xfId="15400" xr:uid="{00000000-0005-0000-0000-0000E19A0000}"/>
    <cellStyle name="Обычный 63 2 3 4 2 2" xfId="24579" xr:uid="{00000000-0005-0000-0000-0000E29A0000}"/>
    <cellStyle name="Обычный 63 2 3 4 2 2 2" xfId="42579" xr:uid="{00000000-0005-0000-0000-0000E39A0000}"/>
    <cellStyle name="Обычный 63 2 3 4 2 3" xfId="34234" xr:uid="{00000000-0005-0000-0000-0000E49A0000}"/>
    <cellStyle name="Обычный 63 2 3 4 3" xfId="21040" xr:uid="{00000000-0005-0000-0000-0000E59A0000}"/>
    <cellStyle name="Обычный 63 2 3 4 3 2" xfId="39192" xr:uid="{00000000-0005-0000-0000-0000E69A0000}"/>
    <cellStyle name="Обычный 63 2 3 4 4" xfId="30876" xr:uid="{00000000-0005-0000-0000-0000E79A0000}"/>
    <cellStyle name="Обычный 63 2 3 5" xfId="11696" xr:uid="{00000000-0005-0000-0000-0000E89A0000}"/>
    <cellStyle name="Обычный 63 2 3 5 2" xfId="21541" xr:uid="{00000000-0005-0000-0000-0000E99A0000}"/>
    <cellStyle name="Обычный 63 2 3 5 2 2" xfId="39693" xr:uid="{00000000-0005-0000-0000-0000EA9A0000}"/>
    <cellStyle name="Обычный 63 2 3 5 3" xfId="31377" xr:uid="{00000000-0005-0000-0000-0000EB9A0000}"/>
    <cellStyle name="Обычный 63 2 3 6" xfId="7656" xr:uid="{00000000-0005-0000-0000-0000EC9A0000}"/>
    <cellStyle name="Обычный 63 2 3 6 2" xfId="19051" xr:uid="{00000000-0005-0000-0000-0000ED9A0000}"/>
    <cellStyle name="Обычный 63 2 3 6 2 2" xfId="37271" xr:uid="{00000000-0005-0000-0000-0000EE9A0000}"/>
    <cellStyle name="Обычный 63 2 3 6 3" xfId="29018" xr:uid="{00000000-0005-0000-0000-0000EF9A0000}"/>
    <cellStyle name="Обычный 63 2 3 7" xfId="13223" xr:uid="{00000000-0005-0000-0000-0000F09A0000}"/>
    <cellStyle name="Обычный 63 2 3 7 2" xfId="22624" xr:uid="{00000000-0005-0000-0000-0000F19A0000}"/>
    <cellStyle name="Обычный 63 2 3 7 2 2" xfId="40636" xr:uid="{00000000-0005-0000-0000-0000F29A0000}"/>
    <cellStyle name="Обычный 63 2 3 7 3" xfId="32297" xr:uid="{00000000-0005-0000-0000-0000F39A0000}"/>
    <cellStyle name="Обычный 63 2 3 8" xfId="16843" xr:uid="{00000000-0005-0000-0000-0000F49A0000}"/>
    <cellStyle name="Обычный 63 2 3 8 2" xfId="25592" xr:uid="{00000000-0005-0000-0000-0000F59A0000}"/>
    <cellStyle name="Обычный 63 2 3 8 2 2" xfId="43553" xr:uid="{00000000-0005-0000-0000-0000F69A0000}"/>
    <cellStyle name="Обычный 63 2 3 8 3" xfId="35245" xr:uid="{00000000-0005-0000-0000-0000F79A0000}"/>
    <cellStyle name="Обычный 63 2 3 9" xfId="18154" xr:uid="{00000000-0005-0000-0000-0000F89A0000}"/>
    <cellStyle name="Обычный 63 2 3 9 2" xfId="36464" xr:uid="{00000000-0005-0000-0000-0000F99A0000}"/>
    <cellStyle name="Обычный 63 2 4" xfId="8546" xr:uid="{00000000-0005-0000-0000-0000FA9A0000}"/>
    <cellStyle name="Обычный 63 2 4 2" xfId="10311" xr:uid="{00000000-0005-0000-0000-0000FB9A0000}"/>
    <cellStyle name="Обычный 63 2 4 2 2" xfId="15401" xr:uid="{00000000-0005-0000-0000-0000FC9A0000}"/>
    <cellStyle name="Обычный 63 2 4 2 2 2" xfId="24580" xr:uid="{00000000-0005-0000-0000-0000FD9A0000}"/>
    <cellStyle name="Обычный 63 2 4 2 2 2 2" xfId="42580" xr:uid="{00000000-0005-0000-0000-0000FE9A0000}"/>
    <cellStyle name="Обычный 63 2 4 2 2 3" xfId="34235" xr:uid="{00000000-0005-0000-0000-0000FF9A0000}"/>
    <cellStyle name="Обычный 63 2 4 2 3" xfId="20415" xr:uid="{00000000-0005-0000-0000-0000009B0000}"/>
    <cellStyle name="Обычный 63 2 4 2 3 2" xfId="38574" xr:uid="{00000000-0005-0000-0000-0000019B0000}"/>
    <cellStyle name="Обычный 63 2 4 2 4" xfId="30269" xr:uid="{00000000-0005-0000-0000-0000029B0000}"/>
    <cellStyle name="Обычный 63 2 4 3" xfId="13720" xr:uid="{00000000-0005-0000-0000-0000039B0000}"/>
    <cellStyle name="Обычный 63 2 4 3 2" xfId="22950" xr:uid="{00000000-0005-0000-0000-0000049B0000}"/>
    <cellStyle name="Обычный 63 2 4 3 2 2" xfId="40951" xr:uid="{00000000-0005-0000-0000-0000059B0000}"/>
    <cellStyle name="Обычный 63 2 4 3 3" xfId="32605" xr:uid="{00000000-0005-0000-0000-0000069B0000}"/>
    <cellStyle name="Обычный 63 2 4 4" xfId="19301" xr:uid="{00000000-0005-0000-0000-0000079B0000}"/>
    <cellStyle name="Обычный 63 2 4 4 2" xfId="37475" xr:uid="{00000000-0005-0000-0000-0000089B0000}"/>
    <cellStyle name="Обычный 63 2 4 5" xfId="29186" xr:uid="{00000000-0005-0000-0000-0000099B0000}"/>
    <cellStyle name="Обычный 63 2 5" xfId="9472" xr:uid="{00000000-0005-0000-0000-00000A9B0000}"/>
    <cellStyle name="Обычный 63 2 5 2" xfId="15402" xr:uid="{00000000-0005-0000-0000-00000B9B0000}"/>
    <cellStyle name="Обычный 63 2 5 2 2" xfId="24581" xr:uid="{00000000-0005-0000-0000-00000C9B0000}"/>
    <cellStyle name="Обычный 63 2 5 2 2 2" xfId="42581" xr:uid="{00000000-0005-0000-0000-00000D9B0000}"/>
    <cellStyle name="Обычный 63 2 5 2 3" xfId="34236" xr:uid="{00000000-0005-0000-0000-00000E9B0000}"/>
    <cellStyle name="Обычный 63 2 5 3" xfId="19946" xr:uid="{00000000-0005-0000-0000-00000F9B0000}"/>
    <cellStyle name="Обычный 63 2 5 3 2" xfId="38111" xr:uid="{00000000-0005-0000-0000-0000109B0000}"/>
    <cellStyle name="Обычный 63 2 5 4" xfId="29814" xr:uid="{00000000-0005-0000-0000-0000119B0000}"/>
    <cellStyle name="Обычный 63 2 6" xfId="10882" xr:uid="{00000000-0005-0000-0000-0000129B0000}"/>
    <cellStyle name="Обычный 63 2 6 2" xfId="15403" xr:uid="{00000000-0005-0000-0000-0000139B0000}"/>
    <cellStyle name="Обычный 63 2 6 2 2" xfId="24582" xr:uid="{00000000-0005-0000-0000-0000149B0000}"/>
    <cellStyle name="Обычный 63 2 6 2 2 2" xfId="42582" xr:uid="{00000000-0005-0000-0000-0000159B0000}"/>
    <cellStyle name="Обычный 63 2 6 2 3" xfId="34237" xr:uid="{00000000-0005-0000-0000-0000169B0000}"/>
    <cellStyle name="Обычный 63 2 6 3" xfId="20737" xr:uid="{00000000-0005-0000-0000-0000179B0000}"/>
    <cellStyle name="Обычный 63 2 6 3 2" xfId="38889" xr:uid="{00000000-0005-0000-0000-0000189B0000}"/>
    <cellStyle name="Обычный 63 2 6 4" xfId="30573" xr:uid="{00000000-0005-0000-0000-0000199B0000}"/>
    <cellStyle name="Обычный 63 2 7" xfId="11348" xr:uid="{00000000-0005-0000-0000-00001A9B0000}"/>
    <cellStyle name="Обычный 63 2 7 2" xfId="21193" xr:uid="{00000000-0005-0000-0000-00001B9B0000}"/>
    <cellStyle name="Обычный 63 2 7 2 2" xfId="39345" xr:uid="{00000000-0005-0000-0000-00001C9B0000}"/>
    <cellStyle name="Обычный 63 2 7 3" xfId="31029" xr:uid="{00000000-0005-0000-0000-00001D9B0000}"/>
    <cellStyle name="Обычный 63 2 8" xfId="11909" xr:uid="{00000000-0005-0000-0000-00001E9B0000}"/>
    <cellStyle name="Обычный 63 2 8 2" xfId="21660" xr:uid="{00000000-0005-0000-0000-00001F9B0000}"/>
    <cellStyle name="Обычный 63 2 8 2 2" xfId="39809" xr:uid="{00000000-0005-0000-0000-0000209B0000}"/>
    <cellStyle name="Обычный 63 2 8 3" xfId="31488" xr:uid="{00000000-0005-0000-0000-0000219B0000}"/>
    <cellStyle name="Обычный 63 2 9" xfId="6847" xr:uid="{00000000-0005-0000-0000-0000229B0000}"/>
    <cellStyle name="Обычный 63 2 9 2" xfId="18636" xr:uid="{00000000-0005-0000-0000-0000239B0000}"/>
    <cellStyle name="Обычный 63 2 9 2 2" xfId="36897" xr:uid="{00000000-0005-0000-0000-0000249B0000}"/>
    <cellStyle name="Обычный 63 2 9 3" xfId="28666" xr:uid="{00000000-0005-0000-0000-0000259B0000}"/>
    <cellStyle name="Обычный 63 3" xfId="4044" xr:uid="{00000000-0005-0000-0000-0000269B0000}"/>
    <cellStyle name="Обычный 63 3 2" xfId="4045" xr:uid="{00000000-0005-0000-0000-0000279B0000}"/>
    <cellStyle name="Обычный 63 3 2 2" xfId="10312" xr:uid="{00000000-0005-0000-0000-0000289B0000}"/>
    <cellStyle name="Обычный 63 3 3" xfId="10313" xr:uid="{00000000-0005-0000-0000-0000299B0000}"/>
    <cellStyle name="Обычный 63 3_Reconcilation" xfId="8427" xr:uid="{00000000-0005-0000-0000-00002A9B0000}"/>
    <cellStyle name="Обычный 63 4" xfId="4046" xr:uid="{00000000-0005-0000-0000-00002B9B0000}"/>
    <cellStyle name="Обычный 63 4 2" xfId="10314" xr:uid="{00000000-0005-0000-0000-00002C9B0000}"/>
    <cellStyle name="Обычный 63 5" xfId="6204" xr:uid="{00000000-0005-0000-0000-00002D9B0000}"/>
    <cellStyle name="Обычный 63 5 2" xfId="10315" xr:uid="{00000000-0005-0000-0000-00002E9B0000}"/>
    <cellStyle name="Обычный 63 5 3" xfId="13399" xr:uid="{00000000-0005-0000-0000-00002F9B0000}"/>
    <cellStyle name="Обычный 63 5 4" xfId="16674" xr:uid="{00000000-0005-0000-0000-0000309B0000}"/>
    <cellStyle name="Обычный 63 5 4 2" xfId="25462" xr:uid="{00000000-0005-0000-0000-0000319B0000}"/>
    <cellStyle name="Обычный 63 5 4 2 2" xfId="43426" xr:uid="{00000000-0005-0000-0000-0000329B0000}"/>
    <cellStyle name="Обычный 63 5 4 3" xfId="35118" xr:uid="{00000000-0005-0000-0000-0000339B0000}"/>
    <cellStyle name="Обычный 63 5 5" xfId="18153" xr:uid="{00000000-0005-0000-0000-0000349B0000}"/>
    <cellStyle name="Обычный 63 5 5 2" xfId="36463" xr:uid="{00000000-0005-0000-0000-0000359B0000}"/>
    <cellStyle name="Обычный 63 5 6" xfId="26885" xr:uid="{00000000-0005-0000-0000-0000369B0000}"/>
    <cellStyle name="Обычный 63 5 6 2" xfId="44800" xr:uid="{00000000-0005-0000-0000-0000379B0000}"/>
    <cellStyle name="Обычный 63 5 7" xfId="28246" xr:uid="{00000000-0005-0000-0000-0000389B0000}"/>
    <cellStyle name="Обычный 63 5 8" xfId="45847" xr:uid="{00000000-0005-0000-0000-0000399B0000}"/>
    <cellStyle name="Обычный 63 5 9" xfId="47013" xr:uid="{00000000-0005-0000-0000-00003A9B0000}"/>
    <cellStyle name="Обычный 63 6" xfId="11801" xr:uid="{00000000-0005-0000-0000-00003B9B0000}"/>
    <cellStyle name="Обычный 63 7" xfId="13400" xr:uid="{00000000-0005-0000-0000-00003C9B0000}"/>
    <cellStyle name="Обычный 63 8" xfId="16052" xr:uid="{00000000-0005-0000-0000-00003D9B0000}"/>
    <cellStyle name="Обычный 63 8 2" xfId="25028" xr:uid="{00000000-0005-0000-0000-00003E9B0000}"/>
    <cellStyle name="Обычный 63 8 2 2" xfId="43025" xr:uid="{00000000-0005-0000-0000-00003F9B0000}"/>
    <cellStyle name="Обычный 63 8 3" xfId="34673" xr:uid="{00000000-0005-0000-0000-0000409B0000}"/>
    <cellStyle name="Обычный 63 9" xfId="17442" xr:uid="{00000000-0005-0000-0000-0000419B0000}"/>
    <cellStyle name="Обычный 63 9 2" xfId="35797" xr:uid="{00000000-0005-0000-0000-0000429B0000}"/>
    <cellStyle name="Обычный 63_Data_Resourses &amp; Reserves_Audit12_mod2011_f0112" xfId="4047" xr:uid="{00000000-0005-0000-0000-0000439B0000}"/>
    <cellStyle name="Обычный 64" xfId="4048" xr:uid="{00000000-0005-0000-0000-0000449B0000}"/>
    <cellStyle name="Обычный 64 2" xfId="4049" xr:uid="{00000000-0005-0000-0000-0000459B0000}"/>
    <cellStyle name="Обычный 64 2 10" xfId="12657" xr:uid="{00000000-0005-0000-0000-0000469B0000}"/>
    <cellStyle name="Обычный 64 2 10 2" xfId="22093" xr:uid="{00000000-0005-0000-0000-0000479B0000}"/>
    <cellStyle name="Обычный 64 2 10 2 2" xfId="40209" xr:uid="{00000000-0005-0000-0000-0000489B0000}"/>
    <cellStyle name="Обычный 64 2 10 3" xfId="31872" xr:uid="{00000000-0005-0000-0000-0000499B0000}"/>
    <cellStyle name="Обычный 64 2 11" xfId="16225" xr:uid="{00000000-0005-0000-0000-00004A9B0000}"/>
    <cellStyle name="Обычный 64 2 11 2" xfId="25164" xr:uid="{00000000-0005-0000-0000-00004B9B0000}"/>
    <cellStyle name="Обычный 64 2 11 2 2" xfId="43157" xr:uid="{00000000-0005-0000-0000-00004C9B0000}"/>
    <cellStyle name="Обычный 64 2 11 3" xfId="34804" xr:uid="{00000000-0005-0000-0000-00004D9B0000}"/>
    <cellStyle name="Обычный 64 2 12" xfId="17445" xr:uid="{00000000-0005-0000-0000-00004E9B0000}"/>
    <cellStyle name="Обычный 64 2 12 2" xfId="35800" xr:uid="{00000000-0005-0000-0000-00004F9B0000}"/>
    <cellStyle name="Обычный 64 2 13" xfId="26537" xr:uid="{00000000-0005-0000-0000-0000509B0000}"/>
    <cellStyle name="Обычный 64 2 13 2" xfId="44459" xr:uid="{00000000-0005-0000-0000-0000519B0000}"/>
    <cellStyle name="Обычный 64 2 14" xfId="27642" xr:uid="{00000000-0005-0000-0000-0000529B0000}"/>
    <cellStyle name="Обычный 64 2 15" xfId="45483" xr:uid="{00000000-0005-0000-0000-0000539B0000}"/>
    <cellStyle name="Обычный 64 2 16" xfId="46596" xr:uid="{00000000-0005-0000-0000-0000549B0000}"/>
    <cellStyle name="Обычный 64 2 2" xfId="4050" xr:uid="{00000000-0005-0000-0000-0000559B0000}"/>
    <cellStyle name="Обычный 64 2 2 2" xfId="10316" xr:uid="{00000000-0005-0000-0000-0000569B0000}"/>
    <cellStyle name="Обычный 64 2 3" xfId="6206" xr:uid="{00000000-0005-0000-0000-0000579B0000}"/>
    <cellStyle name="Обычный 64 2 3 10" xfId="27013" xr:uid="{00000000-0005-0000-0000-0000589B0000}"/>
    <cellStyle name="Обычный 64 2 3 10 2" xfId="44928" xr:uid="{00000000-0005-0000-0000-0000599B0000}"/>
    <cellStyle name="Обычный 64 2 3 11" xfId="28248" xr:uid="{00000000-0005-0000-0000-00005A9B0000}"/>
    <cellStyle name="Обычный 64 2 3 12" xfId="45985" xr:uid="{00000000-0005-0000-0000-00005B9B0000}"/>
    <cellStyle name="Обычный 64 2 3 13" xfId="47180" xr:uid="{00000000-0005-0000-0000-00005C9B0000}"/>
    <cellStyle name="Обычный 64 2 3 2" xfId="9112" xr:uid="{00000000-0005-0000-0000-00005D9B0000}"/>
    <cellStyle name="Обычный 64 2 3 2 2" xfId="14190" xr:uid="{00000000-0005-0000-0000-00005E9B0000}"/>
    <cellStyle name="Обычный 64 2 3 2 2 2" xfId="23375" xr:uid="{00000000-0005-0000-0000-00005F9B0000}"/>
    <cellStyle name="Обычный 64 2 3 2 2 2 2" xfId="41375" xr:uid="{00000000-0005-0000-0000-0000609B0000}"/>
    <cellStyle name="Обычный 64 2 3 2 2 3" xfId="33031" xr:uid="{00000000-0005-0000-0000-0000619B0000}"/>
    <cellStyle name="Обычный 64 2 3 2 3" xfId="19678" xr:uid="{00000000-0005-0000-0000-0000629B0000}"/>
    <cellStyle name="Обычный 64 2 3 2 3 2" xfId="37848" xr:uid="{00000000-0005-0000-0000-0000639B0000}"/>
    <cellStyle name="Обычный 64 2 3 2 4" xfId="29553" xr:uid="{00000000-0005-0000-0000-0000649B0000}"/>
    <cellStyle name="Обычный 64 2 3 3" xfId="10317" xr:uid="{00000000-0005-0000-0000-0000659B0000}"/>
    <cellStyle name="Обычный 64 2 3 3 2" xfId="15404" xr:uid="{00000000-0005-0000-0000-0000669B0000}"/>
    <cellStyle name="Обычный 64 2 3 3 2 2" xfId="24583" xr:uid="{00000000-0005-0000-0000-0000679B0000}"/>
    <cellStyle name="Обычный 64 2 3 3 2 2 2" xfId="42583" xr:uid="{00000000-0005-0000-0000-0000689B0000}"/>
    <cellStyle name="Обычный 64 2 3 3 2 3" xfId="34238" xr:uid="{00000000-0005-0000-0000-0000699B0000}"/>
    <cellStyle name="Обычный 64 2 3 3 3" xfId="20416" xr:uid="{00000000-0005-0000-0000-00006A9B0000}"/>
    <cellStyle name="Обычный 64 2 3 3 3 2" xfId="38575" xr:uid="{00000000-0005-0000-0000-00006B9B0000}"/>
    <cellStyle name="Обычный 64 2 3 3 4" xfId="30270" xr:uid="{00000000-0005-0000-0000-00006C9B0000}"/>
    <cellStyle name="Обычный 64 2 3 4" xfId="11192" xr:uid="{00000000-0005-0000-0000-00006D9B0000}"/>
    <cellStyle name="Обычный 64 2 3 4 2" xfId="15405" xr:uid="{00000000-0005-0000-0000-00006E9B0000}"/>
    <cellStyle name="Обычный 64 2 3 4 2 2" xfId="24584" xr:uid="{00000000-0005-0000-0000-00006F9B0000}"/>
    <cellStyle name="Обычный 64 2 3 4 2 2 2" xfId="42584" xr:uid="{00000000-0005-0000-0000-0000709B0000}"/>
    <cellStyle name="Обычный 64 2 3 4 2 3" xfId="34239" xr:uid="{00000000-0005-0000-0000-0000719B0000}"/>
    <cellStyle name="Обычный 64 2 3 4 3" xfId="21041" xr:uid="{00000000-0005-0000-0000-0000729B0000}"/>
    <cellStyle name="Обычный 64 2 3 4 3 2" xfId="39193" xr:uid="{00000000-0005-0000-0000-0000739B0000}"/>
    <cellStyle name="Обычный 64 2 3 4 4" xfId="30877" xr:uid="{00000000-0005-0000-0000-0000749B0000}"/>
    <cellStyle name="Обычный 64 2 3 5" xfId="11697" xr:uid="{00000000-0005-0000-0000-0000759B0000}"/>
    <cellStyle name="Обычный 64 2 3 5 2" xfId="21542" xr:uid="{00000000-0005-0000-0000-0000769B0000}"/>
    <cellStyle name="Обычный 64 2 3 5 2 2" xfId="39694" xr:uid="{00000000-0005-0000-0000-0000779B0000}"/>
    <cellStyle name="Обычный 64 2 3 5 3" xfId="31378" xr:uid="{00000000-0005-0000-0000-0000789B0000}"/>
    <cellStyle name="Обычный 64 2 3 6" xfId="7657" xr:uid="{00000000-0005-0000-0000-0000799B0000}"/>
    <cellStyle name="Обычный 64 2 3 6 2" xfId="19052" xr:uid="{00000000-0005-0000-0000-00007A9B0000}"/>
    <cellStyle name="Обычный 64 2 3 6 2 2" xfId="37272" xr:uid="{00000000-0005-0000-0000-00007B9B0000}"/>
    <cellStyle name="Обычный 64 2 3 6 3" xfId="29019" xr:uid="{00000000-0005-0000-0000-00007C9B0000}"/>
    <cellStyle name="Обычный 64 2 3 7" xfId="13224" xr:uid="{00000000-0005-0000-0000-00007D9B0000}"/>
    <cellStyle name="Обычный 64 2 3 7 2" xfId="22625" xr:uid="{00000000-0005-0000-0000-00007E9B0000}"/>
    <cellStyle name="Обычный 64 2 3 7 2 2" xfId="40637" xr:uid="{00000000-0005-0000-0000-00007F9B0000}"/>
    <cellStyle name="Обычный 64 2 3 7 3" xfId="32298" xr:uid="{00000000-0005-0000-0000-0000809B0000}"/>
    <cellStyle name="Обычный 64 2 3 8" xfId="16844" xr:uid="{00000000-0005-0000-0000-0000819B0000}"/>
    <cellStyle name="Обычный 64 2 3 8 2" xfId="25593" xr:uid="{00000000-0005-0000-0000-0000829B0000}"/>
    <cellStyle name="Обычный 64 2 3 8 2 2" xfId="43554" xr:uid="{00000000-0005-0000-0000-0000839B0000}"/>
    <cellStyle name="Обычный 64 2 3 8 3" xfId="35246" xr:uid="{00000000-0005-0000-0000-0000849B0000}"/>
    <cellStyle name="Обычный 64 2 3 9" xfId="18155" xr:uid="{00000000-0005-0000-0000-0000859B0000}"/>
    <cellStyle name="Обычный 64 2 3 9 2" xfId="36465" xr:uid="{00000000-0005-0000-0000-0000869B0000}"/>
    <cellStyle name="Обычный 64 2 4" xfId="8547" xr:uid="{00000000-0005-0000-0000-0000879B0000}"/>
    <cellStyle name="Обычный 64 2 4 2" xfId="10318" xr:uid="{00000000-0005-0000-0000-0000889B0000}"/>
    <cellStyle name="Обычный 64 2 4 2 2" xfId="15406" xr:uid="{00000000-0005-0000-0000-0000899B0000}"/>
    <cellStyle name="Обычный 64 2 4 2 2 2" xfId="24585" xr:uid="{00000000-0005-0000-0000-00008A9B0000}"/>
    <cellStyle name="Обычный 64 2 4 2 2 2 2" xfId="42585" xr:uid="{00000000-0005-0000-0000-00008B9B0000}"/>
    <cellStyle name="Обычный 64 2 4 2 2 3" xfId="34240" xr:uid="{00000000-0005-0000-0000-00008C9B0000}"/>
    <cellStyle name="Обычный 64 2 4 2 3" xfId="20417" xr:uid="{00000000-0005-0000-0000-00008D9B0000}"/>
    <cellStyle name="Обычный 64 2 4 2 3 2" xfId="38576" xr:uid="{00000000-0005-0000-0000-00008E9B0000}"/>
    <cellStyle name="Обычный 64 2 4 2 4" xfId="30271" xr:uid="{00000000-0005-0000-0000-00008F9B0000}"/>
    <cellStyle name="Обычный 64 2 4 3" xfId="13721" xr:uid="{00000000-0005-0000-0000-0000909B0000}"/>
    <cellStyle name="Обычный 64 2 4 3 2" xfId="22951" xr:uid="{00000000-0005-0000-0000-0000919B0000}"/>
    <cellStyle name="Обычный 64 2 4 3 2 2" xfId="40952" xr:uid="{00000000-0005-0000-0000-0000929B0000}"/>
    <cellStyle name="Обычный 64 2 4 3 3" xfId="32606" xr:uid="{00000000-0005-0000-0000-0000939B0000}"/>
    <cellStyle name="Обычный 64 2 4 4" xfId="19302" xr:uid="{00000000-0005-0000-0000-0000949B0000}"/>
    <cellStyle name="Обычный 64 2 4 4 2" xfId="37476" xr:uid="{00000000-0005-0000-0000-0000959B0000}"/>
    <cellStyle name="Обычный 64 2 4 5" xfId="29187" xr:uid="{00000000-0005-0000-0000-0000969B0000}"/>
    <cellStyle name="Обычный 64 2 5" xfId="9473" xr:uid="{00000000-0005-0000-0000-0000979B0000}"/>
    <cellStyle name="Обычный 64 2 5 2" xfId="15407" xr:uid="{00000000-0005-0000-0000-0000989B0000}"/>
    <cellStyle name="Обычный 64 2 5 2 2" xfId="24586" xr:uid="{00000000-0005-0000-0000-0000999B0000}"/>
    <cellStyle name="Обычный 64 2 5 2 2 2" xfId="42586" xr:uid="{00000000-0005-0000-0000-00009A9B0000}"/>
    <cellStyle name="Обычный 64 2 5 2 3" xfId="34241" xr:uid="{00000000-0005-0000-0000-00009B9B0000}"/>
    <cellStyle name="Обычный 64 2 5 3" xfId="19947" xr:uid="{00000000-0005-0000-0000-00009C9B0000}"/>
    <cellStyle name="Обычный 64 2 5 3 2" xfId="38112" xr:uid="{00000000-0005-0000-0000-00009D9B0000}"/>
    <cellStyle name="Обычный 64 2 5 4" xfId="29815" xr:uid="{00000000-0005-0000-0000-00009E9B0000}"/>
    <cellStyle name="Обычный 64 2 6" xfId="10883" xr:uid="{00000000-0005-0000-0000-00009F9B0000}"/>
    <cellStyle name="Обычный 64 2 6 2" xfId="15408" xr:uid="{00000000-0005-0000-0000-0000A09B0000}"/>
    <cellStyle name="Обычный 64 2 6 2 2" xfId="24587" xr:uid="{00000000-0005-0000-0000-0000A19B0000}"/>
    <cellStyle name="Обычный 64 2 6 2 2 2" xfId="42587" xr:uid="{00000000-0005-0000-0000-0000A29B0000}"/>
    <cellStyle name="Обычный 64 2 6 2 3" xfId="34242" xr:uid="{00000000-0005-0000-0000-0000A39B0000}"/>
    <cellStyle name="Обычный 64 2 6 3" xfId="20738" xr:uid="{00000000-0005-0000-0000-0000A49B0000}"/>
    <cellStyle name="Обычный 64 2 6 3 2" xfId="38890" xr:uid="{00000000-0005-0000-0000-0000A59B0000}"/>
    <cellStyle name="Обычный 64 2 6 4" xfId="30574" xr:uid="{00000000-0005-0000-0000-0000A69B0000}"/>
    <cellStyle name="Обычный 64 2 7" xfId="11349" xr:uid="{00000000-0005-0000-0000-0000A79B0000}"/>
    <cellStyle name="Обычный 64 2 7 2" xfId="21194" xr:uid="{00000000-0005-0000-0000-0000A89B0000}"/>
    <cellStyle name="Обычный 64 2 7 2 2" xfId="39346" xr:uid="{00000000-0005-0000-0000-0000A99B0000}"/>
    <cellStyle name="Обычный 64 2 7 3" xfId="31030" xr:uid="{00000000-0005-0000-0000-0000AA9B0000}"/>
    <cellStyle name="Обычный 64 2 8" xfId="11910" xr:uid="{00000000-0005-0000-0000-0000AB9B0000}"/>
    <cellStyle name="Обычный 64 2 8 2" xfId="21661" xr:uid="{00000000-0005-0000-0000-0000AC9B0000}"/>
    <cellStyle name="Обычный 64 2 8 2 2" xfId="39810" xr:uid="{00000000-0005-0000-0000-0000AD9B0000}"/>
    <cellStyle name="Обычный 64 2 8 3" xfId="31489" xr:uid="{00000000-0005-0000-0000-0000AE9B0000}"/>
    <cellStyle name="Обычный 64 2 9" xfId="6848" xr:uid="{00000000-0005-0000-0000-0000AF9B0000}"/>
    <cellStyle name="Обычный 64 2 9 2" xfId="18637" xr:uid="{00000000-0005-0000-0000-0000B09B0000}"/>
    <cellStyle name="Обычный 64 2 9 2 2" xfId="36898" xr:uid="{00000000-0005-0000-0000-0000B19B0000}"/>
    <cellStyle name="Обычный 64 2 9 3" xfId="28667" xr:uid="{00000000-0005-0000-0000-0000B29B0000}"/>
    <cellStyle name="Обычный 64 3" xfId="4051" xr:uid="{00000000-0005-0000-0000-0000B39B0000}"/>
    <cellStyle name="Обычный 64 3 2" xfId="4052" xr:uid="{00000000-0005-0000-0000-0000B49B0000}"/>
    <cellStyle name="Обычный 64 3 2 2" xfId="10319" xr:uid="{00000000-0005-0000-0000-0000B59B0000}"/>
    <cellStyle name="Обычный 64 3 3" xfId="10320" xr:uid="{00000000-0005-0000-0000-0000B69B0000}"/>
    <cellStyle name="Обычный 64 3_Reconcilation" xfId="8714" xr:uid="{00000000-0005-0000-0000-0000B79B0000}"/>
    <cellStyle name="Обычный 64 4" xfId="4053" xr:uid="{00000000-0005-0000-0000-0000B89B0000}"/>
    <cellStyle name="Обычный 64 4 2" xfId="10321" xr:uid="{00000000-0005-0000-0000-0000B99B0000}"/>
    <cellStyle name="Обычный 64 5" xfId="10322" xr:uid="{00000000-0005-0000-0000-0000BA9B0000}"/>
    <cellStyle name="Обычный 64 5 2" xfId="13401" xr:uid="{00000000-0005-0000-0000-0000BB9B0000}"/>
    <cellStyle name="Обычный 64 6" xfId="11802" xr:uid="{00000000-0005-0000-0000-0000BC9B0000}"/>
    <cellStyle name="Обычный 64 7" xfId="13402" xr:uid="{00000000-0005-0000-0000-0000BD9B0000}"/>
    <cellStyle name="Обычный 64_Data_Resourses &amp; Reserves_Audit12_mod2011_f0112" xfId="4054" xr:uid="{00000000-0005-0000-0000-0000BE9B0000}"/>
    <cellStyle name="Обычный 65" xfId="4055" xr:uid="{00000000-0005-0000-0000-0000BF9B0000}"/>
    <cellStyle name="Обычный 65 2" xfId="4056" xr:uid="{00000000-0005-0000-0000-0000C09B0000}"/>
    <cellStyle name="Обычный 65 2 10" xfId="12658" xr:uid="{00000000-0005-0000-0000-0000C19B0000}"/>
    <cellStyle name="Обычный 65 2 10 2" xfId="22094" xr:uid="{00000000-0005-0000-0000-0000C29B0000}"/>
    <cellStyle name="Обычный 65 2 10 2 2" xfId="40210" xr:uid="{00000000-0005-0000-0000-0000C39B0000}"/>
    <cellStyle name="Обычный 65 2 10 3" xfId="31873" xr:uid="{00000000-0005-0000-0000-0000C49B0000}"/>
    <cellStyle name="Обычный 65 2 11" xfId="16226" xr:uid="{00000000-0005-0000-0000-0000C59B0000}"/>
    <cellStyle name="Обычный 65 2 11 2" xfId="25165" xr:uid="{00000000-0005-0000-0000-0000C69B0000}"/>
    <cellStyle name="Обычный 65 2 11 2 2" xfId="43158" xr:uid="{00000000-0005-0000-0000-0000C79B0000}"/>
    <cellStyle name="Обычный 65 2 11 3" xfId="34805" xr:uid="{00000000-0005-0000-0000-0000C89B0000}"/>
    <cellStyle name="Обычный 65 2 12" xfId="17446" xr:uid="{00000000-0005-0000-0000-0000C99B0000}"/>
    <cellStyle name="Обычный 65 2 12 2" xfId="35801" xr:uid="{00000000-0005-0000-0000-0000CA9B0000}"/>
    <cellStyle name="Обычный 65 2 13" xfId="26538" xr:uid="{00000000-0005-0000-0000-0000CB9B0000}"/>
    <cellStyle name="Обычный 65 2 13 2" xfId="44460" xr:uid="{00000000-0005-0000-0000-0000CC9B0000}"/>
    <cellStyle name="Обычный 65 2 14" xfId="27643" xr:uid="{00000000-0005-0000-0000-0000CD9B0000}"/>
    <cellStyle name="Обычный 65 2 15" xfId="45484" xr:uid="{00000000-0005-0000-0000-0000CE9B0000}"/>
    <cellStyle name="Обычный 65 2 16" xfId="46597" xr:uid="{00000000-0005-0000-0000-0000CF9B0000}"/>
    <cellStyle name="Обычный 65 2 2" xfId="4057" xr:uid="{00000000-0005-0000-0000-0000D09B0000}"/>
    <cellStyle name="Обычный 65 2 2 2" xfId="10323" xr:uid="{00000000-0005-0000-0000-0000D19B0000}"/>
    <cellStyle name="Обычный 65 2 3" xfId="6207" xr:uid="{00000000-0005-0000-0000-0000D29B0000}"/>
    <cellStyle name="Обычный 65 2 3 10" xfId="27014" xr:uid="{00000000-0005-0000-0000-0000D39B0000}"/>
    <cellStyle name="Обычный 65 2 3 10 2" xfId="44929" xr:uid="{00000000-0005-0000-0000-0000D49B0000}"/>
    <cellStyle name="Обычный 65 2 3 11" xfId="28249" xr:uid="{00000000-0005-0000-0000-0000D59B0000}"/>
    <cellStyle name="Обычный 65 2 3 12" xfId="45986" xr:uid="{00000000-0005-0000-0000-0000D69B0000}"/>
    <cellStyle name="Обычный 65 2 3 13" xfId="47181" xr:uid="{00000000-0005-0000-0000-0000D79B0000}"/>
    <cellStyle name="Обычный 65 2 3 2" xfId="9113" xr:uid="{00000000-0005-0000-0000-0000D89B0000}"/>
    <cellStyle name="Обычный 65 2 3 2 2" xfId="14191" xr:uid="{00000000-0005-0000-0000-0000D99B0000}"/>
    <cellStyle name="Обычный 65 2 3 2 2 2" xfId="23376" xr:uid="{00000000-0005-0000-0000-0000DA9B0000}"/>
    <cellStyle name="Обычный 65 2 3 2 2 2 2" xfId="41376" xr:uid="{00000000-0005-0000-0000-0000DB9B0000}"/>
    <cellStyle name="Обычный 65 2 3 2 2 3" xfId="33032" xr:uid="{00000000-0005-0000-0000-0000DC9B0000}"/>
    <cellStyle name="Обычный 65 2 3 2 3" xfId="19679" xr:uid="{00000000-0005-0000-0000-0000DD9B0000}"/>
    <cellStyle name="Обычный 65 2 3 2 3 2" xfId="37849" xr:uid="{00000000-0005-0000-0000-0000DE9B0000}"/>
    <cellStyle name="Обычный 65 2 3 2 4" xfId="29554" xr:uid="{00000000-0005-0000-0000-0000DF9B0000}"/>
    <cellStyle name="Обычный 65 2 3 3" xfId="10324" xr:uid="{00000000-0005-0000-0000-0000E09B0000}"/>
    <cellStyle name="Обычный 65 2 3 3 2" xfId="15409" xr:uid="{00000000-0005-0000-0000-0000E19B0000}"/>
    <cellStyle name="Обычный 65 2 3 3 2 2" xfId="24588" xr:uid="{00000000-0005-0000-0000-0000E29B0000}"/>
    <cellStyle name="Обычный 65 2 3 3 2 2 2" xfId="42588" xr:uid="{00000000-0005-0000-0000-0000E39B0000}"/>
    <cellStyle name="Обычный 65 2 3 3 2 3" xfId="34243" xr:uid="{00000000-0005-0000-0000-0000E49B0000}"/>
    <cellStyle name="Обычный 65 2 3 3 3" xfId="20419" xr:uid="{00000000-0005-0000-0000-0000E59B0000}"/>
    <cellStyle name="Обычный 65 2 3 3 3 2" xfId="38578" xr:uid="{00000000-0005-0000-0000-0000E69B0000}"/>
    <cellStyle name="Обычный 65 2 3 3 4" xfId="30272" xr:uid="{00000000-0005-0000-0000-0000E79B0000}"/>
    <cellStyle name="Обычный 65 2 3 4" xfId="11193" xr:uid="{00000000-0005-0000-0000-0000E89B0000}"/>
    <cellStyle name="Обычный 65 2 3 4 2" xfId="15410" xr:uid="{00000000-0005-0000-0000-0000E99B0000}"/>
    <cellStyle name="Обычный 65 2 3 4 2 2" xfId="24589" xr:uid="{00000000-0005-0000-0000-0000EA9B0000}"/>
    <cellStyle name="Обычный 65 2 3 4 2 2 2" xfId="42589" xr:uid="{00000000-0005-0000-0000-0000EB9B0000}"/>
    <cellStyle name="Обычный 65 2 3 4 2 3" xfId="34244" xr:uid="{00000000-0005-0000-0000-0000EC9B0000}"/>
    <cellStyle name="Обычный 65 2 3 4 3" xfId="21042" xr:uid="{00000000-0005-0000-0000-0000ED9B0000}"/>
    <cellStyle name="Обычный 65 2 3 4 3 2" xfId="39194" xr:uid="{00000000-0005-0000-0000-0000EE9B0000}"/>
    <cellStyle name="Обычный 65 2 3 4 4" xfId="30878" xr:uid="{00000000-0005-0000-0000-0000EF9B0000}"/>
    <cellStyle name="Обычный 65 2 3 5" xfId="11698" xr:uid="{00000000-0005-0000-0000-0000F09B0000}"/>
    <cellStyle name="Обычный 65 2 3 5 2" xfId="21543" xr:uid="{00000000-0005-0000-0000-0000F19B0000}"/>
    <cellStyle name="Обычный 65 2 3 5 2 2" xfId="39695" xr:uid="{00000000-0005-0000-0000-0000F29B0000}"/>
    <cellStyle name="Обычный 65 2 3 5 3" xfId="31379" xr:uid="{00000000-0005-0000-0000-0000F39B0000}"/>
    <cellStyle name="Обычный 65 2 3 6" xfId="7658" xr:uid="{00000000-0005-0000-0000-0000F49B0000}"/>
    <cellStyle name="Обычный 65 2 3 6 2" xfId="19053" xr:uid="{00000000-0005-0000-0000-0000F59B0000}"/>
    <cellStyle name="Обычный 65 2 3 6 2 2" xfId="37273" xr:uid="{00000000-0005-0000-0000-0000F69B0000}"/>
    <cellStyle name="Обычный 65 2 3 6 3" xfId="29020" xr:uid="{00000000-0005-0000-0000-0000F79B0000}"/>
    <cellStyle name="Обычный 65 2 3 7" xfId="13225" xr:uid="{00000000-0005-0000-0000-0000F89B0000}"/>
    <cellStyle name="Обычный 65 2 3 7 2" xfId="22626" xr:uid="{00000000-0005-0000-0000-0000F99B0000}"/>
    <cellStyle name="Обычный 65 2 3 7 2 2" xfId="40638" xr:uid="{00000000-0005-0000-0000-0000FA9B0000}"/>
    <cellStyle name="Обычный 65 2 3 7 3" xfId="32299" xr:uid="{00000000-0005-0000-0000-0000FB9B0000}"/>
    <cellStyle name="Обычный 65 2 3 8" xfId="16845" xr:uid="{00000000-0005-0000-0000-0000FC9B0000}"/>
    <cellStyle name="Обычный 65 2 3 8 2" xfId="25594" xr:uid="{00000000-0005-0000-0000-0000FD9B0000}"/>
    <cellStyle name="Обычный 65 2 3 8 2 2" xfId="43555" xr:uid="{00000000-0005-0000-0000-0000FE9B0000}"/>
    <cellStyle name="Обычный 65 2 3 8 3" xfId="35247" xr:uid="{00000000-0005-0000-0000-0000FF9B0000}"/>
    <cellStyle name="Обычный 65 2 3 9" xfId="18156" xr:uid="{00000000-0005-0000-0000-0000009C0000}"/>
    <cellStyle name="Обычный 65 2 3 9 2" xfId="36466" xr:uid="{00000000-0005-0000-0000-0000019C0000}"/>
    <cellStyle name="Обычный 65 2 4" xfId="8548" xr:uid="{00000000-0005-0000-0000-0000029C0000}"/>
    <cellStyle name="Обычный 65 2 4 2" xfId="10325" xr:uid="{00000000-0005-0000-0000-0000039C0000}"/>
    <cellStyle name="Обычный 65 2 4 2 2" xfId="15411" xr:uid="{00000000-0005-0000-0000-0000049C0000}"/>
    <cellStyle name="Обычный 65 2 4 2 2 2" xfId="24590" xr:uid="{00000000-0005-0000-0000-0000059C0000}"/>
    <cellStyle name="Обычный 65 2 4 2 2 2 2" xfId="42590" xr:uid="{00000000-0005-0000-0000-0000069C0000}"/>
    <cellStyle name="Обычный 65 2 4 2 2 3" xfId="34245" xr:uid="{00000000-0005-0000-0000-0000079C0000}"/>
    <cellStyle name="Обычный 65 2 4 2 3" xfId="20420" xr:uid="{00000000-0005-0000-0000-0000089C0000}"/>
    <cellStyle name="Обычный 65 2 4 2 3 2" xfId="38579" xr:uid="{00000000-0005-0000-0000-0000099C0000}"/>
    <cellStyle name="Обычный 65 2 4 2 4" xfId="30273" xr:uid="{00000000-0005-0000-0000-00000A9C0000}"/>
    <cellStyle name="Обычный 65 2 4 3" xfId="13722" xr:uid="{00000000-0005-0000-0000-00000B9C0000}"/>
    <cellStyle name="Обычный 65 2 4 3 2" xfId="22952" xr:uid="{00000000-0005-0000-0000-00000C9C0000}"/>
    <cellStyle name="Обычный 65 2 4 3 2 2" xfId="40953" xr:uid="{00000000-0005-0000-0000-00000D9C0000}"/>
    <cellStyle name="Обычный 65 2 4 3 3" xfId="32607" xr:uid="{00000000-0005-0000-0000-00000E9C0000}"/>
    <cellStyle name="Обычный 65 2 4 4" xfId="19303" xr:uid="{00000000-0005-0000-0000-00000F9C0000}"/>
    <cellStyle name="Обычный 65 2 4 4 2" xfId="37477" xr:uid="{00000000-0005-0000-0000-0000109C0000}"/>
    <cellStyle name="Обычный 65 2 4 5" xfId="29188" xr:uid="{00000000-0005-0000-0000-0000119C0000}"/>
    <cellStyle name="Обычный 65 2 5" xfId="9474" xr:uid="{00000000-0005-0000-0000-0000129C0000}"/>
    <cellStyle name="Обычный 65 2 5 2" xfId="15412" xr:uid="{00000000-0005-0000-0000-0000139C0000}"/>
    <cellStyle name="Обычный 65 2 5 2 2" xfId="24591" xr:uid="{00000000-0005-0000-0000-0000149C0000}"/>
    <cellStyle name="Обычный 65 2 5 2 2 2" xfId="42591" xr:uid="{00000000-0005-0000-0000-0000159C0000}"/>
    <cellStyle name="Обычный 65 2 5 2 3" xfId="34246" xr:uid="{00000000-0005-0000-0000-0000169C0000}"/>
    <cellStyle name="Обычный 65 2 5 3" xfId="19948" xr:uid="{00000000-0005-0000-0000-0000179C0000}"/>
    <cellStyle name="Обычный 65 2 5 3 2" xfId="38113" xr:uid="{00000000-0005-0000-0000-0000189C0000}"/>
    <cellStyle name="Обычный 65 2 5 4" xfId="29816" xr:uid="{00000000-0005-0000-0000-0000199C0000}"/>
    <cellStyle name="Обычный 65 2 6" xfId="10884" xr:uid="{00000000-0005-0000-0000-00001A9C0000}"/>
    <cellStyle name="Обычный 65 2 6 2" xfId="15413" xr:uid="{00000000-0005-0000-0000-00001B9C0000}"/>
    <cellStyle name="Обычный 65 2 6 2 2" xfId="24592" xr:uid="{00000000-0005-0000-0000-00001C9C0000}"/>
    <cellStyle name="Обычный 65 2 6 2 2 2" xfId="42592" xr:uid="{00000000-0005-0000-0000-00001D9C0000}"/>
    <cellStyle name="Обычный 65 2 6 2 3" xfId="34247" xr:uid="{00000000-0005-0000-0000-00001E9C0000}"/>
    <cellStyle name="Обычный 65 2 6 3" xfId="20739" xr:uid="{00000000-0005-0000-0000-00001F9C0000}"/>
    <cellStyle name="Обычный 65 2 6 3 2" xfId="38891" xr:uid="{00000000-0005-0000-0000-0000209C0000}"/>
    <cellStyle name="Обычный 65 2 6 4" xfId="30575" xr:uid="{00000000-0005-0000-0000-0000219C0000}"/>
    <cellStyle name="Обычный 65 2 7" xfId="11350" xr:uid="{00000000-0005-0000-0000-0000229C0000}"/>
    <cellStyle name="Обычный 65 2 7 2" xfId="21195" xr:uid="{00000000-0005-0000-0000-0000239C0000}"/>
    <cellStyle name="Обычный 65 2 7 2 2" xfId="39347" xr:uid="{00000000-0005-0000-0000-0000249C0000}"/>
    <cellStyle name="Обычный 65 2 7 3" xfId="31031" xr:uid="{00000000-0005-0000-0000-0000259C0000}"/>
    <cellStyle name="Обычный 65 2 8" xfId="11911" xr:uid="{00000000-0005-0000-0000-0000269C0000}"/>
    <cellStyle name="Обычный 65 2 8 2" xfId="21662" xr:uid="{00000000-0005-0000-0000-0000279C0000}"/>
    <cellStyle name="Обычный 65 2 8 2 2" xfId="39811" xr:uid="{00000000-0005-0000-0000-0000289C0000}"/>
    <cellStyle name="Обычный 65 2 8 3" xfId="31490" xr:uid="{00000000-0005-0000-0000-0000299C0000}"/>
    <cellStyle name="Обычный 65 2 9" xfId="6849" xr:uid="{00000000-0005-0000-0000-00002A9C0000}"/>
    <cellStyle name="Обычный 65 2 9 2" xfId="18638" xr:uid="{00000000-0005-0000-0000-00002B9C0000}"/>
    <cellStyle name="Обычный 65 2 9 2 2" xfId="36899" xr:uid="{00000000-0005-0000-0000-00002C9C0000}"/>
    <cellStyle name="Обычный 65 2 9 3" xfId="28668" xr:uid="{00000000-0005-0000-0000-00002D9C0000}"/>
    <cellStyle name="Обычный 65 3" xfId="4058" xr:uid="{00000000-0005-0000-0000-00002E9C0000}"/>
    <cellStyle name="Обычный 65 3 2" xfId="4059" xr:uid="{00000000-0005-0000-0000-00002F9C0000}"/>
    <cellStyle name="Обычный 65 3 2 2" xfId="10326" xr:uid="{00000000-0005-0000-0000-0000309C0000}"/>
    <cellStyle name="Обычный 65 3 3" xfId="10327" xr:uid="{00000000-0005-0000-0000-0000319C0000}"/>
    <cellStyle name="Обычный 65 3_Reconcilation" xfId="8642" xr:uid="{00000000-0005-0000-0000-0000329C0000}"/>
    <cellStyle name="Обычный 65 4" xfId="4060" xr:uid="{00000000-0005-0000-0000-0000339C0000}"/>
    <cellStyle name="Обычный 65 4 2" xfId="10328" xr:uid="{00000000-0005-0000-0000-0000349C0000}"/>
    <cellStyle name="Обычный 65 5" xfId="5253" xr:uid="{00000000-0005-0000-0000-0000359C0000}"/>
    <cellStyle name="Обычный 65 5 10" xfId="46630" xr:uid="{00000000-0005-0000-0000-0000369C0000}"/>
    <cellStyle name="Обычный 65 5 2" xfId="6479" xr:uid="{00000000-0005-0000-0000-0000379C0000}"/>
    <cellStyle name="Обычный 65 5 2 2" xfId="16878" xr:uid="{00000000-0005-0000-0000-0000389C0000}"/>
    <cellStyle name="Обычный 65 5 2 2 2" xfId="25623" xr:uid="{00000000-0005-0000-0000-0000399C0000}"/>
    <cellStyle name="Обычный 65 5 2 2 2 2" xfId="43584" xr:uid="{00000000-0005-0000-0000-00003A9C0000}"/>
    <cellStyle name="Обычный 65 5 2 2 3" xfId="35278" xr:uid="{00000000-0005-0000-0000-00003B9C0000}"/>
    <cellStyle name="Обычный 65 5 2 3" xfId="18423" xr:uid="{00000000-0005-0000-0000-00003C9C0000}"/>
    <cellStyle name="Обычный 65 5 2 3 2" xfId="36731" xr:uid="{00000000-0005-0000-0000-00003D9C0000}"/>
    <cellStyle name="Обычный 65 5 2 4" xfId="27046" xr:uid="{00000000-0005-0000-0000-00003E9C0000}"/>
    <cellStyle name="Обычный 65 5 2 4 2" xfId="44960" xr:uid="{00000000-0005-0000-0000-00003F9C0000}"/>
    <cellStyle name="Обычный 65 5 2 5" xfId="28517" xr:uid="{00000000-0005-0000-0000-0000409C0000}"/>
    <cellStyle name="Обычный 65 5 2 6" xfId="46017" xr:uid="{00000000-0005-0000-0000-0000419C0000}"/>
    <cellStyle name="Обычный 65 5 2 7" xfId="47214" xr:uid="{00000000-0005-0000-0000-0000429C0000}"/>
    <cellStyle name="Обычный 65 5 3" xfId="10329" xr:uid="{00000000-0005-0000-0000-0000439C0000}"/>
    <cellStyle name="Обычный 65 5 4" xfId="13403" xr:uid="{00000000-0005-0000-0000-0000449C0000}"/>
    <cellStyle name="Обычный 65 5 5" xfId="16259" xr:uid="{00000000-0005-0000-0000-0000459C0000}"/>
    <cellStyle name="Обычный 65 5 5 2" xfId="25194" xr:uid="{00000000-0005-0000-0000-0000469C0000}"/>
    <cellStyle name="Обычный 65 5 5 2 2" xfId="43187" xr:uid="{00000000-0005-0000-0000-0000479C0000}"/>
    <cellStyle name="Обычный 65 5 5 3" xfId="34836" xr:uid="{00000000-0005-0000-0000-0000489C0000}"/>
    <cellStyle name="Обычный 65 5 6" xfId="17731" xr:uid="{00000000-0005-0000-0000-0000499C0000}"/>
    <cellStyle name="Обычный 65 5 6 2" xfId="36080" xr:uid="{00000000-0005-0000-0000-00004A9C0000}"/>
    <cellStyle name="Обычный 65 5 7" xfId="26595" xr:uid="{00000000-0005-0000-0000-00004B9C0000}"/>
    <cellStyle name="Обычный 65 5 7 2" xfId="44512" xr:uid="{00000000-0005-0000-0000-00004C9C0000}"/>
    <cellStyle name="Обычный 65 5 8" xfId="27879" xr:uid="{00000000-0005-0000-0000-00004D9C0000}"/>
    <cellStyle name="Обычный 65 5 9" xfId="45515" xr:uid="{00000000-0005-0000-0000-00004E9C0000}"/>
    <cellStyle name="Обычный 65 6" xfId="11803" xr:uid="{00000000-0005-0000-0000-00004F9C0000}"/>
    <cellStyle name="Обычный 65 7" xfId="13404" xr:uid="{00000000-0005-0000-0000-0000509C0000}"/>
    <cellStyle name="Обычный 65_Data_Resourses &amp; Reserves_Audit12_mod2011_f0112" xfId="4061" xr:uid="{00000000-0005-0000-0000-0000519C0000}"/>
    <cellStyle name="Обычный 66" xfId="4062" xr:uid="{00000000-0005-0000-0000-0000529C0000}"/>
    <cellStyle name="Обычный 66 2" xfId="4063" xr:uid="{00000000-0005-0000-0000-0000539C0000}"/>
    <cellStyle name="Обычный 66 2 2" xfId="4064" xr:uid="{00000000-0005-0000-0000-0000549C0000}"/>
    <cellStyle name="Обычный 66 2 2 2" xfId="4065" xr:uid="{00000000-0005-0000-0000-0000559C0000}"/>
    <cellStyle name="Обычный 66 2 2 2 2" xfId="8577" xr:uid="{00000000-0005-0000-0000-0000569C0000}"/>
    <cellStyle name="Обычный 66 2 2 3" xfId="8699" xr:uid="{00000000-0005-0000-0000-0000579C0000}"/>
    <cellStyle name="Обычный 66 2 2_Reconcilation" xfId="8580" xr:uid="{00000000-0005-0000-0000-0000589C0000}"/>
    <cellStyle name="Обычный 66 2 3" xfId="4066" xr:uid="{00000000-0005-0000-0000-0000599C0000}"/>
    <cellStyle name="Обычный 66 2 3 2" xfId="8698" xr:uid="{00000000-0005-0000-0000-00005A9C0000}"/>
    <cellStyle name="Обычный 66 2 4" xfId="4067" xr:uid="{00000000-0005-0000-0000-00005B9C0000}"/>
    <cellStyle name="Обычный 66 2 4 2" xfId="10330" xr:uid="{00000000-0005-0000-0000-00005C9C0000}"/>
    <cellStyle name="Обычный 66 2 5" xfId="8579" xr:uid="{00000000-0005-0000-0000-00005D9C0000}"/>
    <cellStyle name="Обычный 66 2_Reconcilation" xfId="8578" xr:uid="{00000000-0005-0000-0000-00005E9C0000}"/>
    <cellStyle name="Обычный 66 3" xfId="4068" xr:uid="{00000000-0005-0000-0000-00005F9C0000}"/>
    <cellStyle name="Обычный 66 3 2" xfId="4069" xr:uid="{00000000-0005-0000-0000-0000609C0000}"/>
    <cellStyle name="Обычный 66 3 2 2" xfId="4070" xr:uid="{00000000-0005-0000-0000-0000619C0000}"/>
    <cellStyle name="Обычный 66 3 2 2 2" xfId="8450" xr:uid="{00000000-0005-0000-0000-0000629C0000}"/>
    <cellStyle name="Обычный 66 3 2 3" xfId="8363" xr:uid="{00000000-0005-0000-0000-0000639C0000}"/>
    <cellStyle name="Обычный 66 3 2_Reconcilation" xfId="8472" xr:uid="{00000000-0005-0000-0000-0000649C0000}"/>
    <cellStyle name="Обычный 66 3 3" xfId="4071" xr:uid="{00000000-0005-0000-0000-0000659C0000}"/>
    <cellStyle name="Обычный 66 3 3 2" xfId="9140" xr:uid="{00000000-0005-0000-0000-0000669C0000}"/>
    <cellStyle name="Обычный 66 3 4" xfId="9139" xr:uid="{00000000-0005-0000-0000-0000679C0000}"/>
    <cellStyle name="Обычный 66 3_Reconcilation" xfId="8477" xr:uid="{00000000-0005-0000-0000-0000689C0000}"/>
    <cellStyle name="Обычный 66 4" xfId="4072" xr:uid="{00000000-0005-0000-0000-0000699C0000}"/>
    <cellStyle name="Обычный 66 4 2" xfId="10331" xr:uid="{00000000-0005-0000-0000-00006A9C0000}"/>
    <cellStyle name="Обычный 66 5" xfId="10332" xr:uid="{00000000-0005-0000-0000-00006B9C0000}"/>
    <cellStyle name="Обычный 66 5 2" xfId="13405" xr:uid="{00000000-0005-0000-0000-00006C9C0000}"/>
    <cellStyle name="Обычный 66 5 3" xfId="16906" xr:uid="{00000000-0005-0000-0000-00006D9C0000}"/>
    <cellStyle name="Обычный 66 5 3 2" xfId="25649" xr:uid="{00000000-0005-0000-0000-00006E9C0000}"/>
    <cellStyle name="Обычный 66 5 3 2 2" xfId="43610" xr:uid="{00000000-0005-0000-0000-00006F9C0000}"/>
    <cellStyle name="Обычный 66 5 3 3" xfId="35304" xr:uid="{00000000-0005-0000-0000-0000709C0000}"/>
    <cellStyle name="Обычный 66 5 4" xfId="27072" xr:uid="{00000000-0005-0000-0000-0000719C0000}"/>
    <cellStyle name="Обычный 66 5 4 2" xfId="44986" xr:uid="{00000000-0005-0000-0000-0000729C0000}"/>
    <cellStyle name="Обычный 66 5 5" xfId="46043" xr:uid="{00000000-0005-0000-0000-0000739C0000}"/>
    <cellStyle name="Обычный 66 5 6" xfId="47240" xr:uid="{00000000-0005-0000-0000-0000749C0000}"/>
    <cellStyle name="Обычный 66 6" xfId="11804" xr:uid="{00000000-0005-0000-0000-0000759C0000}"/>
    <cellStyle name="Обычный 66__Anfisa_Result after MRO_model2012(ord+marg ore+dilution)" xfId="4073" xr:uid="{00000000-0005-0000-0000-0000769C0000}"/>
    <cellStyle name="Обычный 67" xfId="4074" xr:uid="{00000000-0005-0000-0000-0000779C0000}"/>
    <cellStyle name="Обычный 67 2" xfId="4075" xr:uid="{00000000-0005-0000-0000-0000789C0000}"/>
    <cellStyle name="Обычный 67 2 2" xfId="4076" xr:uid="{00000000-0005-0000-0000-0000799C0000}"/>
    <cellStyle name="Обычный 67 2 2 2" xfId="4077" xr:uid="{00000000-0005-0000-0000-00007A9C0000}"/>
    <cellStyle name="Обычный 67 2 2 2 2" xfId="8576" xr:uid="{00000000-0005-0000-0000-00007B9C0000}"/>
    <cellStyle name="Обычный 67 2 2 3" xfId="8712" xr:uid="{00000000-0005-0000-0000-00007C9C0000}"/>
    <cellStyle name="Обычный 67 2 2_Reconcilation" xfId="8575" xr:uid="{00000000-0005-0000-0000-00007D9C0000}"/>
    <cellStyle name="Обычный 67 2 3" xfId="4078" xr:uid="{00000000-0005-0000-0000-00007E9C0000}"/>
    <cellStyle name="Обычный 67 2 3 2" xfId="8362" xr:uid="{00000000-0005-0000-0000-00007F9C0000}"/>
    <cellStyle name="Обычный 67 2 4" xfId="4079" xr:uid="{00000000-0005-0000-0000-0000809C0000}"/>
    <cellStyle name="Обычный 67 2 4 2" xfId="10333" xr:uid="{00000000-0005-0000-0000-0000819C0000}"/>
    <cellStyle name="Обычный 67 2 5" xfId="8711" xr:uid="{00000000-0005-0000-0000-0000829C0000}"/>
    <cellStyle name="Обычный 67 2_Reconcilation" xfId="8641" xr:uid="{00000000-0005-0000-0000-0000839C0000}"/>
    <cellStyle name="Обычный 67 3" xfId="4080" xr:uid="{00000000-0005-0000-0000-0000849C0000}"/>
    <cellStyle name="Обычный 67 3 2" xfId="4081" xr:uid="{00000000-0005-0000-0000-0000859C0000}"/>
    <cellStyle name="Обычный 67 3 2 2" xfId="4082" xr:uid="{00000000-0005-0000-0000-0000869C0000}"/>
    <cellStyle name="Обычный 67 3 2 2 2" xfId="8426" xr:uid="{00000000-0005-0000-0000-0000879C0000}"/>
    <cellStyle name="Обычный 67 3 2 3" xfId="8574" xr:uid="{00000000-0005-0000-0000-0000889C0000}"/>
    <cellStyle name="Обычный 67 3 2_Reconcilation" xfId="8449" xr:uid="{00000000-0005-0000-0000-0000899C0000}"/>
    <cellStyle name="Обычный 67 3 3" xfId="4083" xr:uid="{00000000-0005-0000-0000-00008A9C0000}"/>
    <cellStyle name="Обычный 67 3 3 2" xfId="8361" xr:uid="{00000000-0005-0000-0000-00008B9C0000}"/>
    <cellStyle name="Обычный 67 3 4" xfId="9168" xr:uid="{00000000-0005-0000-0000-00008C9C0000}"/>
    <cellStyle name="Обычный 67 3_Reconcilation" xfId="8360" xr:uid="{00000000-0005-0000-0000-00008D9C0000}"/>
    <cellStyle name="Обычный 67 4" xfId="4084" xr:uid="{00000000-0005-0000-0000-00008E9C0000}"/>
    <cellStyle name="Обычный 67 4 2" xfId="10334" xr:uid="{00000000-0005-0000-0000-00008F9C0000}"/>
    <cellStyle name="Обычный 67 5" xfId="10335" xr:uid="{00000000-0005-0000-0000-0000909C0000}"/>
    <cellStyle name="Обычный 67 5 2" xfId="13406" xr:uid="{00000000-0005-0000-0000-0000919C0000}"/>
    <cellStyle name="Обычный 67 6" xfId="11805" xr:uid="{00000000-0005-0000-0000-0000929C0000}"/>
    <cellStyle name="Обычный 67 7" xfId="13407" xr:uid="{00000000-0005-0000-0000-0000939C0000}"/>
    <cellStyle name="Обычный 67_Data_Resourses &amp; Reserves_Audit12_mod2011_f0112" xfId="4085" xr:uid="{00000000-0005-0000-0000-0000949C0000}"/>
    <cellStyle name="Обычный 68" xfId="4086" xr:uid="{00000000-0005-0000-0000-0000959C0000}"/>
    <cellStyle name="Обычный 68 2" xfId="4087" xr:uid="{00000000-0005-0000-0000-0000969C0000}"/>
    <cellStyle name="Обычный 68 2 2" xfId="8891" xr:uid="{00000000-0005-0000-0000-0000979C0000}"/>
    <cellStyle name="Обычный 68 3" xfId="4088" xr:uid="{00000000-0005-0000-0000-0000989C0000}"/>
    <cellStyle name="Обычный 68 3 2" xfId="10336" xr:uid="{00000000-0005-0000-0000-0000999C0000}"/>
    <cellStyle name="Обычный 68 4" xfId="10337" xr:uid="{00000000-0005-0000-0000-00009A9C0000}"/>
    <cellStyle name="Обычный 68_Data_Resourses &amp; Reserves_Audit12_mod2011_f0112" xfId="4089" xr:uid="{00000000-0005-0000-0000-00009B9C0000}"/>
    <cellStyle name="Обычный 69" xfId="4090" xr:uid="{00000000-0005-0000-0000-00009C9C0000}"/>
    <cellStyle name="Обычный 69 2" xfId="4091" xr:uid="{00000000-0005-0000-0000-00009D9C0000}"/>
    <cellStyle name="Обычный 69 2 2" xfId="4092" xr:uid="{00000000-0005-0000-0000-00009E9C0000}"/>
    <cellStyle name="Обычный 69 2 2 2" xfId="9189" xr:uid="{00000000-0005-0000-0000-00009F9C0000}"/>
    <cellStyle name="Обычный 69 2 3" xfId="4093" xr:uid="{00000000-0005-0000-0000-0000A09C0000}"/>
    <cellStyle name="Обычный 69 2 3 2" xfId="9167" xr:uid="{00000000-0005-0000-0000-0000A19C0000}"/>
    <cellStyle name="Обычный 69 2 4" xfId="7362" xr:uid="{00000000-0005-0000-0000-0000A29C0000}"/>
    <cellStyle name="Обычный 69 2 4 2" xfId="8884" xr:uid="{00000000-0005-0000-0000-0000A39C0000}"/>
    <cellStyle name="Обычный 69 2 4 2 2" xfId="14192" xr:uid="{00000000-0005-0000-0000-0000A49C0000}"/>
    <cellStyle name="Обычный 69 2 4 2 2 2" xfId="23377" xr:uid="{00000000-0005-0000-0000-0000A59C0000}"/>
    <cellStyle name="Обычный 69 2 4 2 2 2 2" xfId="41377" xr:uid="{00000000-0005-0000-0000-0000A69C0000}"/>
    <cellStyle name="Обычный 69 2 4 2 2 3" xfId="33033" xr:uid="{00000000-0005-0000-0000-0000A79C0000}"/>
    <cellStyle name="Обычный 69 2 4 2 3" xfId="19456" xr:uid="{00000000-0005-0000-0000-0000A89C0000}"/>
    <cellStyle name="Обычный 69 2 4 2 3 2" xfId="37626" xr:uid="{00000000-0005-0000-0000-0000A99C0000}"/>
    <cellStyle name="Обычный 69 2 4 2 4" xfId="29331" xr:uid="{00000000-0005-0000-0000-0000AA9C0000}"/>
    <cellStyle name="Обычный 69 2 4 3" xfId="10338" xr:uid="{00000000-0005-0000-0000-0000AB9C0000}"/>
    <cellStyle name="Обычный 69 2 4 3 2" xfId="15414" xr:uid="{00000000-0005-0000-0000-0000AC9C0000}"/>
    <cellStyle name="Обычный 69 2 4 3 2 2" xfId="24593" xr:uid="{00000000-0005-0000-0000-0000AD9C0000}"/>
    <cellStyle name="Обычный 69 2 4 3 2 2 2" xfId="42593" xr:uid="{00000000-0005-0000-0000-0000AE9C0000}"/>
    <cellStyle name="Обычный 69 2 4 3 2 3" xfId="34248" xr:uid="{00000000-0005-0000-0000-0000AF9C0000}"/>
    <cellStyle name="Обычный 69 2 4 3 3" xfId="20422" xr:uid="{00000000-0005-0000-0000-0000B09C0000}"/>
    <cellStyle name="Обычный 69 2 4 3 3 2" xfId="38581" xr:uid="{00000000-0005-0000-0000-0000B19C0000}"/>
    <cellStyle name="Обычный 69 2 4 3 4" xfId="30274" xr:uid="{00000000-0005-0000-0000-0000B29C0000}"/>
    <cellStyle name="Обычный 69 2 4 4" xfId="11194" xr:uid="{00000000-0005-0000-0000-0000B39C0000}"/>
    <cellStyle name="Обычный 69 2 4 5" xfId="11476" xr:uid="{00000000-0005-0000-0000-0000B49C0000}"/>
    <cellStyle name="Обычный 69 2 4 5 2" xfId="21321" xr:uid="{00000000-0005-0000-0000-0000B59C0000}"/>
    <cellStyle name="Обычный 69 2 4 5 2 2" xfId="39473" xr:uid="{00000000-0005-0000-0000-0000B69C0000}"/>
    <cellStyle name="Обычный 69 2 4 5 3" xfId="31157" xr:uid="{00000000-0005-0000-0000-0000B79C0000}"/>
    <cellStyle name="Обычный 69 2 4 6" xfId="13226" xr:uid="{00000000-0005-0000-0000-0000B89C0000}"/>
    <cellStyle name="Обычный 69 2 4 6 2" xfId="22627" xr:uid="{00000000-0005-0000-0000-0000B99C0000}"/>
    <cellStyle name="Обычный 69 2 4 6 2 2" xfId="40639" xr:uid="{00000000-0005-0000-0000-0000BA9C0000}"/>
    <cellStyle name="Обычный 69 2 4 6 3" xfId="32300" xr:uid="{00000000-0005-0000-0000-0000BB9C0000}"/>
    <cellStyle name="Обычный 69 2 4 7" xfId="18827" xr:uid="{00000000-0005-0000-0000-0000BC9C0000}"/>
    <cellStyle name="Обычный 69 2 4 7 2" xfId="37047" xr:uid="{00000000-0005-0000-0000-0000BD9C0000}"/>
    <cellStyle name="Обычный 69 2 4 8" xfId="28796" xr:uid="{00000000-0005-0000-0000-0000BE9C0000}"/>
    <cellStyle name="Обычный 69 2 5" xfId="8359" xr:uid="{00000000-0005-0000-0000-0000BF9C0000}"/>
    <cellStyle name="Обычный 69 2 5 2" xfId="10339" xr:uid="{00000000-0005-0000-0000-0000C09C0000}"/>
    <cellStyle name="Обычный 69 2 5 3" xfId="11195" xr:uid="{00000000-0005-0000-0000-0000C19C0000}"/>
    <cellStyle name="Обычный 69 2 5 3 2" xfId="15416" xr:uid="{00000000-0005-0000-0000-0000C29C0000}"/>
    <cellStyle name="Обычный 69 2 5 3 2 2" xfId="24595" xr:uid="{00000000-0005-0000-0000-0000C39C0000}"/>
    <cellStyle name="Обычный 69 2 5 3 2 2 2" xfId="42595" xr:uid="{00000000-0005-0000-0000-0000C49C0000}"/>
    <cellStyle name="Обычный 69 2 5 3 2 3" xfId="34250" xr:uid="{00000000-0005-0000-0000-0000C59C0000}"/>
    <cellStyle name="Обычный 69 2 5 3 3" xfId="21043" xr:uid="{00000000-0005-0000-0000-0000C69C0000}"/>
    <cellStyle name="Обычный 69 2 5 3 3 2" xfId="39195" xr:uid="{00000000-0005-0000-0000-0000C79C0000}"/>
    <cellStyle name="Обычный 69 2 5 3 4" xfId="30879" xr:uid="{00000000-0005-0000-0000-0000C89C0000}"/>
    <cellStyle name="Обычный 69 2 5 4" xfId="15415" xr:uid="{00000000-0005-0000-0000-0000C99C0000}"/>
    <cellStyle name="Обычный 69 2 5 4 2" xfId="24594" xr:uid="{00000000-0005-0000-0000-0000CA9C0000}"/>
    <cellStyle name="Обычный 69 2 5 4 2 2" xfId="42594" xr:uid="{00000000-0005-0000-0000-0000CB9C0000}"/>
    <cellStyle name="Обычный 69 2 5 4 3" xfId="34249" xr:uid="{00000000-0005-0000-0000-0000CC9C0000}"/>
    <cellStyle name="Обычный 69 2 5 5" xfId="19223" xr:uid="{00000000-0005-0000-0000-0000CD9C0000}"/>
    <cellStyle name="Обычный 69 2 5 5 2" xfId="37402" xr:uid="{00000000-0005-0000-0000-0000CE9C0000}"/>
    <cellStyle name="Обычный 69 2 5 6" xfId="29115" xr:uid="{00000000-0005-0000-0000-0000CF9C0000}"/>
    <cellStyle name="Обычный 69 2_Сравнение РЗ по геологии_Hak" xfId="7659" xr:uid="{00000000-0005-0000-0000-0000D09C0000}"/>
    <cellStyle name="Обычный 69 3" xfId="4094" xr:uid="{00000000-0005-0000-0000-0000D19C0000}"/>
    <cellStyle name="Обычный 69 3 2" xfId="4095" xr:uid="{00000000-0005-0000-0000-0000D29C0000}"/>
    <cellStyle name="Обычный 69 3 2 2" xfId="8843" xr:uid="{00000000-0005-0000-0000-0000D39C0000}"/>
    <cellStyle name="Обычный 69 3 3" xfId="10340" xr:uid="{00000000-0005-0000-0000-0000D49C0000}"/>
    <cellStyle name="Обычный 69 4" xfId="4096" xr:uid="{00000000-0005-0000-0000-0000D59C0000}"/>
    <cellStyle name="Обычный 69 4 2" xfId="8633" xr:uid="{00000000-0005-0000-0000-0000D69C0000}"/>
    <cellStyle name="Обычный 69 5" xfId="4097" xr:uid="{00000000-0005-0000-0000-0000D79C0000}"/>
    <cellStyle name="Обычный 69 5 10" xfId="16227" xr:uid="{00000000-0005-0000-0000-0000D89C0000}"/>
    <cellStyle name="Обычный 69 5 10 2" xfId="25166" xr:uid="{00000000-0005-0000-0000-0000D99C0000}"/>
    <cellStyle name="Обычный 69 5 10 2 2" xfId="43159" xr:uid="{00000000-0005-0000-0000-0000DA9C0000}"/>
    <cellStyle name="Обычный 69 5 10 3" xfId="34806" xr:uid="{00000000-0005-0000-0000-0000DB9C0000}"/>
    <cellStyle name="Обычный 69 5 11" xfId="17451" xr:uid="{00000000-0005-0000-0000-0000DC9C0000}"/>
    <cellStyle name="Обычный 69 5 11 2" xfId="35806" xr:uid="{00000000-0005-0000-0000-0000DD9C0000}"/>
    <cellStyle name="Обычный 69 5 12" xfId="26551" xr:uid="{00000000-0005-0000-0000-0000DE9C0000}"/>
    <cellStyle name="Обычный 69 5 12 2" xfId="44472" xr:uid="{00000000-0005-0000-0000-0000DF9C0000}"/>
    <cellStyle name="Обычный 69 5 13" xfId="27644" xr:uid="{00000000-0005-0000-0000-0000E09C0000}"/>
    <cellStyle name="Обычный 69 5 14" xfId="45485" xr:uid="{00000000-0005-0000-0000-0000E19C0000}"/>
    <cellStyle name="Обычный 69 5 15" xfId="46598" xr:uid="{00000000-0005-0000-0000-0000E29C0000}"/>
    <cellStyle name="Обычный 69 5 2" xfId="6208" xr:uid="{00000000-0005-0000-0000-0000E39C0000}"/>
    <cellStyle name="Обычный 69 5 2 10" xfId="27015" xr:uid="{00000000-0005-0000-0000-0000E49C0000}"/>
    <cellStyle name="Обычный 69 5 2 10 2" xfId="44930" xr:uid="{00000000-0005-0000-0000-0000E59C0000}"/>
    <cellStyle name="Обычный 69 5 2 11" xfId="28250" xr:uid="{00000000-0005-0000-0000-0000E69C0000}"/>
    <cellStyle name="Обычный 69 5 2 12" xfId="45987" xr:uid="{00000000-0005-0000-0000-0000E79C0000}"/>
    <cellStyle name="Обычный 69 5 2 13" xfId="47182" xr:uid="{00000000-0005-0000-0000-0000E89C0000}"/>
    <cellStyle name="Обычный 69 5 2 2" xfId="9114" xr:uid="{00000000-0005-0000-0000-0000E99C0000}"/>
    <cellStyle name="Обычный 69 5 2 2 2" xfId="14193" xr:uid="{00000000-0005-0000-0000-0000EA9C0000}"/>
    <cellStyle name="Обычный 69 5 2 2 2 2" xfId="23378" xr:uid="{00000000-0005-0000-0000-0000EB9C0000}"/>
    <cellStyle name="Обычный 69 5 2 2 2 2 2" xfId="41378" xr:uid="{00000000-0005-0000-0000-0000EC9C0000}"/>
    <cellStyle name="Обычный 69 5 2 2 2 3" xfId="33034" xr:uid="{00000000-0005-0000-0000-0000ED9C0000}"/>
    <cellStyle name="Обычный 69 5 2 2 3" xfId="19680" xr:uid="{00000000-0005-0000-0000-0000EE9C0000}"/>
    <cellStyle name="Обычный 69 5 2 2 3 2" xfId="37850" xr:uid="{00000000-0005-0000-0000-0000EF9C0000}"/>
    <cellStyle name="Обычный 69 5 2 2 4" xfId="29555" xr:uid="{00000000-0005-0000-0000-0000F09C0000}"/>
    <cellStyle name="Обычный 69 5 2 3" xfId="10341" xr:uid="{00000000-0005-0000-0000-0000F19C0000}"/>
    <cellStyle name="Обычный 69 5 2 3 2" xfId="15417" xr:uid="{00000000-0005-0000-0000-0000F29C0000}"/>
    <cellStyle name="Обычный 69 5 2 3 2 2" xfId="24596" xr:uid="{00000000-0005-0000-0000-0000F39C0000}"/>
    <cellStyle name="Обычный 69 5 2 3 2 2 2" xfId="42596" xr:uid="{00000000-0005-0000-0000-0000F49C0000}"/>
    <cellStyle name="Обычный 69 5 2 3 2 3" xfId="34251" xr:uid="{00000000-0005-0000-0000-0000F59C0000}"/>
    <cellStyle name="Обычный 69 5 2 3 3" xfId="20423" xr:uid="{00000000-0005-0000-0000-0000F69C0000}"/>
    <cellStyle name="Обычный 69 5 2 3 3 2" xfId="38582" xr:uid="{00000000-0005-0000-0000-0000F79C0000}"/>
    <cellStyle name="Обычный 69 5 2 3 4" xfId="30275" xr:uid="{00000000-0005-0000-0000-0000F89C0000}"/>
    <cellStyle name="Обычный 69 5 2 4" xfId="11196" xr:uid="{00000000-0005-0000-0000-0000F99C0000}"/>
    <cellStyle name="Обычный 69 5 2 4 2" xfId="15418" xr:uid="{00000000-0005-0000-0000-0000FA9C0000}"/>
    <cellStyle name="Обычный 69 5 2 4 2 2" xfId="24597" xr:uid="{00000000-0005-0000-0000-0000FB9C0000}"/>
    <cellStyle name="Обычный 69 5 2 4 2 2 2" xfId="42597" xr:uid="{00000000-0005-0000-0000-0000FC9C0000}"/>
    <cellStyle name="Обычный 69 5 2 4 2 3" xfId="34252" xr:uid="{00000000-0005-0000-0000-0000FD9C0000}"/>
    <cellStyle name="Обычный 69 5 2 4 3" xfId="21044" xr:uid="{00000000-0005-0000-0000-0000FE9C0000}"/>
    <cellStyle name="Обычный 69 5 2 4 3 2" xfId="39196" xr:uid="{00000000-0005-0000-0000-0000FF9C0000}"/>
    <cellStyle name="Обычный 69 5 2 4 4" xfId="30880" xr:uid="{00000000-0005-0000-0000-0000009D0000}"/>
    <cellStyle name="Обычный 69 5 2 5" xfId="11699" xr:uid="{00000000-0005-0000-0000-0000019D0000}"/>
    <cellStyle name="Обычный 69 5 2 5 2" xfId="21544" xr:uid="{00000000-0005-0000-0000-0000029D0000}"/>
    <cellStyle name="Обычный 69 5 2 5 2 2" xfId="39696" xr:uid="{00000000-0005-0000-0000-0000039D0000}"/>
    <cellStyle name="Обычный 69 5 2 5 3" xfId="31380" xr:uid="{00000000-0005-0000-0000-0000049D0000}"/>
    <cellStyle name="Обычный 69 5 2 6" xfId="7660" xr:uid="{00000000-0005-0000-0000-0000059D0000}"/>
    <cellStyle name="Обычный 69 5 2 6 2" xfId="19054" xr:uid="{00000000-0005-0000-0000-0000069D0000}"/>
    <cellStyle name="Обычный 69 5 2 6 2 2" xfId="37274" xr:uid="{00000000-0005-0000-0000-0000079D0000}"/>
    <cellStyle name="Обычный 69 5 2 6 3" xfId="29021" xr:uid="{00000000-0005-0000-0000-0000089D0000}"/>
    <cellStyle name="Обычный 69 5 2 7" xfId="13227" xr:uid="{00000000-0005-0000-0000-0000099D0000}"/>
    <cellStyle name="Обычный 69 5 2 7 2" xfId="22628" xr:uid="{00000000-0005-0000-0000-00000A9D0000}"/>
    <cellStyle name="Обычный 69 5 2 7 2 2" xfId="40640" xr:uid="{00000000-0005-0000-0000-00000B9D0000}"/>
    <cellStyle name="Обычный 69 5 2 7 3" xfId="32301" xr:uid="{00000000-0005-0000-0000-00000C9D0000}"/>
    <cellStyle name="Обычный 69 5 2 8" xfId="16846" xr:uid="{00000000-0005-0000-0000-00000D9D0000}"/>
    <cellStyle name="Обычный 69 5 2 8 2" xfId="25595" xr:uid="{00000000-0005-0000-0000-00000E9D0000}"/>
    <cellStyle name="Обычный 69 5 2 8 2 2" xfId="43556" xr:uid="{00000000-0005-0000-0000-00000F9D0000}"/>
    <cellStyle name="Обычный 69 5 2 8 3" xfId="35248" xr:uid="{00000000-0005-0000-0000-0000109D0000}"/>
    <cellStyle name="Обычный 69 5 2 9" xfId="18157" xr:uid="{00000000-0005-0000-0000-0000119D0000}"/>
    <cellStyle name="Обычный 69 5 2 9 2" xfId="36467" xr:uid="{00000000-0005-0000-0000-0000129D0000}"/>
    <cellStyle name="Обычный 69 5 3" xfId="8638" xr:uid="{00000000-0005-0000-0000-0000139D0000}"/>
    <cellStyle name="Обычный 69 5 3 2" xfId="10342" xr:uid="{00000000-0005-0000-0000-0000149D0000}"/>
    <cellStyle name="Обычный 69 5 3 2 2" xfId="15419" xr:uid="{00000000-0005-0000-0000-0000159D0000}"/>
    <cellStyle name="Обычный 69 5 3 2 2 2" xfId="24598" xr:uid="{00000000-0005-0000-0000-0000169D0000}"/>
    <cellStyle name="Обычный 69 5 3 2 2 2 2" xfId="42598" xr:uid="{00000000-0005-0000-0000-0000179D0000}"/>
    <cellStyle name="Обычный 69 5 3 2 2 3" xfId="34253" xr:uid="{00000000-0005-0000-0000-0000189D0000}"/>
    <cellStyle name="Обычный 69 5 3 2 3" xfId="20424" xr:uid="{00000000-0005-0000-0000-0000199D0000}"/>
    <cellStyle name="Обычный 69 5 3 2 3 2" xfId="38583" xr:uid="{00000000-0005-0000-0000-00001A9D0000}"/>
    <cellStyle name="Обычный 69 5 3 2 4" xfId="30276" xr:uid="{00000000-0005-0000-0000-00001B9D0000}"/>
    <cellStyle name="Обычный 69 5 3 3" xfId="13724" xr:uid="{00000000-0005-0000-0000-00001C9D0000}"/>
    <cellStyle name="Обычный 69 5 3 3 2" xfId="22954" xr:uid="{00000000-0005-0000-0000-00001D9D0000}"/>
    <cellStyle name="Обычный 69 5 3 3 2 2" xfId="40954" xr:uid="{00000000-0005-0000-0000-00001E9D0000}"/>
    <cellStyle name="Обычный 69 5 3 3 3" xfId="32608" xr:uid="{00000000-0005-0000-0000-00001F9D0000}"/>
    <cellStyle name="Обычный 69 5 3 4" xfId="19331" xr:uid="{00000000-0005-0000-0000-0000209D0000}"/>
    <cellStyle name="Обычный 69 5 3 4 2" xfId="37503" xr:uid="{00000000-0005-0000-0000-0000219D0000}"/>
    <cellStyle name="Обычный 69 5 3 5" xfId="29214" xr:uid="{00000000-0005-0000-0000-0000229D0000}"/>
    <cellStyle name="Обычный 69 5 4" xfId="9475" xr:uid="{00000000-0005-0000-0000-0000239D0000}"/>
    <cellStyle name="Обычный 69 5 4 2" xfId="15420" xr:uid="{00000000-0005-0000-0000-0000249D0000}"/>
    <cellStyle name="Обычный 69 5 4 2 2" xfId="24599" xr:uid="{00000000-0005-0000-0000-0000259D0000}"/>
    <cellStyle name="Обычный 69 5 4 2 2 2" xfId="42599" xr:uid="{00000000-0005-0000-0000-0000269D0000}"/>
    <cellStyle name="Обычный 69 5 4 2 3" xfId="34254" xr:uid="{00000000-0005-0000-0000-0000279D0000}"/>
    <cellStyle name="Обычный 69 5 4 3" xfId="19949" xr:uid="{00000000-0005-0000-0000-0000289D0000}"/>
    <cellStyle name="Обычный 69 5 4 3 2" xfId="38114" xr:uid="{00000000-0005-0000-0000-0000299D0000}"/>
    <cellStyle name="Обычный 69 5 4 4" xfId="29817" xr:uid="{00000000-0005-0000-0000-00002A9D0000}"/>
    <cellStyle name="Обычный 69 5 5" xfId="10885" xr:uid="{00000000-0005-0000-0000-00002B9D0000}"/>
    <cellStyle name="Обычный 69 5 5 2" xfId="15421" xr:uid="{00000000-0005-0000-0000-00002C9D0000}"/>
    <cellStyle name="Обычный 69 5 5 2 2" xfId="24600" xr:uid="{00000000-0005-0000-0000-00002D9D0000}"/>
    <cellStyle name="Обычный 69 5 5 2 2 2" xfId="42600" xr:uid="{00000000-0005-0000-0000-00002E9D0000}"/>
    <cellStyle name="Обычный 69 5 5 2 3" xfId="34255" xr:uid="{00000000-0005-0000-0000-00002F9D0000}"/>
    <cellStyle name="Обычный 69 5 5 3" xfId="20740" xr:uid="{00000000-0005-0000-0000-0000309D0000}"/>
    <cellStyle name="Обычный 69 5 5 3 2" xfId="38892" xr:uid="{00000000-0005-0000-0000-0000319D0000}"/>
    <cellStyle name="Обычный 69 5 5 4" xfId="30576" xr:uid="{00000000-0005-0000-0000-0000329D0000}"/>
    <cellStyle name="Обычный 69 5 6" xfId="11372" xr:uid="{00000000-0005-0000-0000-0000339D0000}"/>
    <cellStyle name="Обычный 69 5 6 2" xfId="21217" xr:uid="{00000000-0005-0000-0000-0000349D0000}"/>
    <cellStyle name="Обычный 69 5 6 2 2" xfId="39369" xr:uid="{00000000-0005-0000-0000-0000359D0000}"/>
    <cellStyle name="Обычный 69 5 6 3" xfId="31053" xr:uid="{00000000-0005-0000-0000-0000369D0000}"/>
    <cellStyle name="Обычный 69 5 7" xfId="12034" xr:uid="{00000000-0005-0000-0000-0000379D0000}"/>
    <cellStyle name="Обычный 69 5 7 2" xfId="21772" xr:uid="{00000000-0005-0000-0000-0000389D0000}"/>
    <cellStyle name="Обычный 69 5 7 2 2" xfId="39920" xr:uid="{00000000-0005-0000-0000-0000399D0000}"/>
    <cellStyle name="Обычный 69 5 7 3" xfId="31599" xr:uid="{00000000-0005-0000-0000-00003A9D0000}"/>
    <cellStyle name="Обычный 69 5 8" xfId="7048" xr:uid="{00000000-0005-0000-0000-00003B9D0000}"/>
    <cellStyle name="Обычный 69 5 8 2" xfId="18696" xr:uid="{00000000-0005-0000-0000-00003C9D0000}"/>
    <cellStyle name="Обычный 69 5 8 2 2" xfId="36930" xr:uid="{00000000-0005-0000-0000-00003D9D0000}"/>
    <cellStyle name="Обычный 69 5 8 3" xfId="28690" xr:uid="{00000000-0005-0000-0000-00003E9D0000}"/>
    <cellStyle name="Обычный 69 5 9" xfId="12659" xr:uid="{00000000-0005-0000-0000-00003F9D0000}"/>
    <cellStyle name="Обычный 69 5 9 2" xfId="22095" xr:uid="{00000000-0005-0000-0000-0000409D0000}"/>
    <cellStyle name="Обычный 69 5 9 2 2" xfId="40211" xr:uid="{00000000-0005-0000-0000-0000419D0000}"/>
    <cellStyle name="Обычный 69 5 9 3" xfId="31874" xr:uid="{00000000-0005-0000-0000-0000429D0000}"/>
    <cellStyle name="Обычный 69 6" xfId="4098" xr:uid="{00000000-0005-0000-0000-0000439D0000}"/>
    <cellStyle name="Обычный 69 6 2" xfId="7662" xr:uid="{00000000-0005-0000-0000-0000449D0000}"/>
    <cellStyle name="Обычный 69 6 3" xfId="7661" xr:uid="{00000000-0005-0000-0000-0000459D0000}"/>
    <cellStyle name="Обычный 69 6 3 2" xfId="10343" xr:uid="{00000000-0005-0000-0000-0000469D0000}"/>
    <cellStyle name="Обычный 69 6 4" xfId="10344" xr:uid="{00000000-0005-0000-0000-0000479D0000}"/>
    <cellStyle name="Обычный 69 7" xfId="8844" xr:uid="{00000000-0005-0000-0000-0000489D0000}"/>
    <cellStyle name="Обычный 69_МР_РЗ_Центр_13" xfId="8573" xr:uid="{00000000-0005-0000-0000-0000499D0000}"/>
    <cellStyle name="Обычный 7" xfId="4099" xr:uid="{00000000-0005-0000-0000-00004A9D0000}"/>
    <cellStyle name="Обычный 7 2" xfId="4100" xr:uid="{00000000-0005-0000-0000-00004B9D0000}"/>
    <cellStyle name="Обычный 7 2 2" xfId="8022" xr:uid="{00000000-0005-0000-0000-00004C9D0000}"/>
    <cellStyle name="Обычный 7 2 3" xfId="6687" xr:uid="{00000000-0005-0000-0000-00004D9D0000}"/>
    <cellStyle name="Обычный 7 2 3 2" xfId="13408" xr:uid="{00000000-0005-0000-0000-00004E9D0000}"/>
    <cellStyle name="Обычный 7 3" xfId="5368" xr:uid="{00000000-0005-0000-0000-00004F9D0000}"/>
    <cellStyle name="Обычный 7 3 2" xfId="7416" xr:uid="{00000000-0005-0000-0000-0000509D0000}"/>
    <cellStyle name="Обычный 7 4" xfId="15658" xr:uid="{00000000-0005-0000-0000-0000519D0000}"/>
    <cellStyle name="Обычный 7_Comparison of Ore_reserves " xfId="8640" xr:uid="{00000000-0005-0000-0000-0000529D0000}"/>
    <cellStyle name="Обычный 70" xfId="4101" xr:uid="{00000000-0005-0000-0000-0000539D0000}"/>
    <cellStyle name="Обычный 70 2" xfId="4102" xr:uid="{00000000-0005-0000-0000-0000549D0000}"/>
    <cellStyle name="Обычный 70 2 2" xfId="4103" xr:uid="{00000000-0005-0000-0000-0000559D0000}"/>
    <cellStyle name="Обычный 70 2 2 2" xfId="8358" xr:uid="{00000000-0005-0000-0000-0000569D0000}"/>
    <cellStyle name="Обычный 70 2 3" xfId="9138" xr:uid="{00000000-0005-0000-0000-0000579D0000}"/>
    <cellStyle name="Обычный 70 2_Reconcilation" xfId="8892" xr:uid="{00000000-0005-0000-0000-0000589D0000}"/>
    <cellStyle name="Обычный 70 3" xfId="4104" xr:uid="{00000000-0005-0000-0000-0000599D0000}"/>
    <cellStyle name="Обычный 70 3 2" xfId="8697" xr:uid="{00000000-0005-0000-0000-00005A9D0000}"/>
    <cellStyle name="Обычный 70 4" xfId="4105" xr:uid="{00000000-0005-0000-0000-00005B9D0000}"/>
    <cellStyle name="Обычный 70 4 2" xfId="8625" xr:uid="{00000000-0005-0000-0000-00005C9D0000}"/>
    <cellStyle name="Обычный 70 5" xfId="4106" xr:uid="{00000000-0005-0000-0000-00005D9D0000}"/>
    <cellStyle name="Обычный 70 6" xfId="4107" xr:uid="{00000000-0005-0000-0000-00005E9D0000}"/>
    <cellStyle name="Обычный 70 6 10" xfId="12660" xr:uid="{00000000-0005-0000-0000-00005F9D0000}"/>
    <cellStyle name="Обычный 70 6 10 2" xfId="22096" xr:uid="{00000000-0005-0000-0000-0000609D0000}"/>
    <cellStyle name="Обычный 70 6 10 2 2" xfId="40212" xr:uid="{00000000-0005-0000-0000-0000619D0000}"/>
    <cellStyle name="Обычный 70 6 10 3" xfId="31875" xr:uid="{00000000-0005-0000-0000-0000629D0000}"/>
    <cellStyle name="Обычный 70 6 11" xfId="16228" xr:uid="{00000000-0005-0000-0000-0000639D0000}"/>
    <cellStyle name="Обычный 70 6 11 2" xfId="25167" xr:uid="{00000000-0005-0000-0000-0000649D0000}"/>
    <cellStyle name="Обычный 70 6 11 2 2" xfId="43160" xr:uid="{00000000-0005-0000-0000-0000659D0000}"/>
    <cellStyle name="Обычный 70 6 11 3" xfId="34807" xr:uid="{00000000-0005-0000-0000-0000669D0000}"/>
    <cellStyle name="Обычный 70 6 12" xfId="17452" xr:uid="{00000000-0005-0000-0000-0000679D0000}"/>
    <cellStyle name="Обычный 70 6 12 2" xfId="35807" xr:uid="{00000000-0005-0000-0000-0000689D0000}"/>
    <cellStyle name="Обычный 70 6 13" xfId="26553" xr:uid="{00000000-0005-0000-0000-0000699D0000}"/>
    <cellStyle name="Обычный 70 6 13 2" xfId="44474" xr:uid="{00000000-0005-0000-0000-00006A9D0000}"/>
    <cellStyle name="Обычный 70 6 14" xfId="27645" xr:uid="{00000000-0005-0000-0000-00006B9D0000}"/>
    <cellStyle name="Обычный 70 6 15" xfId="45486" xr:uid="{00000000-0005-0000-0000-00006C9D0000}"/>
    <cellStyle name="Обычный 70 6 16" xfId="46599" xr:uid="{00000000-0005-0000-0000-00006D9D0000}"/>
    <cellStyle name="Обычный 70 6 2" xfId="4108" xr:uid="{00000000-0005-0000-0000-00006E9D0000}"/>
    <cellStyle name="Обычный 70 6 3" xfId="6209" xr:uid="{00000000-0005-0000-0000-00006F9D0000}"/>
    <cellStyle name="Обычный 70 6 3 10" xfId="27016" xr:uid="{00000000-0005-0000-0000-0000709D0000}"/>
    <cellStyle name="Обычный 70 6 3 10 2" xfId="44931" xr:uid="{00000000-0005-0000-0000-0000719D0000}"/>
    <cellStyle name="Обычный 70 6 3 11" xfId="28251" xr:uid="{00000000-0005-0000-0000-0000729D0000}"/>
    <cellStyle name="Обычный 70 6 3 12" xfId="45988" xr:uid="{00000000-0005-0000-0000-0000739D0000}"/>
    <cellStyle name="Обычный 70 6 3 13" xfId="47183" xr:uid="{00000000-0005-0000-0000-0000749D0000}"/>
    <cellStyle name="Обычный 70 6 3 2" xfId="9115" xr:uid="{00000000-0005-0000-0000-0000759D0000}"/>
    <cellStyle name="Обычный 70 6 3 2 2" xfId="14194" xr:uid="{00000000-0005-0000-0000-0000769D0000}"/>
    <cellStyle name="Обычный 70 6 3 2 2 2" xfId="23379" xr:uid="{00000000-0005-0000-0000-0000779D0000}"/>
    <cellStyle name="Обычный 70 6 3 2 2 2 2" xfId="41379" xr:uid="{00000000-0005-0000-0000-0000789D0000}"/>
    <cellStyle name="Обычный 70 6 3 2 2 3" xfId="33035" xr:uid="{00000000-0005-0000-0000-0000799D0000}"/>
    <cellStyle name="Обычный 70 6 3 2 3" xfId="19681" xr:uid="{00000000-0005-0000-0000-00007A9D0000}"/>
    <cellStyle name="Обычный 70 6 3 2 3 2" xfId="37851" xr:uid="{00000000-0005-0000-0000-00007B9D0000}"/>
    <cellStyle name="Обычный 70 6 3 2 4" xfId="29556" xr:uid="{00000000-0005-0000-0000-00007C9D0000}"/>
    <cellStyle name="Обычный 70 6 3 3" xfId="10345" xr:uid="{00000000-0005-0000-0000-00007D9D0000}"/>
    <cellStyle name="Обычный 70 6 3 3 2" xfId="15422" xr:uid="{00000000-0005-0000-0000-00007E9D0000}"/>
    <cellStyle name="Обычный 70 6 3 3 2 2" xfId="24601" xr:uid="{00000000-0005-0000-0000-00007F9D0000}"/>
    <cellStyle name="Обычный 70 6 3 3 2 2 2" xfId="42601" xr:uid="{00000000-0005-0000-0000-0000809D0000}"/>
    <cellStyle name="Обычный 70 6 3 3 2 3" xfId="34256" xr:uid="{00000000-0005-0000-0000-0000819D0000}"/>
    <cellStyle name="Обычный 70 6 3 3 3" xfId="20425" xr:uid="{00000000-0005-0000-0000-0000829D0000}"/>
    <cellStyle name="Обычный 70 6 3 3 3 2" xfId="38584" xr:uid="{00000000-0005-0000-0000-0000839D0000}"/>
    <cellStyle name="Обычный 70 6 3 3 4" xfId="30277" xr:uid="{00000000-0005-0000-0000-0000849D0000}"/>
    <cellStyle name="Обычный 70 6 3 4" xfId="11197" xr:uid="{00000000-0005-0000-0000-0000859D0000}"/>
    <cellStyle name="Обычный 70 6 3 4 2" xfId="15423" xr:uid="{00000000-0005-0000-0000-0000869D0000}"/>
    <cellStyle name="Обычный 70 6 3 4 2 2" xfId="24602" xr:uid="{00000000-0005-0000-0000-0000879D0000}"/>
    <cellStyle name="Обычный 70 6 3 4 2 2 2" xfId="42602" xr:uid="{00000000-0005-0000-0000-0000889D0000}"/>
    <cellStyle name="Обычный 70 6 3 4 2 3" xfId="34257" xr:uid="{00000000-0005-0000-0000-0000899D0000}"/>
    <cellStyle name="Обычный 70 6 3 4 3" xfId="21045" xr:uid="{00000000-0005-0000-0000-00008A9D0000}"/>
    <cellStyle name="Обычный 70 6 3 4 3 2" xfId="39197" xr:uid="{00000000-0005-0000-0000-00008B9D0000}"/>
    <cellStyle name="Обычный 70 6 3 4 4" xfId="30881" xr:uid="{00000000-0005-0000-0000-00008C9D0000}"/>
    <cellStyle name="Обычный 70 6 3 5" xfId="11700" xr:uid="{00000000-0005-0000-0000-00008D9D0000}"/>
    <cellStyle name="Обычный 70 6 3 5 2" xfId="21545" xr:uid="{00000000-0005-0000-0000-00008E9D0000}"/>
    <cellStyle name="Обычный 70 6 3 5 2 2" xfId="39697" xr:uid="{00000000-0005-0000-0000-00008F9D0000}"/>
    <cellStyle name="Обычный 70 6 3 5 3" xfId="31381" xr:uid="{00000000-0005-0000-0000-0000909D0000}"/>
    <cellStyle name="Обычный 70 6 3 6" xfId="7663" xr:uid="{00000000-0005-0000-0000-0000919D0000}"/>
    <cellStyle name="Обычный 70 6 3 6 2" xfId="19055" xr:uid="{00000000-0005-0000-0000-0000929D0000}"/>
    <cellStyle name="Обычный 70 6 3 6 2 2" xfId="37275" xr:uid="{00000000-0005-0000-0000-0000939D0000}"/>
    <cellStyle name="Обычный 70 6 3 6 3" xfId="29022" xr:uid="{00000000-0005-0000-0000-0000949D0000}"/>
    <cellStyle name="Обычный 70 6 3 7" xfId="13228" xr:uid="{00000000-0005-0000-0000-0000959D0000}"/>
    <cellStyle name="Обычный 70 6 3 7 2" xfId="22629" xr:uid="{00000000-0005-0000-0000-0000969D0000}"/>
    <cellStyle name="Обычный 70 6 3 7 2 2" xfId="40641" xr:uid="{00000000-0005-0000-0000-0000979D0000}"/>
    <cellStyle name="Обычный 70 6 3 7 3" xfId="32302" xr:uid="{00000000-0005-0000-0000-0000989D0000}"/>
    <cellStyle name="Обычный 70 6 3 8" xfId="16847" xr:uid="{00000000-0005-0000-0000-0000999D0000}"/>
    <cellStyle name="Обычный 70 6 3 8 2" xfId="25596" xr:uid="{00000000-0005-0000-0000-00009A9D0000}"/>
    <cellStyle name="Обычный 70 6 3 8 2 2" xfId="43557" xr:uid="{00000000-0005-0000-0000-00009B9D0000}"/>
    <cellStyle name="Обычный 70 6 3 8 3" xfId="35249" xr:uid="{00000000-0005-0000-0000-00009C9D0000}"/>
    <cellStyle name="Обычный 70 6 3 9" xfId="18158" xr:uid="{00000000-0005-0000-0000-00009D9D0000}"/>
    <cellStyle name="Обычный 70 6 3 9 2" xfId="36468" xr:uid="{00000000-0005-0000-0000-00009E9D0000}"/>
    <cellStyle name="Обычный 70 6 4" xfId="8670" xr:uid="{00000000-0005-0000-0000-00009F9D0000}"/>
    <cellStyle name="Обычный 70 6 4 2" xfId="10346" xr:uid="{00000000-0005-0000-0000-0000A09D0000}"/>
    <cellStyle name="Обычный 70 6 4 2 2" xfId="15424" xr:uid="{00000000-0005-0000-0000-0000A19D0000}"/>
    <cellStyle name="Обычный 70 6 4 2 2 2" xfId="24603" xr:uid="{00000000-0005-0000-0000-0000A29D0000}"/>
    <cellStyle name="Обычный 70 6 4 2 2 2 2" xfId="42603" xr:uid="{00000000-0005-0000-0000-0000A39D0000}"/>
    <cellStyle name="Обычный 70 6 4 2 2 3" xfId="34258" xr:uid="{00000000-0005-0000-0000-0000A49D0000}"/>
    <cellStyle name="Обычный 70 6 4 2 3" xfId="20426" xr:uid="{00000000-0005-0000-0000-0000A59D0000}"/>
    <cellStyle name="Обычный 70 6 4 2 3 2" xfId="38585" xr:uid="{00000000-0005-0000-0000-0000A69D0000}"/>
    <cellStyle name="Обычный 70 6 4 2 4" xfId="30278" xr:uid="{00000000-0005-0000-0000-0000A79D0000}"/>
    <cellStyle name="Обычный 70 6 4 3" xfId="13725" xr:uid="{00000000-0005-0000-0000-0000A89D0000}"/>
    <cellStyle name="Обычный 70 6 4 3 2" xfId="22955" xr:uid="{00000000-0005-0000-0000-0000A99D0000}"/>
    <cellStyle name="Обычный 70 6 4 3 2 2" xfId="40955" xr:uid="{00000000-0005-0000-0000-0000AA9D0000}"/>
    <cellStyle name="Обычный 70 6 4 3 3" xfId="32609" xr:uid="{00000000-0005-0000-0000-0000AB9D0000}"/>
    <cellStyle name="Обычный 70 6 4 4" xfId="19341" xr:uid="{00000000-0005-0000-0000-0000AC9D0000}"/>
    <cellStyle name="Обычный 70 6 4 4 2" xfId="37511" xr:uid="{00000000-0005-0000-0000-0000AD9D0000}"/>
    <cellStyle name="Обычный 70 6 4 5" xfId="29221" xr:uid="{00000000-0005-0000-0000-0000AE9D0000}"/>
    <cellStyle name="Обычный 70 6 5" xfId="9476" xr:uid="{00000000-0005-0000-0000-0000AF9D0000}"/>
    <cellStyle name="Обычный 70 6 5 2" xfId="15425" xr:uid="{00000000-0005-0000-0000-0000B09D0000}"/>
    <cellStyle name="Обычный 70 6 5 2 2" xfId="24604" xr:uid="{00000000-0005-0000-0000-0000B19D0000}"/>
    <cellStyle name="Обычный 70 6 5 2 2 2" xfId="42604" xr:uid="{00000000-0005-0000-0000-0000B29D0000}"/>
    <cellStyle name="Обычный 70 6 5 2 3" xfId="34259" xr:uid="{00000000-0005-0000-0000-0000B39D0000}"/>
    <cellStyle name="Обычный 70 6 5 3" xfId="19950" xr:uid="{00000000-0005-0000-0000-0000B49D0000}"/>
    <cellStyle name="Обычный 70 6 5 3 2" xfId="38115" xr:uid="{00000000-0005-0000-0000-0000B59D0000}"/>
    <cellStyle name="Обычный 70 6 5 4" xfId="29818" xr:uid="{00000000-0005-0000-0000-0000B69D0000}"/>
    <cellStyle name="Обычный 70 6 6" xfId="10886" xr:uid="{00000000-0005-0000-0000-0000B79D0000}"/>
    <cellStyle name="Обычный 70 6 6 2" xfId="15426" xr:uid="{00000000-0005-0000-0000-0000B89D0000}"/>
    <cellStyle name="Обычный 70 6 6 2 2" xfId="24605" xr:uid="{00000000-0005-0000-0000-0000B99D0000}"/>
    <cellStyle name="Обычный 70 6 6 2 2 2" xfId="42605" xr:uid="{00000000-0005-0000-0000-0000BA9D0000}"/>
    <cellStyle name="Обычный 70 6 6 2 3" xfId="34260" xr:uid="{00000000-0005-0000-0000-0000BB9D0000}"/>
    <cellStyle name="Обычный 70 6 6 3" xfId="20741" xr:uid="{00000000-0005-0000-0000-0000BC9D0000}"/>
    <cellStyle name="Обычный 70 6 6 3 2" xfId="38893" xr:uid="{00000000-0005-0000-0000-0000BD9D0000}"/>
    <cellStyle name="Обычный 70 6 6 4" xfId="30577" xr:uid="{00000000-0005-0000-0000-0000BE9D0000}"/>
    <cellStyle name="Обычный 70 6 7" xfId="11378" xr:uid="{00000000-0005-0000-0000-0000BF9D0000}"/>
    <cellStyle name="Обычный 70 6 7 2" xfId="21223" xr:uid="{00000000-0005-0000-0000-0000C09D0000}"/>
    <cellStyle name="Обычный 70 6 7 2 2" xfId="39375" xr:uid="{00000000-0005-0000-0000-0000C19D0000}"/>
    <cellStyle name="Обычный 70 6 7 3" xfId="31059" xr:uid="{00000000-0005-0000-0000-0000C29D0000}"/>
    <cellStyle name="Обычный 70 6 8" xfId="12035" xr:uid="{00000000-0005-0000-0000-0000C39D0000}"/>
    <cellStyle name="Обычный 70 6 8 2" xfId="21773" xr:uid="{00000000-0005-0000-0000-0000C49D0000}"/>
    <cellStyle name="Обычный 70 6 8 2 2" xfId="39921" xr:uid="{00000000-0005-0000-0000-0000C59D0000}"/>
    <cellStyle name="Обычный 70 6 8 3" xfId="31600" xr:uid="{00000000-0005-0000-0000-0000C69D0000}"/>
    <cellStyle name="Обычный 70 6 9" xfId="7062" xr:uid="{00000000-0005-0000-0000-0000C79D0000}"/>
    <cellStyle name="Обычный 70 6 9 2" xfId="18704" xr:uid="{00000000-0005-0000-0000-0000C89D0000}"/>
    <cellStyle name="Обычный 70 6 9 2 2" xfId="36937" xr:uid="{00000000-0005-0000-0000-0000C99D0000}"/>
    <cellStyle name="Обычный 70 6 9 3" xfId="28696" xr:uid="{00000000-0005-0000-0000-0000CA9D0000}"/>
    <cellStyle name="Обычный 70 7" xfId="8357" xr:uid="{00000000-0005-0000-0000-0000CB9D0000}"/>
    <cellStyle name="Обычный 70 7 2" xfId="13409" xr:uid="{00000000-0005-0000-0000-0000CC9D0000}"/>
    <cellStyle name="Обычный 70 8" xfId="11806" xr:uid="{00000000-0005-0000-0000-0000CD9D0000}"/>
    <cellStyle name="Обычный 70 9" xfId="13410" xr:uid="{00000000-0005-0000-0000-0000CE9D0000}"/>
    <cellStyle name="Обычный 70_МР_РЗ_Центр_13" xfId="8356" xr:uid="{00000000-0005-0000-0000-0000CF9D0000}"/>
    <cellStyle name="Обычный 71" xfId="4109" xr:uid="{00000000-0005-0000-0000-0000D09D0000}"/>
    <cellStyle name="Обычный 71 10" xfId="6519" xr:uid="{00000000-0005-0000-0000-0000D19D0000}"/>
    <cellStyle name="Обычный 71 10 2" xfId="18461" xr:uid="{00000000-0005-0000-0000-0000D29D0000}"/>
    <cellStyle name="Обычный 71 10 2 2" xfId="36761" xr:uid="{00000000-0005-0000-0000-0000D39D0000}"/>
    <cellStyle name="Обычный 71 10 3" xfId="28547" xr:uid="{00000000-0005-0000-0000-0000D49D0000}"/>
    <cellStyle name="Обычный 71 11" xfId="12382" xr:uid="{00000000-0005-0000-0000-0000D59D0000}"/>
    <cellStyle name="Обычный 71 11 2" xfId="21838" xr:uid="{00000000-0005-0000-0000-0000D69D0000}"/>
    <cellStyle name="Обычный 71 11 2 2" xfId="39962" xr:uid="{00000000-0005-0000-0000-0000D79D0000}"/>
    <cellStyle name="Обычный 71 11 3" xfId="31627" xr:uid="{00000000-0005-0000-0000-0000D89D0000}"/>
    <cellStyle name="Обычный 71 12" xfId="16229" xr:uid="{00000000-0005-0000-0000-0000D99D0000}"/>
    <cellStyle name="Обычный 71 12 2" xfId="25168" xr:uid="{00000000-0005-0000-0000-0000DA9D0000}"/>
    <cellStyle name="Обычный 71 12 2 2" xfId="43161" xr:uid="{00000000-0005-0000-0000-0000DB9D0000}"/>
    <cellStyle name="Обычный 71 12 3" xfId="34808" xr:uid="{00000000-0005-0000-0000-0000DC9D0000}"/>
    <cellStyle name="Обычный 71 13" xfId="17453" xr:uid="{00000000-0005-0000-0000-0000DD9D0000}"/>
    <cellStyle name="Обычный 71 13 2" xfId="35808" xr:uid="{00000000-0005-0000-0000-0000DE9D0000}"/>
    <cellStyle name="Обычный 71 14" xfId="26554" xr:uid="{00000000-0005-0000-0000-0000DF9D0000}"/>
    <cellStyle name="Обычный 71 14 2" xfId="44475" xr:uid="{00000000-0005-0000-0000-0000E09D0000}"/>
    <cellStyle name="Обычный 71 15" xfId="27646" xr:uid="{00000000-0005-0000-0000-0000E19D0000}"/>
    <cellStyle name="Обычный 71 16" xfId="45487" xr:uid="{00000000-0005-0000-0000-0000E29D0000}"/>
    <cellStyle name="Обычный 71 17" xfId="46600" xr:uid="{00000000-0005-0000-0000-0000E39D0000}"/>
    <cellStyle name="Обычный 71 2" xfId="4110" xr:uid="{00000000-0005-0000-0000-0000E49D0000}"/>
    <cellStyle name="Обычный 71 2 2" xfId="8355" xr:uid="{00000000-0005-0000-0000-0000E59D0000}"/>
    <cellStyle name="Обычный 71 3" xfId="4111" xr:uid="{00000000-0005-0000-0000-0000E69D0000}"/>
    <cellStyle name="Обычный 71 3 2" xfId="9211" xr:uid="{00000000-0005-0000-0000-0000E79D0000}"/>
    <cellStyle name="Обычный 71 4" xfId="4112" xr:uid="{00000000-0005-0000-0000-0000E89D0000}"/>
    <cellStyle name="Обычный 71 4 10" xfId="26555" xr:uid="{00000000-0005-0000-0000-0000E99D0000}"/>
    <cellStyle name="Обычный 71 4 10 2" xfId="44476" xr:uid="{00000000-0005-0000-0000-0000EA9D0000}"/>
    <cellStyle name="Обычный 71 4 11" xfId="27647" xr:uid="{00000000-0005-0000-0000-0000EB9D0000}"/>
    <cellStyle name="Обычный 71 4 12" xfId="45488" xr:uid="{00000000-0005-0000-0000-0000EC9D0000}"/>
    <cellStyle name="Обычный 71 4 13" xfId="46601" xr:uid="{00000000-0005-0000-0000-0000ED9D0000}"/>
    <cellStyle name="Обычный 71 4 2" xfId="6211" xr:uid="{00000000-0005-0000-0000-0000EE9D0000}"/>
    <cellStyle name="Обычный 71 4 2 2" xfId="9116" xr:uid="{00000000-0005-0000-0000-0000EF9D0000}"/>
    <cellStyle name="Обычный 71 4 2 2 2" xfId="19682" xr:uid="{00000000-0005-0000-0000-0000F09D0000}"/>
    <cellStyle name="Обычный 71 4 2 2 2 2" xfId="37852" xr:uid="{00000000-0005-0000-0000-0000F19D0000}"/>
    <cellStyle name="Обычный 71 4 2 2 3" xfId="29557" xr:uid="{00000000-0005-0000-0000-0000F29D0000}"/>
    <cellStyle name="Обычный 71 4 2 3" xfId="13756" xr:uid="{00000000-0005-0000-0000-0000F39D0000}"/>
    <cellStyle name="Обычный 71 4 2 3 2" xfId="22978" xr:uid="{00000000-0005-0000-0000-0000F49D0000}"/>
    <cellStyle name="Обычный 71 4 2 3 2 2" xfId="40978" xr:uid="{00000000-0005-0000-0000-0000F59D0000}"/>
    <cellStyle name="Обычный 71 4 2 3 3" xfId="32635" xr:uid="{00000000-0005-0000-0000-0000F69D0000}"/>
    <cellStyle name="Обычный 71 4 2 4" xfId="16849" xr:uid="{00000000-0005-0000-0000-0000F79D0000}"/>
    <cellStyle name="Обычный 71 4 2 4 2" xfId="25598" xr:uid="{00000000-0005-0000-0000-0000F89D0000}"/>
    <cellStyle name="Обычный 71 4 2 4 2 2" xfId="43559" xr:uid="{00000000-0005-0000-0000-0000F99D0000}"/>
    <cellStyle name="Обычный 71 4 2 4 3" xfId="35251" xr:uid="{00000000-0005-0000-0000-0000FA9D0000}"/>
    <cellStyle name="Обычный 71 4 2 5" xfId="18160" xr:uid="{00000000-0005-0000-0000-0000FB9D0000}"/>
    <cellStyle name="Обычный 71 4 2 5 2" xfId="36470" xr:uid="{00000000-0005-0000-0000-0000FC9D0000}"/>
    <cellStyle name="Обычный 71 4 2 6" xfId="27018" xr:uid="{00000000-0005-0000-0000-0000FD9D0000}"/>
    <cellStyle name="Обычный 71 4 2 6 2" xfId="44933" xr:uid="{00000000-0005-0000-0000-0000FE9D0000}"/>
    <cellStyle name="Обычный 71 4 2 7" xfId="28253" xr:uid="{00000000-0005-0000-0000-0000FF9D0000}"/>
    <cellStyle name="Обычный 71 4 2 8" xfId="45990" xr:uid="{00000000-0005-0000-0000-0000009E0000}"/>
    <cellStyle name="Обычный 71 4 2 9" xfId="47185" xr:uid="{00000000-0005-0000-0000-0000019E0000}"/>
    <cellStyle name="Обычный 71 4 3" xfId="10347" xr:uid="{00000000-0005-0000-0000-0000029E0000}"/>
    <cellStyle name="Обычный 71 4 3 2" xfId="15427" xr:uid="{00000000-0005-0000-0000-0000039E0000}"/>
    <cellStyle name="Обычный 71 4 3 2 2" xfId="24606" xr:uid="{00000000-0005-0000-0000-0000049E0000}"/>
    <cellStyle name="Обычный 71 4 3 2 2 2" xfId="42606" xr:uid="{00000000-0005-0000-0000-0000059E0000}"/>
    <cellStyle name="Обычный 71 4 3 2 3" xfId="34261" xr:uid="{00000000-0005-0000-0000-0000069E0000}"/>
    <cellStyle name="Обычный 71 4 3 3" xfId="20427" xr:uid="{00000000-0005-0000-0000-0000079E0000}"/>
    <cellStyle name="Обычный 71 4 3 3 2" xfId="38586" xr:uid="{00000000-0005-0000-0000-0000089E0000}"/>
    <cellStyle name="Обычный 71 4 3 4" xfId="30279" xr:uid="{00000000-0005-0000-0000-0000099E0000}"/>
    <cellStyle name="Обычный 71 4 4" xfId="11198" xr:uid="{00000000-0005-0000-0000-00000A9E0000}"/>
    <cellStyle name="Обычный 71 4 4 2" xfId="15428" xr:uid="{00000000-0005-0000-0000-00000B9E0000}"/>
    <cellStyle name="Обычный 71 4 4 2 2" xfId="24607" xr:uid="{00000000-0005-0000-0000-00000C9E0000}"/>
    <cellStyle name="Обычный 71 4 4 2 2 2" xfId="42607" xr:uid="{00000000-0005-0000-0000-00000D9E0000}"/>
    <cellStyle name="Обычный 71 4 4 2 3" xfId="34262" xr:uid="{00000000-0005-0000-0000-00000E9E0000}"/>
    <cellStyle name="Обычный 71 4 4 3" xfId="21046" xr:uid="{00000000-0005-0000-0000-00000F9E0000}"/>
    <cellStyle name="Обычный 71 4 4 3 2" xfId="39198" xr:uid="{00000000-0005-0000-0000-0000109E0000}"/>
    <cellStyle name="Обычный 71 4 4 4" xfId="30882" xr:uid="{00000000-0005-0000-0000-0000119E0000}"/>
    <cellStyle name="Обычный 71 4 5" xfId="11701" xr:uid="{00000000-0005-0000-0000-0000129E0000}"/>
    <cellStyle name="Обычный 71 4 5 2" xfId="15617" xr:uid="{00000000-0005-0000-0000-0000139E0000}"/>
    <cellStyle name="Обычный 71 4 5 2 2" xfId="24749" xr:uid="{00000000-0005-0000-0000-0000149E0000}"/>
    <cellStyle name="Обычный 71 4 5 2 2 2" xfId="42748" xr:uid="{00000000-0005-0000-0000-0000159E0000}"/>
    <cellStyle name="Обычный 71 4 5 2 3" xfId="34400" xr:uid="{00000000-0005-0000-0000-0000169E0000}"/>
    <cellStyle name="Обычный 71 4 5 3" xfId="21546" xr:uid="{00000000-0005-0000-0000-0000179E0000}"/>
    <cellStyle name="Обычный 71 4 5 3 2" xfId="39698" xr:uid="{00000000-0005-0000-0000-0000189E0000}"/>
    <cellStyle name="Обычный 71 4 5 4" xfId="31382" xr:uid="{00000000-0005-0000-0000-0000199E0000}"/>
    <cellStyle name="Обычный 71 4 6" xfId="7664" xr:uid="{00000000-0005-0000-0000-00001A9E0000}"/>
    <cellStyle name="Обычный 71 4 6 2" xfId="19056" xr:uid="{00000000-0005-0000-0000-00001B9E0000}"/>
    <cellStyle name="Обычный 71 4 6 2 2" xfId="37276" xr:uid="{00000000-0005-0000-0000-00001C9E0000}"/>
    <cellStyle name="Обычный 71 4 6 3" xfId="29023" xr:uid="{00000000-0005-0000-0000-00001D9E0000}"/>
    <cellStyle name="Обычный 71 4 7" xfId="12696" xr:uid="{00000000-0005-0000-0000-00001E9E0000}"/>
    <cellStyle name="Обычный 71 4 7 2" xfId="22128" xr:uid="{00000000-0005-0000-0000-00001F9E0000}"/>
    <cellStyle name="Обычный 71 4 7 2 2" xfId="40244" xr:uid="{00000000-0005-0000-0000-0000209E0000}"/>
    <cellStyle name="Обычный 71 4 7 3" xfId="31907" xr:uid="{00000000-0005-0000-0000-0000219E0000}"/>
    <cellStyle name="Обычный 71 4 8" xfId="16230" xr:uid="{00000000-0005-0000-0000-0000229E0000}"/>
    <cellStyle name="Обычный 71 4 8 2" xfId="25169" xr:uid="{00000000-0005-0000-0000-0000239E0000}"/>
    <cellStyle name="Обычный 71 4 8 2 2" xfId="43162" xr:uid="{00000000-0005-0000-0000-0000249E0000}"/>
    <cellStyle name="Обычный 71 4 8 3" xfId="34809" xr:uid="{00000000-0005-0000-0000-0000259E0000}"/>
    <cellStyle name="Обычный 71 4 9" xfId="17454" xr:uid="{00000000-0005-0000-0000-0000269E0000}"/>
    <cellStyle name="Обычный 71 4 9 2" xfId="35809" xr:uid="{00000000-0005-0000-0000-0000279E0000}"/>
    <cellStyle name="Обычный 71 5" xfId="6210" xr:uid="{00000000-0005-0000-0000-0000289E0000}"/>
    <cellStyle name="Обычный 71 5 10" xfId="47184" xr:uid="{00000000-0005-0000-0000-0000299E0000}"/>
    <cellStyle name="Обычный 71 5 2" xfId="10348" xr:uid="{00000000-0005-0000-0000-00002A9E0000}"/>
    <cellStyle name="Обычный 71 5 2 2" xfId="13945" xr:uid="{00000000-0005-0000-0000-00002B9E0000}"/>
    <cellStyle name="Обычный 71 5 2 2 2" xfId="23162" xr:uid="{00000000-0005-0000-0000-00002C9E0000}"/>
    <cellStyle name="Обычный 71 5 2 2 2 2" xfId="41162" xr:uid="{00000000-0005-0000-0000-00002D9E0000}"/>
    <cellStyle name="Обычный 71 5 2 2 3" xfId="32819" xr:uid="{00000000-0005-0000-0000-00002E9E0000}"/>
    <cellStyle name="Обычный 71 5 2 3" xfId="20428" xr:uid="{00000000-0005-0000-0000-00002F9E0000}"/>
    <cellStyle name="Обычный 71 5 2 3 2" xfId="38587" xr:uid="{00000000-0005-0000-0000-0000309E0000}"/>
    <cellStyle name="Обычный 71 5 2 4" xfId="30280" xr:uid="{00000000-0005-0000-0000-0000319E0000}"/>
    <cellStyle name="Обычный 71 5 3" xfId="8300" xr:uid="{00000000-0005-0000-0000-0000329E0000}"/>
    <cellStyle name="Обычный 71 5 3 2" xfId="19174" xr:uid="{00000000-0005-0000-0000-0000339E0000}"/>
    <cellStyle name="Обычный 71 5 3 2 2" xfId="37353" xr:uid="{00000000-0005-0000-0000-0000349E0000}"/>
    <cellStyle name="Обычный 71 5 3 3" xfId="29066" xr:uid="{00000000-0005-0000-0000-0000359E0000}"/>
    <cellStyle name="Обычный 71 5 4" xfId="13000" xr:uid="{00000000-0005-0000-0000-0000369E0000}"/>
    <cellStyle name="Обычный 71 5 4 2" xfId="22404" xr:uid="{00000000-0005-0000-0000-0000379E0000}"/>
    <cellStyle name="Обычный 71 5 4 2 2" xfId="40424" xr:uid="{00000000-0005-0000-0000-0000389E0000}"/>
    <cellStyle name="Обычный 71 5 4 3" xfId="32086" xr:uid="{00000000-0005-0000-0000-0000399E0000}"/>
    <cellStyle name="Обычный 71 5 5" xfId="16848" xr:uid="{00000000-0005-0000-0000-00003A9E0000}"/>
    <cellStyle name="Обычный 71 5 5 2" xfId="25597" xr:uid="{00000000-0005-0000-0000-00003B9E0000}"/>
    <cellStyle name="Обычный 71 5 5 2 2" xfId="43558" xr:uid="{00000000-0005-0000-0000-00003C9E0000}"/>
    <cellStyle name="Обычный 71 5 5 3" xfId="35250" xr:uid="{00000000-0005-0000-0000-00003D9E0000}"/>
    <cellStyle name="Обычный 71 5 6" xfId="18159" xr:uid="{00000000-0005-0000-0000-00003E9E0000}"/>
    <cellStyle name="Обычный 71 5 6 2" xfId="36469" xr:uid="{00000000-0005-0000-0000-00003F9E0000}"/>
    <cellStyle name="Обычный 71 5 7" xfId="27017" xr:uid="{00000000-0005-0000-0000-0000409E0000}"/>
    <cellStyle name="Обычный 71 5 7 2" xfId="44932" xr:uid="{00000000-0005-0000-0000-0000419E0000}"/>
    <cellStyle name="Обычный 71 5 8" xfId="28252" xr:uid="{00000000-0005-0000-0000-0000429E0000}"/>
    <cellStyle name="Обычный 71 5 9" xfId="45989" xr:uid="{00000000-0005-0000-0000-0000439E0000}"/>
    <cellStyle name="Обычный 71 6" xfId="9477" xr:uid="{00000000-0005-0000-0000-0000449E0000}"/>
    <cellStyle name="Обычный 71 6 2" xfId="13470" xr:uid="{00000000-0005-0000-0000-0000459E0000}"/>
    <cellStyle name="Обычный 71 6 2 2" xfId="22705" xr:uid="{00000000-0005-0000-0000-0000469E0000}"/>
    <cellStyle name="Обычный 71 6 2 2 2" xfId="40706" xr:uid="{00000000-0005-0000-0000-0000479E0000}"/>
    <cellStyle name="Обычный 71 6 2 3" xfId="32357" xr:uid="{00000000-0005-0000-0000-0000489E0000}"/>
    <cellStyle name="Обычный 71 6 3" xfId="19951" xr:uid="{00000000-0005-0000-0000-0000499E0000}"/>
    <cellStyle name="Обычный 71 6 3 2" xfId="38116" xr:uid="{00000000-0005-0000-0000-00004A9E0000}"/>
    <cellStyle name="Обычный 71 6 4" xfId="29819" xr:uid="{00000000-0005-0000-0000-00004B9E0000}"/>
    <cellStyle name="Обычный 71 7" xfId="10887" xr:uid="{00000000-0005-0000-0000-00004C9E0000}"/>
    <cellStyle name="Обычный 71 7 2" xfId="14221" xr:uid="{00000000-0005-0000-0000-00004D9E0000}"/>
    <cellStyle name="Обычный 71 7 2 2" xfId="23404" xr:uid="{00000000-0005-0000-0000-00004E9E0000}"/>
    <cellStyle name="Обычный 71 7 2 2 2" xfId="41404" xr:uid="{00000000-0005-0000-0000-00004F9E0000}"/>
    <cellStyle name="Обычный 71 7 2 3" xfId="33059" xr:uid="{00000000-0005-0000-0000-0000509E0000}"/>
    <cellStyle name="Обычный 71 7 3" xfId="20742" xr:uid="{00000000-0005-0000-0000-0000519E0000}"/>
    <cellStyle name="Обычный 71 7 3 2" xfId="38894" xr:uid="{00000000-0005-0000-0000-0000529E0000}"/>
    <cellStyle name="Обычный 71 7 4" xfId="30578" xr:uid="{00000000-0005-0000-0000-0000539E0000}"/>
    <cellStyle name="Обычный 71 8" xfId="11232" xr:uid="{00000000-0005-0000-0000-0000549E0000}"/>
    <cellStyle name="Обычный 71 8 2" xfId="21077" xr:uid="{00000000-0005-0000-0000-0000559E0000}"/>
    <cellStyle name="Обычный 71 8 2 2" xfId="39229" xr:uid="{00000000-0005-0000-0000-0000569E0000}"/>
    <cellStyle name="Обычный 71 8 3" xfId="30913" xr:uid="{00000000-0005-0000-0000-0000579E0000}"/>
    <cellStyle name="Обычный 71 9" xfId="11807" xr:uid="{00000000-0005-0000-0000-0000589E0000}"/>
    <cellStyle name="Обычный 71_МР_РЗ_Центр_13" xfId="9161" xr:uid="{00000000-0005-0000-0000-0000599E0000}"/>
    <cellStyle name="Обычный 72" xfId="4113" xr:uid="{00000000-0005-0000-0000-00005A9E0000}"/>
    <cellStyle name="Обычный 72 10" xfId="12661" xr:uid="{00000000-0005-0000-0000-00005B9E0000}"/>
    <cellStyle name="Обычный 72 10 2" xfId="22097" xr:uid="{00000000-0005-0000-0000-00005C9E0000}"/>
    <cellStyle name="Обычный 72 10 2 2" xfId="40213" xr:uid="{00000000-0005-0000-0000-00005D9E0000}"/>
    <cellStyle name="Обычный 72 10 3" xfId="31876" xr:uid="{00000000-0005-0000-0000-00005E9E0000}"/>
    <cellStyle name="Обычный 72 11" xfId="16231" xr:uid="{00000000-0005-0000-0000-00005F9E0000}"/>
    <cellStyle name="Обычный 72 11 2" xfId="25170" xr:uid="{00000000-0005-0000-0000-0000609E0000}"/>
    <cellStyle name="Обычный 72 11 2 2" xfId="43163" xr:uid="{00000000-0005-0000-0000-0000619E0000}"/>
    <cellStyle name="Обычный 72 11 3" xfId="34810" xr:uid="{00000000-0005-0000-0000-0000629E0000}"/>
    <cellStyle name="Обычный 72 12" xfId="17455" xr:uid="{00000000-0005-0000-0000-0000639E0000}"/>
    <cellStyle name="Обычный 72 12 2" xfId="35810" xr:uid="{00000000-0005-0000-0000-0000649E0000}"/>
    <cellStyle name="Обычный 72 13" xfId="26556" xr:uid="{00000000-0005-0000-0000-0000659E0000}"/>
    <cellStyle name="Обычный 72 13 2" xfId="44477" xr:uid="{00000000-0005-0000-0000-0000669E0000}"/>
    <cellStyle name="Обычный 72 14" xfId="27648" xr:uid="{00000000-0005-0000-0000-0000679E0000}"/>
    <cellStyle name="Обычный 72 15" xfId="45489" xr:uid="{00000000-0005-0000-0000-0000689E0000}"/>
    <cellStyle name="Обычный 72 16" xfId="46602" xr:uid="{00000000-0005-0000-0000-0000699E0000}"/>
    <cellStyle name="Обычный 72 2" xfId="4114" xr:uid="{00000000-0005-0000-0000-00006A9E0000}"/>
    <cellStyle name="Обычный 72 2 2" xfId="10349" xr:uid="{00000000-0005-0000-0000-00006B9E0000}"/>
    <cellStyle name="Обычный 72 3" xfId="4115" xr:uid="{00000000-0005-0000-0000-00006C9E0000}"/>
    <cellStyle name="Обычный 72 3 2" xfId="8840" xr:uid="{00000000-0005-0000-0000-00006D9E0000}"/>
    <cellStyle name="Обычный 72 4" xfId="6212" xr:uid="{00000000-0005-0000-0000-00006E9E0000}"/>
    <cellStyle name="Обычный 72 4 10" xfId="27019" xr:uid="{00000000-0005-0000-0000-00006F9E0000}"/>
    <cellStyle name="Обычный 72 4 10 2" xfId="44934" xr:uid="{00000000-0005-0000-0000-0000709E0000}"/>
    <cellStyle name="Обычный 72 4 11" xfId="28254" xr:uid="{00000000-0005-0000-0000-0000719E0000}"/>
    <cellStyle name="Обычный 72 4 12" xfId="45991" xr:uid="{00000000-0005-0000-0000-0000729E0000}"/>
    <cellStyle name="Обычный 72 4 13" xfId="47186" xr:uid="{00000000-0005-0000-0000-0000739E0000}"/>
    <cellStyle name="Обычный 72 4 2" xfId="9117" xr:uid="{00000000-0005-0000-0000-0000749E0000}"/>
    <cellStyle name="Обычный 72 4 2 2" xfId="14195" xr:uid="{00000000-0005-0000-0000-0000759E0000}"/>
    <cellStyle name="Обычный 72 4 2 2 2" xfId="23380" xr:uid="{00000000-0005-0000-0000-0000769E0000}"/>
    <cellStyle name="Обычный 72 4 2 2 2 2" xfId="41380" xr:uid="{00000000-0005-0000-0000-0000779E0000}"/>
    <cellStyle name="Обычный 72 4 2 2 3" xfId="33036" xr:uid="{00000000-0005-0000-0000-0000789E0000}"/>
    <cellStyle name="Обычный 72 4 2 3" xfId="19683" xr:uid="{00000000-0005-0000-0000-0000799E0000}"/>
    <cellStyle name="Обычный 72 4 2 3 2" xfId="37853" xr:uid="{00000000-0005-0000-0000-00007A9E0000}"/>
    <cellStyle name="Обычный 72 4 2 4" xfId="29558" xr:uid="{00000000-0005-0000-0000-00007B9E0000}"/>
    <cellStyle name="Обычный 72 4 3" xfId="10350" xr:uid="{00000000-0005-0000-0000-00007C9E0000}"/>
    <cellStyle name="Обычный 72 4 3 2" xfId="15429" xr:uid="{00000000-0005-0000-0000-00007D9E0000}"/>
    <cellStyle name="Обычный 72 4 3 2 2" xfId="24608" xr:uid="{00000000-0005-0000-0000-00007E9E0000}"/>
    <cellStyle name="Обычный 72 4 3 2 2 2" xfId="42608" xr:uid="{00000000-0005-0000-0000-00007F9E0000}"/>
    <cellStyle name="Обычный 72 4 3 2 3" xfId="34263" xr:uid="{00000000-0005-0000-0000-0000809E0000}"/>
    <cellStyle name="Обычный 72 4 3 3" xfId="20429" xr:uid="{00000000-0005-0000-0000-0000819E0000}"/>
    <cellStyle name="Обычный 72 4 3 3 2" xfId="38588" xr:uid="{00000000-0005-0000-0000-0000829E0000}"/>
    <cellStyle name="Обычный 72 4 3 4" xfId="30281" xr:uid="{00000000-0005-0000-0000-0000839E0000}"/>
    <cellStyle name="Обычный 72 4 4" xfId="11199" xr:uid="{00000000-0005-0000-0000-0000849E0000}"/>
    <cellStyle name="Обычный 72 4 4 2" xfId="15430" xr:uid="{00000000-0005-0000-0000-0000859E0000}"/>
    <cellStyle name="Обычный 72 4 4 2 2" xfId="24609" xr:uid="{00000000-0005-0000-0000-0000869E0000}"/>
    <cellStyle name="Обычный 72 4 4 2 2 2" xfId="42609" xr:uid="{00000000-0005-0000-0000-0000879E0000}"/>
    <cellStyle name="Обычный 72 4 4 2 3" xfId="34264" xr:uid="{00000000-0005-0000-0000-0000889E0000}"/>
    <cellStyle name="Обычный 72 4 4 3" xfId="21047" xr:uid="{00000000-0005-0000-0000-0000899E0000}"/>
    <cellStyle name="Обычный 72 4 4 3 2" xfId="39199" xr:uid="{00000000-0005-0000-0000-00008A9E0000}"/>
    <cellStyle name="Обычный 72 4 4 4" xfId="30883" xr:uid="{00000000-0005-0000-0000-00008B9E0000}"/>
    <cellStyle name="Обычный 72 4 5" xfId="11702" xr:uid="{00000000-0005-0000-0000-00008C9E0000}"/>
    <cellStyle name="Обычный 72 4 5 2" xfId="21547" xr:uid="{00000000-0005-0000-0000-00008D9E0000}"/>
    <cellStyle name="Обычный 72 4 5 2 2" xfId="39699" xr:uid="{00000000-0005-0000-0000-00008E9E0000}"/>
    <cellStyle name="Обычный 72 4 5 3" xfId="31383" xr:uid="{00000000-0005-0000-0000-00008F9E0000}"/>
    <cellStyle name="Обычный 72 4 6" xfId="7665" xr:uid="{00000000-0005-0000-0000-0000909E0000}"/>
    <cellStyle name="Обычный 72 4 6 2" xfId="19057" xr:uid="{00000000-0005-0000-0000-0000919E0000}"/>
    <cellStyle name="Обычный 72 4 6 2 2" xfId="37277" xr:uid="{00000000-0005-0000-0000-0000929E0000}"/>
    <cellStyle name="Обычный 72 4 6 3" xfId="29024" xr:uid="{00000000-0005-0000-0000-0000939E0000}"/>
    <cellStyle name="Обычный 72 4 7" xfId="13229" xr:uid="{00000000-0005-0000-0000-0000949E0000}"/>
    <cellStyle name="Обычный 72 4 7 2" xfId="22630" xr:uid="{00000000-0005-0000-0000-0000959E0000}"/>
    <cellStyle name="Обычный 72 4 7 2 2" xfId="40642" xr:uid="{00000000-0005-0000-0000-0000969E0000}"/>
    <cellStyle name="Обычный 72 4 7 3" xfId="32303" xr:uid="{00000000-0005-0000-0000-0000979E0000}"/>
    <cellStyle name="Обычный 72 4 8" xfId="16850" xr:uid="{00000000-0005-0000-0000-0000989E0000}"/>
    <cellStyle name="Обычный 72 4 8 2" xfId="25599" xr:uid="{00000000-0005-0000-0000-0000999E0000}"/>
    <cellStyle name="Обычный 72 4 8 2 2" xfId="43560" xr:uid="{00000000-0005-0000-0000-00009A9E0000}"/>
    <cellStyle name="Обычный 72 4 8 3" xfId="35252" xr:uid="{00000000-0005-0000-0000-00009B9E0000}"/>
    <cellStyle name="Обычный 72 4 9" xfId="18161" xr:uid="{00000000-0005-0000-0000-00009C9E0000}"/>
    <cellStyle name="Обычный 72 4 9 2" xfId="36471" xr:uid="{00000000-0005-0000-0000-00009D9E0000}"/>
    <cellStyle name="Обычный 72 5" xfId="8474" xr:uid="{00000000-0005-0000-0000-00009E9E0000}"/>
    <cellStyle name="Обычный 72 5 2" xfId="10351" xr:uid="{00000000-0005-0000-0000-00009F9E0000}"/>
    <cellStyle name="Обычный 72 5 2 2" xfId="15431" xr:uid="{00000000-0005-0000-0000-0000A09E0000}"/>
    <cellStyle name="Обычный 72 5 2 2 2" xfId="24610" xr:uid="{00000000-0005-0000-0000-0000A19E0000}"/>
    <cellStyle name="Обычный 72 5 2 2 2 2" xfId="42610" xr:uid="{00000000-0005-0000-0000-0000A29E0000}"/>
    <cellStyle name="Обычный 72 5 2 2 3" xfId="34265" xr:uid="{00000000-0005-0000-0000-0000A39E0000}"/>
    <cellStyle name="Обычный 72 5 2 3" xfId="20430" xr:uid="{00000000-0005-0000-0000-0000A49E0000}"/>
    <cellStyle name="Обычный 72 5 2 3 2" xfId="38589" xr:uid="{00000000-0005-0000-0000-0000A59E0000}"/>
    <cellStyle name="Обычный 72 5 2 4" xfId="30282" xr:uid="{00000000-0005-0000-0000-0000A69E0000}"/>
    <cellStyle name="Обычный 72 5 3" xfId="13726" xr:uid="{00000000-0005-0000-0000-0000A79E0000}"/>
    <cellStyle name="Обычный 72 5 3 2" xfId="22956" xr:uid="{00000000-0005-0000-0000-0000A89E0000}"/>
    <cellStyle name="Обычный 72 5 3 2 2" xfId="40956" xr:uid="{00000000-0005-0000-0000-0000A99E0000}"/>
    <cellStyle name="Обычный 72 5 3 3" xfId="32610" xr:uid="{00000000-0005-0000-0000-0000AA9E0000}"/>
    <cellStyle name="Обычный 72 5 4" xfId="19233" xr:uid="{00000000-0005-0000-0000-0000AB9E0000}"/>
    <cellStyle name="Обычный 72 5 4 2" xfId="37407" xr:uid="{00000000-0005-0000-0000-0000AC9E0000}"/>
    <cellStyle name="Обычный 72 5 5" xfId="29118" xr:uid="{00000000-0005-0000-0000-0000AD9E0000}"/>
    <cellStyle name="Обычный 72 6" xfId="9478" xr:uid="{00000000-0005-0000-0000-0000AE9E0000}"/>
    <cellStyle name="Обычный 72 6 2" xfId="15432" xr:uid="{00000000-0005-0000-0000-0000AF9E0000}"/>
    <cellStyle name="Обычный 72 6 2 2" xfId="24611" xr:uid="{00000000-0005-0000-0000-0000B09E0000}"/>
    <cellStyle name="Обычный 72 6 2 2 2" xfId="42611" xr:uid="{00000000-0005-0000-0000-0000B19E0000}"/>
    <cellStyle name="Обычный 72 6 2 3" xfId="34266" xr:uid="{00000000-0005-0000-0000-0000B29E0000}"/>
    <cellStyle name="Обычный 72 6 3" xfId="19952" xr:uid="{00000000-0005-0000-0000-0000B39E0000}"/>
    <cellStyle name="Обычный 72 6 3 2" xfId="38117" xr:uid="{00000000-0005-0000-0000-0000B49E0000}"/>
    <cellStyle name="Обычный 72 6 4" xfId="29820" xr:uid="{00000000-0005-0000-0000-0000B59E0000}"/>
    <cellStyle name="Обычный 72 7" xfId="10888" xr:uid="{00000000-0005-0000-0000-0000B69E0000}"/>
    <cellStyle name="Обычный 72 7 2" xfId="15433" xr:uid="{00000000-0005-0000-0000-0000B79E0000}"/>
    <cellStyle name="Обычный 72 7 2 2" xfId="24612" xr:uid="{00000000-0005-0000-0000-0000B89E0000}"/>
    <cellStyle name="Обычный 72 7 2 2 2" xfId="42612" xr:uid="{00000000-0005-0000-0000-0000B99E0000}"/>
    <cellStyle name="Обычный 72 7 2 3" xfId="34267" xr:uid="{00000000-0005-0000-0000-0000BA9E0000}"/>
    <cellStyle name="Обычный 72 7 3" xfId="20743" xr:uid="{00000000-0005-0000-0000-0000BB9E0000}"/>
    <cellStyle name="Обычный 72 7 3 2" xfId="38895" xr:uid="{00000000-0005-0000-0000-0000BC9E0000}"/>
    <cellStyle name="Обычный 72 7 4" xfId="30579" xr:uid="{00000000-0005-0000-0000-0000BD9E0000}"/>
    <cellStyle name="Обычный 72 8" xfId="11281" xr:uid="{00000000-0005-0000-0000-0000BE9E0000}"/>
    <cellStyle name="Обычный 72 8 2" xfId="21126" xr:uid="{00000000-0005-0000-0000-0000BF9E0000}"/>
    <cellStyle name="Обычный 72 8 2 2" xfId="39278" xr:uid="{00000000-0005-0000-0000-0000C09E0000}"/>
    <cellStyle name="Обычный 72 8 3" xfId="30962" xr:uid="{00000000-0005-0000-0000-0000C19E0000}"/>
    <cellStyle name="Обычный 72 9" xfId="6758" xr:uid="{00000000-0005-0000-0000-0000C29E0000}"/>
    <cellStyle name="Обычный 72 9 2" xfId="18562" xr:uid="{00000000-0005-0000-0000-0000C39E0000}"/>
    <cellStyle name="Обычный 72 9 2 2" xfId="36829" xr:uid="{00000000-0005-0000-0000-0000C49E0000}"/>
    <cellStyle name="Обычный 72 9 3" xfId="28599" xr:uid="{00000000-0005-0000-0000-0000C59E0000}"/>
    <cellStyle name="Обычный 72_МР_РЗ_Центр_13" xfId="8572" xr:uid="{00000000-0005-0000-0000-0000C69E0000}"/>
    <cellStyle name="Обычный 73" xfId="4116" xr:uid="{00000000-0005-0000-0000-0000C79E0000}"/>
    <cellStyle name="Обычный 73 10" xfId="16232" xr:uid="{00000000-0005-0000-0000-0000C89E0000}"/>
    <cellStyle name="Обычный 73 10 2" xfId="25171" xr:uid="{00000000-0005-0000-0000-0000C99E0000}"/>
    <cellStyle name="Обычный 73 10 2 2" xfId="43164" xr:uid="{00000000-0005-0000-0000-0000CA9E0000}"/>
    <cellStyle name="Обычный 73 10 3" xfId="34811" xr:uid="{00000000-0005-0000-0000-0000CB9E0000}"/>
    <cellStyle name="Обычный 73 11" xfId="17456" xr:uid="{00000000-0005-0000-0000-0000CC9E0000}"/>
    <cellStyle name="Обычный 73 11 2" xfId="35811" xr:uid="{00000000-0005-0000-0000-0000CD9E0000}"/>
    <cellStyle name="Обычный 73 12" xfId="26557" xr:uid="{00000000-0005-0000-0000-0000CE9E0000}"/>
    <cellStyle name="Обычный 73 12 2" xfId="44478" xr:uid="{00000000-0005-0000-0000-0000CF9E0000}"/>
    <cellStyle name="Обычный 73 13" xfId="27649" xr:uid="{00000000-0005-0000-0000-0000D09E0000}"/>
    <cellStyle name="Обычный 73 14" xfId="45490" xr:uid="{00000000-0005-0000-0000-0000D19E0000}"/>
    <cellStyle name="Обычный 73 15" xfId="46603" xr:uid="{00000000-0005-0000-0000-0000D29E0000}"/>
    <cellStyle name="Обычный 73 2" xfId="4117" xr:uid="{00000000-0005-0000-0000-0000D39E0000}"/>
    <cellStyle name="Обычный 73 2 2" xfId="10352" xr:uid="{00000000-0005-0000-0000-0000D49E0000}"/>
    <cellStyle name="Обычный 73 3" xfId="4118" xr:uid="{00000000-0005-0000-0000-0000D59E0000}"/>
    <cellStyle name="Обычный 73 3 10" xfId="26558" xr:uid="{00000000-0005-0000-0000-0000D69E0000}"/>
    <cellStyle name="Обычный 73 3 10 2" xfId="44479" xr:uid="{00000000-0005-0000-0000-0000D79E0000}"/>
    <cellStyle name="Обычный 73 3 11" xfId="27650" xr:uid="{00000000-0005-0000-0000-0000D89E0000}"/>
    <cellStyle name="Обычный 73 3 12" xfId="45491" xr:uid="{00000000-0005-0000-0000-0000D99E0000}"/>
    <cellStyle name="Обычный 73 3 13" xfId="46604" xr:uid="{00000000-0005-0000-0000-0000DA9E0000}"/>
    <cellStyle name="Обычный 73 3 2" xfId="6214" xr:uid="{00000000-0005-0000-0000-0000DB9E0000}"/>
    <cellStyle name="Обычный 73 3 2 2" xfId="9118" xr:uid="{00000000-0005-0000-0000-0000DC9E0000}"/>
    <cellStyle name="Обычный 73 3 2 2 2" xfId="19684" xr:uid="{00000000-0005-0000-0000-0000DD9E0000}"/>
    <cellStyle name="Обычный 73 3 2 2 2 2" xfId="37854" xr:uid="{00000000-0005-0000-0000-0000DE9E0000}"/>
    <cellStyle name="Обычный 73 3 2 2 3" xfId="29559" xr:uid="{00000000-0005-0000-0000-0000DF9E0000}"/>
    <cellStyle name="Обычный 73 3 2 3" xfId="13754" xr:uid="{00000000-0005-0000-0000-0000E09E0000}"/>
    <cellStyle name="Обычный 73 3 2 3 2" xfId="22976" xr:uid="{00000000-0005-0000-0000-0000E19E0000}"/>
    <cellStyle name="Обычный 73 3 2 3 2 2" xfId="40976" xr:uid="{00000000-0005-0000-0000-0000E29E0000}"/>
    <cellStyle name="Обычный 73 3 2 3 3" xfId="32633" xr:uid="{00000000-0005-0000-0000-0000E39E0000}"/>
    <cellStyle name="Обычный 73 3 2 4" xfId="16852" xr:uid="{00000000-0005-0000-0000-0000E49E0000}"/>
    <cellStyle name="Обычный 73 3 2 4 2" xfId="25601" xr:uid="{00000000-0005-0000-0000-0000E59E0000}"/>
    <cellStyle name="Обычный 73 3 2 4 2 2" xfId="43562" xr:uid="{00000000-0005-0000-0000-0000E69E0000}"/>
    <cellStyle name="Обычный 73 3 2 4 3" xfId="35254" xr:uid="{00000000-0005-0000-0000-0000E79E0000}"/>
    <cellStyle name="Обычный 73 3 2 5" xfId="18163" xr:uid="{00000000-0005-0000-0000-0000E89E0000}"/>
    <cellStyle name="Обычный 73 3 2 5 2" xfId="36473" xr:uid="{00000000-0005-0000-0000-0000E99E0000}"/>
    <cellStyle name="Обычный 73 3 2 6" xfId="27021" xr:uid="{00000000-0005-0000-0000-0000EA9E0000}"/>
    <cellStyle name="Обычный 73 3 2 6 2" xfId="44936" xr:uid="{00000000-0005-0000-0000-0000EB9E0000}"/>
    <cellStyle name="Обычный 73 3 2 7" xfId="28256" xr:uid="{00000000-0005-0000-0000-0000EC9E0000}"/>
    <cellStyle name="Обычный 73 3 2 8" xfId="45993" xr:uid="{00000000-0005-0000-0000-0000ED9E0000}"/>
    <cellStyle name="Обычный 73 3 2 9" xfId="47188" xr:uid="{00000000-0005-0000-0000-0000EE9E0000}"/>
    <cellStyle name="Обычный 73 3 3" xfId="10353" xr:uid="{00000000-0005-0000-0000-0000EF9E0000}"/>
    <cellStyle name="Обычный 73 3 3 2" xfId="15434" xr:uid="{00000000-0005-0000-0000-0000F09E0000}"/>
    <cellStyle name="Обычный 73 3 3 2 2" xfId="24613" xr:uid="{00000000-0005-0000-0000-0000F19E0000}"/>
    <cellStyle name="Обычный 73 3 3 2 2 2" xfId="42613" xr:uid="{00000000-0005-0000-0000-0000F29E0000}"/>
    <cellStyle name="Обычный 73 3 3 2 3" xfId="34268" xr:uid="{00000000-0005-0000-0000-0000F39E0000}"/>
    <cellStyle name="Обычный 73 3 3 3" xfId="20431" xr:uid="{00000000-0005-0000-0000-0000F49E0000}"/>
    <cellStyle name="Обычный 73 3 3 3 2" xfId="38590" xr:uid="{00000000-0005-0000-0000-0000F59E0000}"/>
    <cellStyle name="Обычный 73 3 3 4" xfId="30283" xr:uid="{00000000-0005-0000-0000-0000F69E0000}"/>
    <cellStyle name="Обычный 73 3 4" xfId="11200" xr:uid="{00000000-0005-0000-0000-0000F79E0000}"/>
    <cellStyle name="Обычный 73 3 4 2" xfId="15435" xr:uid="{00000000-0005-0000-0000-0000F89E0000}"/>
    <cellStyle name="Обычный 73 3 4 2 2" xfId="24614" xr:uid="{00000000-0005-0000-0000-0000F99E0000}"/>
    <cellStyle name="Обычный 73 3 4 2 2 2" xfId="42614" xr:uid="{00000000-0005-0000-0000-0000FA9E0000}"/>
    <cellStyle name="Обычный 73 3 4 2 3" xfId="34269" xr:uid="{00000000-0005-0000-0000-0000FB9E0000}"/>
    <cellStyle name="Обычный 73 3 4 3" xfId="21048" xr:uid="{00000000-0005-0000-0000-0000FC9E0000}"/>
    <cellStyle name="Обычный 73 3 4 3 2" xfId="39200" xr:uid="{00000000-0005-0000-0000-0000FD9E0000}"/>
    <cellStyle name="Обычный 73 3 4 4" xfId="30884" xr:uid="{00000000-0005-0000-0000-0000FE9E0000}"/>
    <cellStyle name="Обычный 73 3 5" xfId="11703" xr:uid="{00000000-0005-0000-0000-0000FF9E0000}"/>
    <cellStyle name="Обычный 73 3 5 2" xfId="21548" xr:uid="{00000000-0005-0000-0000-0000009F0000}"/>
    <cellStyle name="Обычный 73 3 5 2 2" xfId="39700" xr:uid="{00000000-0005-0000-0000-0000019F0000}"/>
    <cellStyle name="Обычный 73 3 5 3" xfId="31384" xr:uid="{00000000-0005-0000-0000-0000029F0000}"/>
    <cellStyle name="Обычный 73 3 6" xfId="7666" xr:uid="{00000000-0005-0000-0000-0000039F0000}"/>
    <cellStyle name="Обычный 73 3 6 2" xfId="19058" xr:uid="{00000000-0005-0000-0000-0000049F0000}"/>
    <cellStyle name="Обычный 73 3 6 2 2" xfId="37278" xr:uid="{00000000-0005-0000-0000-0000059F0000}"/>
    <cellStyle name="Обычный 73 3 6 3" xfId="29025" xr:uid="{00000000-0005-0000-0000-0000069F0000}"/>
    <cellStyle name="Обычный 73 3 7" xfId="12694" xr:uid="{00000000-0005-0000-0000-0000079F0000}"/>
    <cellStyle name="Обычный 73 3 7 2" xfId="22126" xr:uid="{00000000-0005-0000-0000-0000089F0000}"/>
    <cellStyle name="Обычный 73 3 7 2 2" xfId="40242" xr:uid="{00000000-0005-0000-0000-0000099F0000}"/>
    <cellStyle name="Обычный 73 3 7 3" xfId="31905" xr:uid="{00000000-0005-0000-0000-00000A9F0000}"/>
    <cellStyle name="Обычный 73 3 8" xfId="16233" xr:uid="{00000000-0005-0000-0000-00000B9F0000}"/>
    <cellStyle name="Обычный 73 3 8 2" xfId="25172" xr:uid="{00000000-0005-0000-0000-00000C9F0000}"/>
    <cellStyle name="Обычный 73 3 8 2 2" xfId="43165" xr:uid="{00000000-0005-0000-0000-00000D9F0000}"/>
    <cellStyle name="Обычный 73 3 8 3" xfId="34812" xr:uid="{00000000-0005-0000-0000-00000E9F0000}"/>
    <cellStyle name="Обычный 73 3 9" xfId="17457" xr:uid="{00000000-0005-0000-0000-00000F9F0000}"/>
    <cellStyle name="Обычный 73 3 9 2" xfId="35812" xr:uid="{00000000-0005-0000-0000-0000109F0000}"/>
    <cellStyle name="Обычный 73 4" xfId="6213" xr:uid="{00000000-0005-0000-0000-0000119F0000}"/>
    <cellStyle name="Обычный 73 4 10" xfId="47187" xr:uid="{00000000-0005-0000-0000-0000129F0000}"/>
    <cellStyle name="Обычный 73 4 2" xfId="10354" xr:uid="{00000000-0005-0000-0000-0000139F0000}"/>
    <cellStyle name="Обычный 73 4 2 2" xfId="13943" xr:uid="{00000000-0005-0000-0000-0000149F0000}"/>
    <cellStyle name="Обычный 73 4 2 2 2" xfId="23160" xr:uid="{00000000-0005-0000-0000-0000159F0000}"/>
    <cellStyle name="Обычный 73 4 2 2 2 2" xfId="41160" xr:uid="{00000000-0005-0000-0000-0000169F0000}"/>
    <cellStyle name="Обычный 73 4 2 2 3" xfId="32817" xr:uid="{00000000-0005-0000-0000-0000179F0000}"/>
    <cellStyle name="Обычный 73 4 2 3" xfId="20432" xr:uid="{00000000-0005-0000-0000-0000189F0000}"/>
    <cellStyle name="Обычный 73 4 2 3 2" xfId="38591" xr:uid="{00000000-0005-0000-0000-0000199F0000}"/>
    <cellStyle name="Обычный 73 4 2 4" xfId="30284" xr:uid="{00000000-0005-0000-0000-00001A9F0000}"/>
    <cellStyle name="Обычный 73 4 3" xfId="8476" xr:uid="{00000000-0005-0000-0000-00001B9F0000}"/>
    <cellStyle name="Обычный 73 4 3 2" xfId="19235" xr:uid="{00000000-0005-0000-0000-00001C9F0000}"/>
    <cellStyle name="Обычный 73 4 3 2 2" xfId="37409" xr:uid="{00000000-0005-0000-0000-00001D9F0000}"/>
    <cellStyle name="Обычный 73 4 3 3" xfId="29120" xr:uid="{00000000-0005-0000-0000-00001E9F0000}"/>
    <cellStyle name="Обычный 73 4 4" xfId="12998" xr:uid="{00000000-0005-0000-0000-00001F9F0000}"/>
    <cellStyle name="Обычный 73 4 4 2" xfId="22402" xr:uid="{00000000-0005-0000-0000-0000209F0000}"/>
    <cellStyle name="Обычный 73 4 4 2 2" xfId="40422" xr:uid="{00000000-0005-0000-0000-0000219F0000}"/>
    <cellStyle name="Обычный 73 4 4 3" xfId="32084" xr:uid="{00000000-0005-0000-0000-0000229F0000}"/>
    <cellStyle name="Обычный 73 4 5" xfId="16851" xr:uid="{00000000-0005-0000-0000-0000239F0000}"/>
    <cellStyle name="Обычный 73 4 5 2" xfId="25600" xr:uid="{00000000-0005-0000-0000-0000249F0000}"/>
    <cellStyle name="Обычный 73 4 5 2 2" xfId="43561" xr:uid="{00000000-0005-0000-0000-0000259F0000}"/>
    <cellStyle name="Обычный 73 4 5 3" xfId="35253" xr:uid="{00000000-0005-0000-0000-0000269F0000}"/>
    <cellStyle name="Обычный 73 4 6" xfId="18162" xr:uid="{00000000-0005-0000-0000-0000279F0000}"/>
    <cellStyle name="Обычный 73 4 6 2" xfId="36472" xr:uid="{00000000-0005-0000-0000-0000289F0000}"/>
    <cellStyle name="Обычный 73 4 7" xfId="27020" xr:uid="{00000000-0005-0000-0000-0000299F0000}"/>
    <cellStyle name="Обычный 73 4 7 2" xfId="44935" xr:uid="{00000000-0005-0000-0000-00002A9F0000}"/>
    <cellStyle name="Обычный 73 4 8" xfId="28255" xr:uid="{00000000-0005-0000-0000-00002B9F0000}"/>
    <cellStyle name="Обычный 73 4 9" xfId="45992" xr:uid="{00000000-0005-0000-0000-00002C9F0000}"/>
    <cellStyle name="Обычный 73 5" xfId="9479" xr:uid="{00000000-0005-0000-0000-00002D9F0000}"/>
    <cellStyle name="Обычный 73 5 2" xfId="13471" xr:uid="{00000000-0005-0000-0000-00002E9F0000}"/>
    <cellStyle name="Обычный 73 5 2 2" xfId="22706" xr:uid="{00000000-0005-0000-0000-00002F9F0000}"/>
    <cellStyle name="Обычный 73 5 2 2 2" xfId="40707" xr:uid="{00000000-0005-0000-0000-0000309F0000}"/>
    <cellStyle name="Обычный 73 5 2 3" xfId="32358" xr:uid="{00000000-0005-0000-0000-0000319F0000}"/>
    <cellStyle name="Обычный 73 5 3" xfId="19953" xr:uid="{00000000-0005-0000-0000-0000329F0000}"/>
    <cellStyle name="Обычный 73 5 3 2" xfId="38118" xr:uid="{00000000-0005-0000-0000-0000339F0000}"/>
    <cellStyle name="Обычный 73 5 4" xfId="29821" xr:uid="{00000000-0005-0000-0000-0000349F0000}"/>
    <cellStyle name="Обычный 73 6" xfId="10889" xr:uid="{00000000-0005-0000-0000-0000359F0000}"/>
    <cellStyle name="Обычный 73 6 2" xfId="14219" xr:uid="{00000000-0005-0000-0000-0000369F0000}"/>
    <cellStyle name="Обычный 73 6 2 2" xfId="23402" xr:uid="{00000000-0005-0000-0000-0000379F0000}"/>
    <cellStyle name="Обычный 73 6 2 2 2" xfId="41402" xr:uid="{00000000-0005-0000-0000-0000389F0000}"/>
    <cellStyle name="Обычный 73 6 2 3" xfId="33057" xr:uid="{00000000-0005-0000-0000-0000399F0000}"/>
    <cellStyle name="Обычный 73 6 3" xfId="20744" xr:uid="{00000000-0005-0000-0000-00003A9F0000}"/>
    <cellStyle name="Обычный 73 6 3 2" xfId="38896" xr:uid="{00000000-0005-0000-0000-00003B9F0000}"/>
    <cellStyle name="Обычный 73 6 4" xfId="30580" xr:uid="{00000000-0005-0000-0000-00003C9F0000}"/>
    <cellStyle name="Обычный 73 7" xfId="11283" xr:uid="{00000000-0005-0000-0000-00003D9F0000}"/>
    <cellStyle name="Обычный 73 7 2" xfId="15616" xr:uid="{00000000-0005-0000-0000-00003E9F0000}"/>
    <cellStyle name="Обычный 73 7 2 2" xfId="24748" xr:uid="{00000000-0005-0000-0000-00003F9F0000}"/>
    <cellStyle name="Обычный 73 7 2 2 2" xfId="42747" xr:uid="{00000000-0005-0000-0000-0000409F0000}"/>
    <cellStyle name="Обычный 73 7 2 3" xfId="34399" xr:uid="{00000000-0005-0000-0000-0000419F0000}"/>
    <cellStyle name="Обычный 73 7 3" xfId="21128" xr:uid="{00000000-0005-0000-0000-0000429F0000}"/>
    <cellStyle name="Обычный 73 7 3 2" xfId="39280" xr:uid="{00000000-0005-0000-0000-0000439F0000}"/>
    <cellStyle name="Обычный 73 7 4" xfId="30964" xr:uid="{00000000-0005-0000-0000-0000449F0000}"/>
    <cellStyle name="Обычный 73 8" xfId="6760" xr:uid="{00000000-0005-0000-0000-0000459F0000}"/>
    <cellStyle name="Обычный 73 8 2" xfId="18564" xr:uid="{00000000-0005-0000-0000-0000469F0000}"/>
    <cellStyle name="Обычный 73 8 2 2" xfId="36831" xr:uid="{00000000-0005-0000-0000-0000479F0000}"/>
    <cellStyle name="Обычный 73 8 3" xfId="28601" xr:uid="{00000000-0005-0000-0000-0000489F0000}"/>
    <cellStyle name="Обычный 73 9" xfId="12383" xr:uid="{00000000-0005-0000-0000-0000499F0000}"/>
    <cellStyle name="Обычный 73 9 2" xfId="21839" xr:uid="{00000000-0005-0000-0000-00004A9F0000}"/>
    <cellStyle name="Обычный 73 9 2 2" xfId="39963" xr:uid="{00000000-0005-0000-0000-00004B9F0000}"/>
    <cellStyle name="Обычный 73 9 3" xfId="31628" xr:uid="{00000000-0005-0000-0000-00004C9F0000}"/>
    <cellStyle name="Обычный 73_МР_РЗ_Центр_13" xfId="8639" xr:uid="{00000000-0005-0000-0000-00004D9F0000}"/>
    <cellStyle name="Обычный 74" xfId="4119" xr:uid="{00000000-0005-0000-0000-00004E9F0000}"/>
    <cellStyle name="Обычный 74 10" xfId="16234" xr:uid="{00000000-0005-0000-0000-00004F9F0000}"/>
    <cellStyle name="Обычный 74 10 2" xfId="25173" xr:uid="{00000000-0005-0000-0000-0000509F0000}"/>
    <cellStyle name="Обычный 74 10 2 2" xfId="43166" xr:uid="{00000000-0005-0000-0000-0000519F0000}"/>
    <cellStyle name="Обычный 74 10 3" xfId="34813" xr:uid="{00000000-0005-0000-0000-0000529F0000}"/>
    <cellStyle name="Обычный 74 11" xfId="17458" xr:uid="{00000000-0005-0000-0000-0000539F0000}"/>
    <cellStyle name="Обычный 74 11 2" xfId="35813" xr:uid="{00000000-0005-0000-0000-0000549F0000}"/>
    <cellStyle name="Обычный 74 12" xfId="26559" xr:uid="{00000000-0005-0000-0000-0000559F0000}"/>
    <cellStyle name="Обычный 74 12 2" xfId="44480" xr:uid="{00000000-0005-0000-0000-0000569F0000}"/>
    <cellStyle name="Обычный 74 13" xfId="27651" xr:uid="{00000000-0005-0000-0000-0000579F0000}"/>
    <cellStyle name="Обычный 74 14" xfId="45492" xr:uid="{00000000-0005-0000-0000-0000589F0000}"/>
    <cellStyle name="Обычный 74 15" xfId="46605" xr:uid="{00000000-0005-0000-0000-0000599F0000}"/>
    <cellStyle name="Обычный 74 2" xfId="4120" xr:uid="{00000000-0005-0000-0000-00005A9F0000}"/>
    <cellStyle name="Обычный 74 2 2" xfId="10355" xr:uid="{00000000-0005-0000-0000-00005B9F0000}"/>
    <cellStyle name="Обычный 74 3" xfId="4121" xr:uid="{00000000-0005-0000-0000-00005C9F0000}"/>
    <cellStyle name="Обычный 74 3 10" xfId="26560" xr:uid="{00000000-0005-0000-0000-00005D9F0000}"/>
    <cellStyle name="Обычный 74 3 10 2" xfId="44481" xr:uid="{00000000-0005-0000-0000-00005E9F0000}"/>
    <cellStyle name="Обычный 74 3 11" xfId="27652" xr:uid="{00000000-0005-0000-0000-00005F9F0000}"/>
    <cellStyle name="Обычный 74 3 12" xfId="45493" xr:uid="{00000000-0005-0000-0000-0000609F0000}"/>
    <cellStyle name="Обычный 74 3 13" xfId="46606" xr:uid="{00000000-0005-0000-0000-0000619F0000}"/>
    <cellStyle name="Обычный 74 3 2" xfId="6216" xr:uid="{00000000-0005-0000-0000-0000629F0000}"/>
    <cellStyle name="Обычный 74 3 2 2" xfId="9119" xr:uid="{00000000-0005-0000-0000-0000639F0000}"/>
    <cellStyle name="Обычный 74 3 2 2 2" xfId="19685" xr:uid="{00000000-0005-0000-0000-0000649F0000}"/>
    <cellStyle name="Обычный 74 3 2 2 2 2" xfId="37855" xr:uid="{00000000-0005-0000-0000-0000659F0000}"/>
    <cellStyle name="Обычный 74 3 2 2 3" xfId="29560" xr:uid="{00000000-0005-0000-0000-0000669F0000}"/>
    <cellStyle name="Обычный 74 3 2 3" xfId="13755" xr:uid="{00000000-0005-0000-0000-0000679F0000}"/>
    <cellStyle name="Обычный 74 3 2 3 2" xfId="22977" xr:uid="{00000000-0005-0000-0000-0000689F0000}"/>
    <cellStyle name="Обычный 74 3 2 3 2 2" xfId="40977" xr:uid="{00000000-0005-0000-0000-0000699F0000}"/>
    <cellStyle name="Обычный 74 3 2 3 3" xfId="32634" xr:uid="{00000000-0005-0000-0000-00006A9F0000}"/>
    <cellStyle name="Обычный 74 3 2 4" xfId="16854" xr:uid="{00000000-0005-0000-0000-00006B9F0000}"/>
    <cellStyle name="Обычный 74 3 2 4 2" xfId="25603" xr:uid="{00000000-0005-0000-0000-00006C9F0000}"/>
    <cellStyle name="Обычный 74 3 2 4 2 2" xfId="43564" xr:uid="{00000000-0005-0000-0000-00006D9F0000}"/>
    <cellStyle name="Обычный 74 3 2 4 3" xfId="35256" xr:uid="{00000000-0005-0000-0000-00006E9F0000}"/>
    <cellStyle name="Обычный 74 3 2 5" xfId="18165" xr:uid="{00000000-0005-0000-0000-00006F9F0000}"/>
    <cellStyle name="Обычный 74 3 2 5 2" xfId="36475" xr:uid="{00000000-0005-0000-0000-0000709F0000}"/>
    <cellStyle name="Обычный 74 3 2 6" xfId="27023" xr:uid="{00000000-0005-0000-0000-0000719F0000}"/>
    <cellStyle name="Обычный 74 3 2 6 2" xfId="44938" xr:uid="{00000000-0005-0000-0000-0000729F0000}"/>
    <cellStyle name="Обычный 74 3 2 7" xfId="28258" xr:uid="{00000000-0005-0000-0000-0000739F0000}"/>
    <cellStyle name="Обычный 74 3 2 8" xfId="45995" xr:uid="{00000000-0005-0000-0000-0000749F0000}"/>
    <cellStyle name="Обычный 74 3 2 9" xfId="47190" xr:uid="{00000000-0005-0000-0000-0000759F0000}"/>
    <cellStyle name="Обычный 74 3 3" xfId="10356" xr:uid="{00000000-0005-0000-0000-0000769F0000}"/>
    <cellStyle name="Обычный 74 3 3 2" xfId="15436" xr:uid="{00000000-0005-0000-0000-0000779F0000}"/>
    <cellStyle name="Обычный 74 3 3 2 2" xfId="24615" xr:uid="{00000000-0005-0000-0000-0000789F0000}"/>
    <cellStyle name="Обычный 74 3 3 2 2 2" xfId="42615" xr:uid="{00000000-0005-0000-0000-0000799F0000}"/>
    <cellStyle name="Обычный 74 3 3 2 3" xfId="34270" xr:uid="{00000000-0005-0000-0000-00007A9F0000}"/>
    <cellStyle name="Обычный 74 3 3 3" xfId="20433" xr:uid="{00000000-0005-0000-0000-00007B9F0000}"/>
    <cellStyle name="Обычный 74 3 3 3 2" xfId="38592" xr:uid="{00000000-0005-0000-0000-00007C9F0000}"/>
    <cellStyle name="Обычный 74 3 3 4" xfId="30285" xr:uid="{00000000-0005-0000-0000-00007D9F0000}"/>
    <cellStyle name="Обычный 74 3 4" xfId="11201" xr:uid="{00000000-0005-0000-0000-00007E9F0000}"/>
    <cellStyle name="Обычный 74 3 4 2" xfId="15437" xr:uid="{00000000-0005-0000-0000-00007F9F0000}"/>
    <cellStyle name="Обычный 74 3 4 2 2" xfId="24616" xr:uid="{00000000-0005-0000-0000-0000809F0000}"/>
    <cellStyle name="Обычный 74 3 4 2 2 2" xfId="42616" xr:uid="{00000000-0005-0000-0000-0000819F0000}"/>
    <cellStyle name="Обычный 74 3 4 2 3" xfId="34271" xr:uid="{00000000-0005-0000-0000-0000829F0000}"/>
    <cellStyle name="Обычный 74 3 4 3" xfId="21049" xr:uid="{00000000-0005-0000-0000-0000839F0000}"/>
    <cellStyle name="Обычный 74 3 4 3 2" xfId="39201" xr:uid="{00000000-0005-0000-0000-0000849F0000}"/>
    <cellStyle name="Обычный 74 3 4 4" xfId="30885" xr:uid="{00000000-0005-0000-0000-0000859F0000}"/>
    <cellStyle name="Обычный 74 3 5" xfId="11704" xr:uid="{00000000-0005-0000-0000-0000869F0000}"/>
    <cellStyle name="Обычный 74 3 5 2" xfId="21549" xr:uid="{00000000-0005-0000-0000-0000879F0000}"/>
    <cellStyle name="Обычный 74 3 5 2 2" xfId="39701" xr:uid="{00000000-0005-0000-0000-0000889F0000}"/>
    <cellStyle name="Обычный 74 3 5 3" xfId="31385" xr:uid="{00000000-0005-0000-0000-0000899F0000}"/>
    <cellStyle name="Обычный 74 3 6" xfId="7667" xr:uid="{00000000-0005-0000-0000-00008A9F0000}"/>
    <cellStyle name="Обычный 74 3 6 2" xfId="19059" xr:uid="{00000000-0005-0000-0000-00008B9F0000}"/>
    <cellStyle name="Обычный 74 3 6 2 2" xfId="37279" xr:uid="{00000000-0005-0000-0000-00008C9F0000}"/>
    <cellStyle name="Обычный 74 3 6 3" xfId="29026" xr:uid="{00000000-0005-0000-0000-00008D9F0000}"/>
    <cellStyle name="Обычный 74 3 7" xfId="12695" xr:uid="{00000000-0005-0000-0000-00008E9F0000}"/>
    <cellStyle name="Обычный 74 3 7 2" xfId="22127" xr:uid="{00000000-0005-0000-0000-00008F9F0000}"/>
    <cellStyle name="Обычный 74 3 7 2 2" xfId="40243" xr:uid="{00000000-0005-0000-0000-0000909F0000}"/>
    <cellStyle name="Обычный 74 3 7 3" xfId="31906" xr:uid="{00000000-0005-0000-0000-0000919F0000}"/>
    <cellStyle name="Обычный 74 3 8" xfId="16235" xr:uid="{00000000-0005-0000-0000-0000929F0000}"/>
    <cellStyle name="Обычный 74 3 8 2" xfId="25174" xr:uid="{00000000-0005-0000-0000-0000939F0000}"/>
    <cellStyle name="Обычный 74 3 8 2 2" xfId="43167" xr:uid="{00000000-0005-0000-0000-0000949F0000}"/>
    <cellStyle name="Обычный 74 3 8 3" xfId="34814" xr:uid="{00000000-0005-0000-0000-0000959F0000}"/>
    <cellStyle name="Обычный 74 3 9" xfId="17459" xr:uid="{00000000-0005-0000-0000-0000969F0000}"/>
    <cellStyle name="Обычный 74 3 9 2" xfId="35814" xr:uid="{00000000-0005-0000-0000-0000979F0000}"/>
    <cellStyle name="Обычный 74 4" xfId="6215" xr:uid="{00000000-0005-0000-0000-0000989F0000}"/>
    <cellStyle name="Обычный 74 4 10" xfId="47189" xr:uid="{00000000-0005-0000-0000-0000999F0000}"/>
    <cellStyle name="Обычный 74 4 2" xfId="10357" xr:uid="{00000000-0005-0000-0000-00009A9F0000}"/>
    <cellStyle name="Обычный 74 4 2 2" xfId="13944" xr:uid="{00000000-0005-0000-0000-00009B9F0000}"/>
    <cellStyle name="Обычный 74 4 2 2 2" xfId="23161" xr:uid="{00000000-0005-0000-0000-00009C9F0000}"/>
    <cellStyle name="Обычный 74 4 2 2 2 2" xfId="41161" xr:uid="{00000000-0005-0000-0000-00009D9F0000}"/>
    <cellStyle name="Обычный 74 4 2 2 3" xfId="32818" xr:uid="{00000000-0005-0000-0000-00009E9F0000}"/>
    <cellStyle name="Обычный 74 4 2 3" xfId="20434" xr:uid="{00000000-0005-0000-0000-00009F9F0000}"/>
    <cellStyle name="Обычный 74 4 2 3 2" xfId="38593" xr:uid="{00000000-0005-0000-0000-0000A09F0000}"/>
    <cellStyle name="Обычный 74 4 2 4" xfId="30286" xr:uid="{00000000-0005-0000-0000-0000A19F0000}"/>
    <cellStyle name="Обычный 74 4 3" xfId="8475" xr:uid="{00000000-0005-0000-0000-0000A29F0000}"/>
    <cellStyle name="Обычный 74 4 3 2" xfId="19234" xr:uid="{00000000-0005-0000-0000-0000A39F0000}"/>
    <cellStyle name="Обычный 74 4 3 2 2" xfId="37408" xr:uid="{00000000-0005-0000-0000-0000A49F0000}"/>
    <cellStyle name="Обычный 74 4 3 3" xfId="29119" xr:uid="{00000000-0005-0000-0000-0000A59F0000}"/>
    <cellStyle name="Обычный 74 4 4" xfId="12999" xr:uid="{00000000-0005-0000-0000-0000A69F0000}"/>
    <cellStyle name="Обычный 74 4 4 2" xfId="22403" xr:uid="{00000000-0005-0000-0000-0000A79F0000}"/>
    <cellStyle name="Обычный 74 4 4 2 2" xfId="40423" xr:uid="{00000000-0005-0000-0000-0000A89F0000}"/>
    <cellStyle name="Обычный 74 4 4 3" xfId="32085" xr:uid="{00000000-0005-0000-0000-0000A99F0000}"/>
    <cellStyle name="Обычный 74 4 5" xfId="16853" xr:uid="{00000000-0005-0000-0000-0000AA9F0000}"/>
    <cellStyle name="Обычный 74 4 5 2" xfId="25602" xr:uid="{00000000-0005-0000-0000-0000AB9F0000}"/>
    <cellStyle name="Обычный 74 4 5 2 2" xfId="43563" xr:uid="{00000000-0005-0000-0000-0000AC9F0000}"/>
    <cellStyle name="Обычный 74 4 5 3" xfId="35255" xr:uid="{00000000-0005-0000-0000-0000AD9F0000}"/>
    <cellStyle name="Обычный 74 4 6" xfId="18164" xr:uid="{00000000-0005-0000-0000-0000AE9F0000}"/>
    <cellStyle name="Обычный 74 4 6 2" xfId="36474" xr:uid="{00000000-0005-0000-0000-0000AF9F0000}"/>
    <cellStyle name="Обычный 74 4 7" xfId="27022" xr:uid="{00000000-0005-0000-0000-0000B09F0000}"/>
    <cellStyle name="Обычный 74 4 7 2" xfId="44937" xr:uid="{00000000-0005-0000-0000-0000B19F0000}"/>
    <cellStyle name="Обычный 74 4 8" xfId="28257" xr:uid="{00000000-0005-0000-0000-0000B29F0000}"/>
    <cellStyle name="Обычный 74 4 9" xfId="45994" xr:uid="{00000000-0005-0000-0000-0000B39F0000}"/>
    <cellStyle name="Обычный 74 5" xfId="9480" xr:uid="{00000000-0005-0000-0000-0000B49F0000}"/>
    <cellStyle name="Обычный 74 5 2" xfId="13727" xr:uid="{00000000-0005-0000-0000-0000B59F0000}"/>
    <cellStyle name="Обычный 74 5 2 2" xfId="22957" xr:uid="{00000000-0005-0000-0000-0000B69F0000}"/>
    <cellStyle name="Обычный 74 5 2 2 2" xfId="40957" xr:uid="{00000000-0005-0000-0000-0000B79F0000}"/>
    <cellStyle name="Обычный 74 5 2 3" xfId="32611" xr:uid="{00000000-0005-0000-0000-0000B89F0000}"/>
    <cellStyle name="Обычный 74 5 3" xfId="19954" xr:uid="{00000000-0005-0000-0000-0000B99F0000}"/>
    <cellStyle name="Обычный 74 5 3 2" xfId="38119" xr:uid="{00000000-0005-0000-0000-0000BA9F0000}"/>
    <cellStyle name="Обычный 74 5 4" xfId="29822" xr:uid="{00000000-0005-0000-0000-0000BB9F0000}"/>
    <cellStyle name="Обычный 74 6" xfId="10890" xr:uid="{00000000-0005-0000-0000-0000BC9F0000}"/>
    <cellStyle name="Обычный 74 6 2" xfId="14220" xr:uid="{00000000-0005-0000-0000-0000BD9F0000}"/>
    <cellStyle name="Обычный 74 6 2 2" xfId="23403" xr:uid="{00000000-0005-0000-0000-0000BE9F0000}"/>
    <cellStyle name="Обычный 74 6 2 2 2" xfId="41403" xr:uid="{00000000-0005-0000-0000-0000BF9F0000}"/>
    <cellStyle name="Обычный 74 6 2 3" xfId="33058" xr:uid="{00000000-0005-0000-0000-0000C09F0000}"/>
    <cellStyle name="Обычный 74 6 3" xfId="20745" xr:uid="{00000000-0005-0000-0000-0000C19F0000}"/>
    <cellStyle name="Обычный 74 6 3 2" xfId="38897" xr:uid="{00000000-0005-0000-0000-0000C29F0000}"/>
    <cellStyle name="Обычный 74 6 4" xfId="30581" xr:uid="{00000000-0005-0000-0000-0000C39F0000}"/>
    <cellStyle name="Обычный 74 7" xfId="11282" xr:uid="{00000000-0005-0000-0000-0000C49F0000}"/>
    <cellStyle name="Обычный 74 7 2" xfId="15618" xr:uid="{00000000-0005-0000-0000-0000C59F0000}"/>
    <cellStyle name="Обычный 74 7 2 2" xfId="24750" xr:uid="{00000000-0005-0000-0000-0000C69F0000}"/>
    <cellStyle name="Обычный 74 7 2 2 2" xfId="42749" xr:uid="{00000000-0005-0000-0000-0000C79F0000}"/>
    <cellStyle name="Обычный 74 7 2 3" xfId="34401" xr:uid="{00000000-0005-0000-0000-0000C89F0000}"/>
    <cellStyle name="Обычный 74 7 3" xfId="21127" xr:uid="{00000000-0005-0000-0000-0000C99F0000}"/>
    <cellStyle name="Обычный 74 7 3 2" xfId="39279" xr:uid="{00000000-0005-0000-0000-0000CA9F0000}"/>
    <cellStyle name="Обычный 74 7 4" xfId="30963" xr:uid="{00000000-0005-0000-0000-0000CB9F0000}"/>
    <cellStyle name="Обычный 74 8" xfId="6759" xr:uid="{00000000-0005-0000-0000-0000CC9F0000}"/>
    <cellStyle name="Обычный 74 8 2" xfId="18563" xr:uid="{00000000-0005-0000-0000-0000CD9F0000}"/>
    <cellStyle name="Обычный 74 8 2 2" xfId="36830" xr:uid="{00000000-0005-0000-0000-0000CE9F0000}"/>
    <cellStyle name="Обычный 74 8 3" xfId="28600" xr:uid="{00000000-0005-0000-0000-0000CF9F0000}"/>
    <cellStyle name="Обычный 74 9" xfId="12662" xr:uid="{00000000-0005-0000-0000-0000D09F0000}"/>
    <cellStyle name="Обычный 74 9 2" xfId="22098" xr:uid="{00000000-0005-0000-0000-0000D19F0000}"/>
    <cellStyle name="Обычный 74 9 2 2" xfId="40214" xr:uid="{00000000-0005-0000-0000-0000D29F0000}"/>
    <cellStyle name="Обычный 74 9 3" xfId="31877" xr:uid="{00000000-0005-0000-0000-0000D39F0000}"/>
    <cellStyle name="Обычный 75" xfId="4122" xr:uid="{00000000-0005-0000-0000-0000D49F0000}"/>
    <cellStyle name="Обычный 75 2" xfId="8354" xr:uid="{00000000-0005-0000-0000-0000D59F0000}"/>
    <cellStyle name="Обычный 76" xfId="4123" xr:uid="{00000000-0005-0000-0000-0000D69F0000}"/>
    <cellStyle name="Обычный 76 2" xfId="9137" xr:uid="{00000000-0005-0000-0000-0000D79F0000}"/>
    <cellStyle name="Обычный 76 2 2" xfId="13411" xr:uid="{00000000-0005-0000-0000-0000D89F0000}"/>
    <cellStyle name="Обычный 76 3" xfId="11808" xr:uid="{00000000-0005-0000-0000-0000D99F0000}"/>
    <cellStyle name="Обычный 76 3 2" xfId="13728" xr:uid="{00000000-0005-0000-0000-0000DA9F0000}"/>
    <cellStyle name="Обычный 77" xfId="4124" xr:uid="{00000000-0005-0000-0000-0000DB9F0000}"/>
    <cellStyle name="Обычный 77 2" xfId="8888" xr:uid="{00000000-0005-0000-0000-0000DC9F0000}"/>
    <cellStyle name="Обычный 77 2 2" xfId="13412" xr:uid="{00000000-0005-0000-0000-0000DD9F0000}"/>
    <cellStyle name="Обычный 77 3" xfId="11809" xr:uid="{00000000-0005-0000-0000-0000DE9F0000}"/>
    <cellStyle name="Обычный 77 3 2" xfId="13729" xr:uid="{00000000-0005-0000-0000-0000DF9F0000}"/>
    <cellStyle name="Обычный 78" xfId="4125" xr:uid="{00000000-0005-0000-0000-0000E09F0000}"/>
    <cellStyle name="Обычный 78 2" xfId="8696" xr:uid="{00000000-0005-0000-0000-0000E19F0000}"/>
    <cellStyle name="Обычный 78 2 2" xfId="13413" xr:uid="{00000000-0005-0000-0000-0000E29F0000}"/>
    <cellStyle name="Обычный 78 3" xfId="11810" xr:uid="{00000000-0005-0000-0000-0000E39F0000}"/>
    <cellStyle name="Обычный 78 3 2" xfId="13730" xr:uid="{00000000-0005-0000-0000-0000E49F0000}"/>
    <cellStyle name="Обычный 79" xfId="4126" xr:uid="{00000000-0005-0000-0000-0000E59F0000}"/>
    <cellStyle name="Обычный 79 2" xfId="4127" xr:uid="{00000000-0005-0000-0000-0000E69F0000}"/>
    <cellStyle name="Обычный 79 2 2" xfId="10358" xr:uid="{00000000-0005-0000-0000-0000E79F0000}"/>
    <cellStyle name="Обычный 79 3" xfId="8497" xr:uid="{00000000-0005-0000-0000-0000E89F0000}"/>
    <cellStyle name="Обычный 79 3 2" xfId="13414" xr:uid="{00000000-0005-0000-0000-0000E99F0000}"/>
    <cellStyle name="Обычный 79 4" xfId="13731" xr:uid="{00000000-0005-0000-0000-0000EA9F0000}"/>
    <cellStyle name="Обычный 79_Reconcilation" xfId="8353" xr:uid="{00000000-0005-0000-0000-0000EB9F0000}"/>
    <cellStyle name="Обычный 8" xfId="4128" xr:uid="{00000000-0005-0000-0000-0000EC9F0000}"/>
    <cellStyle name="Обычный 8 10" xfId="4129" xr:uid="{00000000-0005-0000-0000-0000ED9F0000}"/>
    <cellStyle name="Обычный 8 11" xfId="4130" xr:uid="{00000000-0005-0000-0000-0000EE9F0000}"/>
    <cellStyle name="Обычный 8 12" xfId="4131" xr:uid="{00000000-0005-0000-0000-0000EF9F0000}"/>
    <cellStyle name="Обычный 8 13" xfId="4132" xr:uid="{00000000-0005-0000-0000-0000F09F0000}"/>
    <cellStyle name="Обычный 8 14" xfId="4133" xr:uid="{00000000-0005-0000-0000-0000F19F0000}"/>
    <cellStyle name="Обычный 8 15" xfId="4134" xr:uid="{00000000-0005-0000-0000-0000F29F0000}"/>
    <cellStyle name="Обычный 8 16" xfId="4135" xr:uid="{00000000-0005-0000-0000-0000F39F0000}"/>
    <cellStyle name="Обычный 8 17" xfId="4136" xr:uid="{00000000-0005-0000-0000-0000F49F0000}"/>
    <cellStyle name="Обычный 8 18" xfId="4137" xr:uid="{00000000-0005-0000-0000-0000F59F0000}"/>
    <cellStyle name="Обычный 8 19" xfId="4138" xr:uid="{00000000-0005-0000-0000-0000F69F0000}"/>
    <cellStyle name="Обычный 8 2" xfId="4139" xr:uid="{00000000-0005-0000-0000-0000F79F0000}"/>
    <cellStyle name="Обычный 8 2 10" xfId="4140" xr:uid="{00000000-0005-0000-0000-0000F89F0000}"/>
    <cellStyle name="Обычный 8 2 11" xfId="4141" xr:uid="{00000000-0005-0000-0000-0000F99F0000}"/>
    <cellStyle name="Обычный 8 2 12" xfId="4142" xr:uid="{00000000-0005-0000-0000-0000FA9F0000}"/>
    <cellStyle name="Обычный 8 2 13" xfId="4143" xr:uid="{00000000-0005-0000-0000-0000FB9F0000}"/>
    <cellStyle name="Обычный 8 2 14" xfId="4144" xr:uid="{00000000-0005-0000-0000-0000FC9F0000}"/>
    <cellStyle name="Обычный 8 2 15" xfId="4145" xr:uid="{00000000-0005-0000-0000-0000FD9F0000}"/>
    <cellStyle name="Обычный 8 2 16" xfId="4146" xr:uid="{00000000-0005-0000-0000-0000FE9F0000}"/>
    <cellStyle name="Обычный 8 2 17" xfId="4147" xr:uid="{00000000-0005-0000-0000-0000FF9F0000}"/>
    <cellStyle name="Обычный 8 2 18" xfId="4148" xr:uid="{00000000-0005-0000-0000-000000A00000}"/>
    <cellStyle name="Обычный 8 2 19" xfId="4149" xr:uid="{00000000-0005-0000-0000-000001A00000}"/>
    <cellStyle name="Обычный 8 2 2" xfId="4150" xr:uid="{00000000-0005-0000-0000-000002A00000}"/>
    <cellStyle name="Обычный 8 2 2 10" xfId="4151" xr:uid="{00000000-0005-0000-0000-000003A00000}"/>
    <cellStyle name="Обычный 8 2 2 11" xfId="4152" xr:uid="{00000000-0005-0000-0000-000004A00000}"/>
    <cellStyle name="Обычный 8 2 2 12" xfId="4153" xr:uid="{00000000-0005-0000-0000-000005A00000}"/>
    <cellStyle name="Обычный 8 2 2 13" xfId="4154" xr:uid="{00000000-0005-0000-0000-000006A00000}"/>
    <cellStyle name="Обычный 8 2 2 14" xfId="4155" xr:uid="{00000000-0005-0000-0000-000007A00000}"/>
    <cellStyle name="Обычный 8 2 2 15" xfId="4156" xr:uid="{00000000-0005-0000-0000-000008A00000}"/>
    <cellStyle name="Обычный 8 2 2 16" xfId="4157" xr:uid="{00000000-0005-0000-0000-000009A00000}"/>
    <cellStyle name="Обычный 8 2 2 17" xfId="4158" xr:uid="{00000000-0005-0000-0000-00000AA00000}"/>
    <cellStyle name="Обычный 8 2 2 18" xfId="4159" xr:uid="{00000000-0005-0000-0000-00000BA00000}"/>
    <cellStyle name="Обычный 8 2 2 19" xfId="4160" xr:uid="{00000000-0005-0000-0000-00000CA00000}"/>
    <cellStyle name="Обычный 8 2 2 2" xfId="4161" xr:uid="{00000000-0005-0000-0000-00000DA00000}"/>
    <cellStyle name="Обычный 8 2 2 20" xfId="4162" xr:uid="{00000000-0005-0000-0000-00000EA00000}"/>
    <cellStyle name="Обычный 8 2 2 21" xfId="4163" xr:uid="{00000000-0005-0000-0000-00000FA00000}"/>
    <cellStyle name="Обычный 8 2 2 3" xfId="4164" xr:uid="{00000000-0005-0000-0000-000010A00000}"/>
    <cellStyle name="Обычный 8 2 2 4" xfId="4165" xr:uid="{00000000-0005-0000-0000-000011A00000}"/>
    <cellStyle name="Обычный 8 2 2 5" xfId="4166" xr:uid="{00000000-0005-0000-0000-000012A00000}"/>
    <cellStyle name="Обычный 8 2 2 6" xfId="4167" xr:uid="{00000000-0005-0000-0000-000013A00000}"/>
    <cellStyle name="Обычный 8 2 2 7" xfId="4168" xr:uid="{00000000-0005-0000-0000-000014A00000}"/>
    <cellStyle name="Обычный 8 2 2 8" xfId="4169" xr:uid="{00000000-0005-0000-0000-000015A00000}"/>
    <cellStyle name="Обычный 8 2 2 9" xfId="4170" xr:uid="{00000000-0005-0000-0000-000016A00000}"/>
    <cellStyle name="Обычный 8 2 20" xfId="4171" xr:uid="{00000000-0005-0000-0000-000017A00000}"/>
    <cellStyle name="Обычный 8 2 21" xfId="4172" xr:uid="{00000000-0005-0000-0000-000018A00000}"/>
    <cellStyle name="Обычный 8 2 3" xfId="4173" xr:uid="{00000000-0005-0000-0000-000019A00000}"/>
    <cellStyle name="Обычный 8 2 4" xfId="4174" xr:uid="{00000000-0005-0000-0000-00001AA00000}"/>
    <cellStyle name="Обычный 8 2 5" xfId="4175" xr:uid="{00000000-0005-0000-0000-00001BA00000}"/>
    <cellStyle name="Обычный 8 2 6" xfId="4176" xr:uid="{00000000-0005-0000-0000-00001CA00000}"/>
    <cellStyle name="Обычный 8 2 7" xfId="4177" xr:uid="{00000000-0005-0000-0000-00001DA00000}"/>
    <cellStyle name="Обычный 8 2 8" xfId="4178" xr:uid="{00000000-0005-0000-0000-00001EA00000}"/>
    <cellStyle name="Обычный 8 2 9" xfId="4179" xr:uid="{00000000-0005-0000-0000-00001FA00000}"/>
    <cellStyle name="Обычный 8 20" xfId="4180" xr:uid="{00000000-0005-0000-0000-000020A00000}"/>
    <cellStyle name="Обычный 8 21" xfId="4181" xr:uid="{00000000-0005-0000-0000-000021A00000}"/>
    <cellStyle name="Обычный 8 22" xfId="4182" xr:uid="{00000000-0005-0000-0000-000022A00000}"/>
    <cellStyle name="Обычный 8 23" xfId="4183" xr:uid="{00000000-0005-0000-0000-000023A00000}"/>
    <cellStyle name="Обычный 8 3" xfId="4184" xr:uid="{00000000-0005-0000-0000-000024A00000}"/>
    <cellStyle name="Обычный 8 4" xfId="4185" xr:uid="{00000000-0005-0000-0000-000025A00000}"/>
    <cellStyle name="Обычный 8 5" xfId="4186" xr:uid="{00000000-0005-0000-0000-000026A00000}"/>
    <cellStyle name="Обычный 8 6" xfId="4187" xr:uid="{00000000-0005-0000-0000-000027A00000}"/>
    <cellStyle name="Обычный 8 7" xfId="4188" xr:uid="{00000000-0005-0000-0000-000028A00000}"/>
    <cellStyle name="Обычный 8 8" xfId="4189" xr:uid="{00000000-0005-0000-0000-000029A00000}"/>
    <cellStyle name="Обычный 8 9" xfId="4190" xr:uid="{00000000-0005-0000-0000-00002AA00000}"/>
    <cellStyle name="Обычный 8_Comparison of Ore_reserves " xfId="9166" xr:uid="{00000000-0005-0000-0000-00002BA00000}"/>
    <cellStyle name="Обычный 80" xfId="4191" xr:uid="{00000000-0005-0000-0000-00002CA00000}"/>
    <cellStyle name="Обычный 80 10" xfId="12663" xr:uid="{00000000-0005-0000-0000-00002DA00000}"/>
    <cellStyle name="Обычный 80 10 2" xfId="22099" xr:uid="{00000000-0005-0000-0000-00002EA00000}"/>
    <cellStyle name="Обычный 80 10 2 2" xfId="40215" xr:uid="{00000000-0005-0000-0000-00002FA00000}"/>
    <cellStyle name="Обычный 80 10 3" xfId="31878" xr:uid="{00000000-0005-0000-0000-000030A00000}"/>
    <cellStyle name="Обычный 80 11" xfId="16236" xr:uid="{00000000-0005-0000-0000-000031A00000}"/>
    <cellStyle name="Обычный 80 11 2" xfId="25175" xr:uid="{00000000-0005-0000-0000-000032A00000}"/>
    <cellStyle name="Обычный 80 11 2 2" xfId="43168" xr:uid="{00000000-0005-0000-0000-000033A00000}"/>
    <cellStyle name="Обычный 80 11 3" xfId="34815" xr:uid="{00000000-0005-0000-0000-000034A00000}"/>
    <cellStyle name="Обычный 80 12" xfId="17463" xr:uid="{00000000-0005-0000-0000-000035A00000}"/>
    <cellStyle name="Обычный 80 12 2" xfId="35817" xr:uid="{00000000-0005-0000-0000-000036A00000}"/>
    <cellStyle name="Обычный 80 13" xfId="26561" xr:uid="{00000000-0005-0000-0000-000037A00000}"/>
    <cellStyle name="Обычный 80 13 2" xfId="44482" xr:uid="{00000000-0005-0000-0000-000038A00000}"/>
    <cellStyle name="Обычный 80 14" xfId="27653" xr:uid="{00000000-0005-0000-0000-000039A00000}"/>
    <cellStyle name="Обычный 80 15" xfId="45494" xr:uid="{00000000-0005-0000-0000-00003AA00000}"/>
    <cellStyle name="Обычный 80 16" xfId="46607" xr:uid="{00000000-0005-0000-0000-00003BA00000}"/>
    <cellStyle name="Обычный 80 2" xfId="4192" xr:uid="{00000000-0005-0000-0000-00003CA00000}"/>
    <cellStyle name="Обычный 80 2 2" xfId="10359" xr:uid="{00000000-0005-0000-0000-00003DA00000}"/>
    <cellStyle name="Обычный 80 3" xfId="6217" xr:uid="{00000000-0005-0000-0000-00003EA00000}"/>
    <cellStyle name="Обычный 80 3 10" xfId="27024" xr:uid="{00000000-0005-0000-0000-00003FA00000}"/>
    <cellStyle name="Обычный 80 3 10 2" xfId="44939" xr:uid="{00000000-0005-0000-0000-000040A00000}"/>
    <cellStyle name="Обычный 80 3 11" xfId="28259" xr:uid="{00000000-0005-0000-0000-000041A00000}"/>
    <cellStyle name="Обычный 80 3 12" xfId="45996" xr:uid="{00000000-0005-0000-0000-000042A00000}"/>
    <cellStyle name="Обычный 80 3 13" xfId="47191" xr:uid="{00000000-0005-0000-0000-000043A00000}"/>
    <cellStyle name="Обычный 80 3 2" xfId="9120" xr:uid="{00000000-0005-0000-0000-000044A00000}"/>
    <cellStyle name="Обычный 80 3 2 2" xfId="14196" xr:uid="{00000000-0005-0000-0000-000045A00000}"/>
    <cellStyle name="Обычный 80 3 2 2 2" xfId="23381" xr:uid="{00000000-0005-0000-0000-000046A00000}"/>
    <cellStyle name="Обычный 80 3 2 2 2 2" xfId="41381" xr:uid="{00000000-0005-0000-0000-000047A00000}"/>
    <cellStyle name="Обычный 80 3 2 2 3" xfId="33037" xr:uid="{00000000-0005-0000-0000-000048A00000}"/>
    <cellStyle name="Обычный 80 3 2 3" xfId="19686" xr:uid="{00000000-0005-0000-0000-000049A00000}"/>
    <cellStyle name="Обычный 80 3 2 3 2" xfId="37856" xr:uid="{00000000-0005-0000-0000-00004AA00000}"/>
    <cellStyle name="Обычный 80 3 2 4" xfId="29561" xr:uid="{00000000-0005-0000-0000-00004BA00000}"/>
    <cellStyle name="Обычный 80 3 3" xfId="10360" xr:uid="{00000000-0005-0000-0000-00004CA00000}"/>
    <cellStyle name="Обычный 80 3 3 2" xfId="15438" xr:uid="{00000000-0005-0000-0000-00004DA00000}"/>
    <cellStyle name="Обычный 80 3 3 2 2" xfId="24617" xr:uid="{00000000-0005-0000-0000-00004EA00000}"/>
    <cellStyle name="Обычный 80 3 3 2 2 2" xfId="42617" xr:uid="{00000000-0005-0000-0000-00004FA00000}"/>
    <cellStyle name="Обычный 80 3 3 2 3" xfId="34272" xr:uid="{00000000-0005-0000-0000-000050A00000}"/>
    <cellStyle name="Обычный 80 3 3 3" xfId="20435" xr:uid="{00000000-0005-0000-0000-000051A00000}"/>
    <cellStyle name="Обычный 80 3 3 3 2" xfId="38594" xr:uid="{00000000-0005-0000-0000-000052A00000}"/>
    <cellStyle name="Обычный 80 3 3 4" xfId="30287" xr:uid="{00000000-0005-0000-0000-000053A00000}"/>
    <cellStyle name="Обычный 80 3 4" xfId="11202" xr:uid="{00000000-0005-0000-0000-000054A00000}"/>
    <cellStyle name="Обычный 80 3 4 2" xfId="15439" xr:uid="{00000000-0005-0000-0000-000055A00000}"/>
    <cellStyle name="Обычный 80 3 4 2 2" xfId="24618" xr:uid="{00000000-0005-0000-0000-000056A00000}"/>
    <cellStyle name="Обычный 80 3 4 2 2 2" xfId="42618" xr:uid="{00000000-0005-0000-0000-000057A00000}"/>
    <cellStyle name="Обычный 80 3 4 2 3" xfId="34273" xr:uid="{00000000-0005-0000-0000-000058A00000}"/>
    <cellStyle name="Обычный 80 3 4 3" xfId="21050" xr:uid="{00000000-0005-0000-0000-000059A00000}"/>
    <cellStyle name="Обычный 80 3 4 3 2" xfId="39202" xr:uid="{00000000-0005-0000-0000-00005AA00000}"/>
    <cellStyle name="Обычный 80 3 4 4" xfId="30886" xr:uid="{00000000-0005-0000-0000-00005BA00000}"/>
    <cellStyle name="Обычный 80 3 5" xfId="11705" xr:uid="{00000000-0005-0000-0000-00005CA00000}"/>
    <cellStyle name="Обычный 80 3 5 2" xfId="21550" xr:uid="{00000000-0005-0000-0000-00005DA00000}"/>
    <cellStyle name="Обычный 80 3 5 2 2" xfId="39702" xr:uid="{00000000-0005-0000-0000-00005EA00000}"/>
    <cellStyle name="Обычный 80 3 5 3" xfId="31386" xr:uid="{00000000-0005-0000-0000-00005FA00000}"/>
    <cellStyle name="Обычный 80 3 6" xfId="7668" xr:uid="{00000000-0005-0000-0000-000060A00000}"/>
    <cellStyle name="Обычный 80 3 6 2" xfId="19060" xr:uid="{00000000-0005-0000-0000-000061A00000}"/>
    <cellStyle name="Обычный 80 3 6 2 2" xfId="37280" xr:uid="{00000000-0005-0000-0000-000062A00000}"/>
    <cellStyle name="Обычный 80 3 6 3" xfId="29027" xr:uid="{00000000-0005-0000-0000-000063A00000}"/>
    <cellStyle name="Обычный 80 3 7" xfId="13230" xr:uid="{00000000-0005-0000-0000-000064A00000}"/>
    <cellStyle name="Обычный 80 3 7 2" xfId="22631" xr:uid="{00000000-0005-0000-0000-000065A00000}"/>
    <cellStyle name="Обычный 80 3 7 2 2" xfId="40643" xr:uid="{00000000-0005-0000-0000-000066A00000}"/>
    <cellStyle name="Обычный 80 3 7 3" xfId="32304" xr:uid="{00000000-0005-0000-0000-000067A00000}"/>
    <cellStyle name="Обычный 80 3 8" xfId="16855" xr:uid="{00000000-0005-0000-0000-000068A00000}"/>
    <cellStyle name="Обычный 80 3 8 2" xfId="25604" xr:uid="{00000000-0005-0000-0000-000069A00000}"/>
    <cellStyle name="Обычный 80 3 8 2 2" xfId="43565" xr:uid="{00000000-0005-0000-0000-00006AA00000}"/>
    <cellStyle name="Обычный 80 3 8 3" xfId="35257" xr:uid="{00000000-0005-0000-0000-00006BA00000}"/>
    <cellStyle name="Обычный 80 3 9" xfId="18166" xr:uid="{00000000-0005-0000-0000-00006CA00000}"/>
    <cellStyle name="Обычный 80 3 9 2" xfId="36476" xr:uid="{00000000-0005-0000-0000-00006DA00000}"/>
    <cellStyle name="Обычный 80 4" xfId="8624" xr:uid="{00000000-0005-0000-0000-00006EA00000}"/>
    <cellStyle name="Обычный 80 4 2" xfId="10361" xr:uid="{00000000-0005-0000-0000-00006FA00000}"/>
    <cellStyle name="Обычный 80 4 2 2" xfId="15440" xr:uid="{00000000-0005-0000-0000-000070A00000}"/>
    <cellStyle name="Обычный 80 4 2 2 2" xfId="24619" xr:uid="{00000000-0005-0000-0000-000071A00000}"/>
    <cellStyle name="Обычный 80 4 2 2 2 2" xfId="42619" xr:uid="{00000000-0005-0000-0000-000072A00000}"/>
    <cellStyle name="Обычный 80 4 2 2 3" xfId="34274" xr:uid="{00000000-0005-0000-0000-000073A00000}"/>
    <cellStyle name="Обычный 80 4 2 3" xfId="20436" xr:uid="{00000000-0005-0000-0000-000074A00000}"/>
    <cellStyle name="Обычный 80 4 2 3 2" xfId="38595" xr:uid="{00000000-0005-0000-0000-000075A00000}"/>
    <cellStyle name="Обычный 80 4 2 4" xfId="30288" xr:uid="{00000000-0005-0000-0000-000076A00000}"/>
    <cellStyle name="Обычный 80 4 3" xfId="13415" xr:uid="{00000000-0005-0000-0000-000077A00000}"/>
    <cellStyle name="Обычный 80 4 4" xfId="19324" xr:uid="{00000000-0005-0000-0000-000078A00000}"/>
    <cellStyle name="Обычный 80 4 4 2" xfId="37496" xr:uid="{00000000-0005-0000-0000-000079A00000}"/>
    <cellStyle name="Обычный 80 4 5" xfId="29207" xr:uid="{00000000-0005-0000-0000-00007AA00000}"/>
    <cellStyle name="Обычный 80 5" xfId="9481" xr:uid="{00000000-0005-0000-0000-00007BA00000}"/>
    <cellStyle name="Обычный 80 5 2" xfId="13732" xr:uid="{00000000-0005-0000-0000-00007CA00000}"/>
    <cellStyle name="Обычный 80 5 2 2" xfId="22958" xr:uid="{00000000-0005-0000-0000-00007DA00000}"/>
    <cellStyle name="Обычный 80 5 2 2 2" xfId="40958" xr:uid="{00000000-0005-0000-0000-00007EA00000}"/>
    <cellStyle name="Обычный 80 5 2 3" xfId="32612" xr:uid="{00000000-0005-0000-0000-00007FA00000}"/>
    <cellStyle name="Обычный 80 5 3" xfId="19955" xr:uid="{00000000-0005-0000-0000-000080A00000}"/>
    <cellStyle name="Обычный 80 5 3 2" xfId="38120" xr:uid="{00000000-0005-0000-0000-000081A00000}"/>
    <cellStyle name="Обычный 80 5 4" xfId="29823" xr:uid="{00000000-0005-0000-0000-000082A00000}"/>
    <cellStyle name="Обычный 80 6" xfId="10891" xr:uid="{00000000-0005-0000-0000-000083A00000}"/>
    <cellStyle name="Обычный 80 6 2" xfId="15441" xr:uid="{00000000-0005-0000-0000-000084A00000}"/>
    <cellStyle name="Обычный 80 6 2 2" xfId="24620" xr:uid="{00000000-0005-0000-0000-000085A00000}"/>
    <cellStyle name="Обычный 80 6 2 2 2" xfId="42620" xr:uid="{00000000-0005-0000-0000-000086A00000}"/>
    <cellStyle name="Обычный 80 6 2 3" xfId="34275" xr:uid="{00000000-0005-0000-0000-000087A00000}"/>
    <cellStyle name="Обычный 80 6 3" xfId="20746" xr:uid="{00000000-0005-0000-0000-000088A00000}"/>
    <cellStyle name="Обычный 80 6 3 2" xfId="38898" xr:uid="{00000000-0005-0000-0000-000089A00000}"/>
    <cellStyle name="Обычный 80 6 4" xfId="30582" xr:uid="{00000000-0005-0000-0000-00008AA00000}"/>
    <cellStyle name="Обычный 80 7" xfId="11365" xr:uid="{00000000-0005-0000-0000-00008BA00000}"/>
    <cellStyle name="Обычный 80 7 2" xfId="21210" xr:uid="{00000000-0005-0000-0000-00008CA00000}"/>
    <cellStyle name="Обычный 80 7 2 2" xfId="39362" xr:uid="{00000000-0005-0000-0000-00008DA00000}"/>
    <cellStyle name="Обычный 80 7 3" xfId="31046" xr:uid="{00000000-0005-0000-0000-00008EA00000}"/>
    <cellStyle name="Обычный 80 8" xfId="12036" xr:uid="{00000000-0005-0000-0000-00008FA00000}"/>
    <cellStyle name="Обычный 80 8 2" xfId="21774" xr:uid="{00000000-0005-0000-0000-000090A00000}"/>
    <cellStyle name="Обычный 80 8 2 2" xfId="39922" xr:uid="{00000000-0005-0000-0000-000091A00000}"/>
    <cellStyle name="Обычный 80 8 3" xfId="31601" xr:uid="{00000000-0005-0000-0000-000092A00000}"/>
    <cellStyle name="Обычный 80 9" xfId="6991" xr:uid="{00000000-0005-0000-0000-000093A00000}"/>
    <cellStyle name="Обычный 80 9 2" xfId="18679" xr:uid="{00000000-0005-0000-0000-000094A00000}"/>
    <cellStyle name="Обычный 80 9 2 2" xfId="36922" xr:uid="{00000000-0005-0000-0000-000095A00000}"/>
    <cellStyle name="Обычный 80 9 3" xfId="28683" xr:uid="{00000000-0005-0000-0000-000096A00000}"/>
    <cellStyle name="Обычный 81" xfId="4193" xr:uid="{00000000-0005-0000-0000-000097A00000}"/>
    <cellStyle name="Обычный 81 10" xfId="12664" xr:uid="{00000000-0005-0000-0000-000098A00000}"/>
    <cellStyle name="Обычный 81 10 2" xfId="22100" xr:uid="{00000000-0005-0000-0000-000099A00000}"/>
    <cellStyle name="Обычный 81 10 2 2" xfId="40216" xr:uid="{00000000-0005-0000-0000-00009AA00000}"/>
    <cellStyle name="Обычный 81 10 3" xfId="31879" xr:uid="{00000000-0005-0000-0000-00009BA00000}"/>
    <cellStyle name="Обычный 81 11" xfId="16237" xr:uid="{00000000-0005-0000-0000-00009CA00000}"/>
    <cellStyle name="Обычный 81 11 2" xfId="25176" xr:uid="{00000000-0005-0000-0000-00009DA00000}"/>
    <cellStyle name="Обычный 81 11 2 2" xfId="43169" xr:uid="{00000000-0005-0000-0000-00009EA00000}"/>
    <cellStyle name="Обычный 81 11 3" xfId="34816" xr:uid="{00000000-0005-0000-0000-00009FA00000}"/>
    <cellStyle name="Обычный 81 12" xfId="17464" xr:uid="{00000000-0005-0000-0000-0000A0A00000}"/>
    <cellStyle name="Обычный 81 12 2" xfId="35818" xr:uid="{00000000-0005-0000-0000-0000A1A00000}"/>
    <cellStyle name="Обычный 81 13" xfId="26562" xr:uid="{00000000-0005-0000-0000-0000A2A00000}"/>
    <cellStyle name="Обычный 81 13 2" xfId="44483" xr:uid="{00000000-0005-0000-0000-0000A3A00000}"/>
    <cellStyle name="Обычный 81 14" xfId="27654" xr:uid="{00000000-0005-0000-0000-0000A4A00000}"/>
    <cellStyle name="Обычный 81 15" xfId="45495" xr:uid="{00000000-0005-0000-0000-0000A5A00000}"/>
    <cellStyle name="Обычный 81 16" xfId="46608" xr:uid="{00000000-0005-0000-0000-0000A6A00000}"/>
    <cellStyle name="Обычный 81 2" xfId="4194" xr:uid="{00000000-0005-0000-0000-0000A7A00000}"/>
    <cellStyle name="Обычный 81 2 2" xfId="10362" xr:uid="{00000000-0005-0000-0000-0000A8A00000}"/>
    <cellStyle name="Обычный 81 3" xfId="6218" xr:uid="{00000000-0005-0000-0000-0000A9A00000}"/>
    <cellStyle name="Обычный 81 3 10" xfId="27025" xr:uid="{00000000-0005-0000-0000-0000AAA00000}"/>
    <cellStyle name="Обычный 81 3 10 2" xfId="44940" xr:uid="{00000000-0005-0000-0000-0000ABA00000}"/>
    <cellStyle name="Обычный 81 3 11" xfId="28260" xr:uid="{00000000-0005-0000-0000-0000ACA00000}"/>
    <cellStyle name="Обычный 81 3 12" xfId="45997" xr:uid="{00000000-0005-0000-0000-0000ADA00000}"/>
    <cellStyle name="Обычный 81 3 13" xfId="47192" xr:uid="{00000000-0005-0000-0000-0000AEA00000}"/>
    <cellStyle name="Обычный 81 3 2" xfId="9121" xr:uid="{00000000-0005-0000-0000-0000AFA00000}"/>
    <cellStyle name="Обычный 81 3 2 2" xfId="14197" xr:uid="{00000000-0005-0000-0000-0000B0A00000}"/>
    <cellStyle name="Обычный 81 3 2 2 2" xfId="23382" xr:uid="{00000000-0005-0000-0000-0000B1A00000}"/>
    <cellStyle name="Обычный 81 3 2 2 2 2" xfId="41382" xr:uid="{00000000-0005-0000-0000-0000B2A00000}"/>
    <cellStyle name="Обычный 81 3 2 2 3" xfId="33038" xr:uid="{00000000-0005-0000-0000-0000B3A00000}"/>
    <cellStyle name="Обычный 81 3 2 3" xfId="19687" xr:uid="{00000000-0005-0000-0000-0000B4A00000}"/>
    <cellStyle name="Обычный 81 3 2 3 2" xfId="37857" xr:uid="{00000000-0005-0000-0000-0000B5A00000}"/>
    <cellStyle name="Обычный 81 3 2 4" xfId="29562" xr:uid="{00000000-0005-0000-0000-0000B6A00000}"/>
    <cellStyle name="Обычный 81 3 3" xfId="10363" xr:uid="{00000000-0005-0000-0000-0000B7A00000}"/>
    <cellStyle name="Обычный 81 3 3 2" xfId="15442" xr:uid="{00000000-0005-0000-0000-0000B8A00000}"/>
    <cellStyle name="Обычный 81 3 3 2 2" xfId="24621" xr:uid="{00000000-0005-0000-0000-0000B9A00000}"/>
    <cellStyle name="Обычный 81 3 3 2 2 2" xfId="42621" xr:uid="{00000000-0005-0000-0000-0000BAA00000}"/>
    <cellStyle name="Обычный 81 3 3 2 3" xfId="34276" xr:uid="{00000000-0005-0000-0000-0000BBA00000}"/>
    <cellStyle name="Обычный 81 3 3 3" xfId="20437" xr:uid="{00000000-0005-0000-0000-0000BCA00000}"/>
    <cellStyle name="Обычный 81 3 3 3 2" xfId="38596" xr:uid="{00000000-0005-0000-0000-0000BDA00000}"/>
    <cellStyle name="Обычный 81 3 3 4" xfId="30289" xr:uid="{00000000-0005-0000-0000-0000BEA00000}"/>
    <cellStyle name="Обычный 81 3 4" xfId="11203" xr:uid="{00000000-0005-0000-0000-0000BFA00000}"/>
    <cellStyle name="Обычный 81 3 4 2" xfId="15443" xr:uid="{00000000-0005-0000-0000-0000C0A00000}"/>
    <cellStyle name="Обычный 81 3 4 2 2" xfId="24622" xr:uid="{00000000-0005-0000-0000-0000C1A00000}"/>
    <cellStyle name="Обычный 81 3 4 2 2 2" xfId="42622" xr:uid="{00000000-0005-0000-0000-0000C2A00000}"/>
    <cellStyle name="Обычный 81 3 4 2 3" xfId="34277" xr:uid="{00000000-0005-0000-0000-0000C3A00000}"/>
    <cellStyle name="Обычный 81 3 4 3" xfId="21051" xr:uid="{00000000-0005-0000-0000-0000C4A00000}"/>
    <cellStyle name="Обычный 81 3 4 3 2" xfId="39203" xr:uid="{00000000-0005-0000-0000-0000C5A00000}"/>
    <cellStyle name="Обычный 81 3 4 4" xfId="30887" xr:uid="{00000000-0005-0000-0000-0000C6A00000}"/>
    <cellStyle name="Обычный 81 3 5" xfId="11706" xr:uid="{00000000-0005-0000-0000-0000C7A00000}"/>
    <cellStyle name="Обычный 81 3 5 2" xfId="21551" xr:uid="{00000000-0005-0000-0000-0000C8A00000}"/>
    <cellStyle name="Обычный 81 3 5 2 2" xfId="39703" xr:uid="{00000000-0005-0000-0000-0000C9A00000}"/>
    <cellStyle name="Обычный 81 3 5 3" xfId="31387" xr:uid="{00000000-0005-0000-0000-0000CAA00000}"/>
    <cellStyle name="Обычный 81 3 6" xfId="7669" xr:uid="{00000000-0005-0000-0000-0000CBA00000}"/>
    <cellStyle name="Обычный 81 3 6 2" xfId="19061" xr:uid="{00000000-0005-0000-0000-0000CCA00000}"/>
    <cellStyle name="Обычный 81 3 6 2 2" xfId="37281" xr:uid="{00000000-0005-0000-0000-0000CDA00000}"/>
    <cellStyle name="Обычный 81 3 6 3" xfId="29028" xr:uid="{00000000-0005-0000-0000-0000CEA00000}"/>
    <cellStyle name="Обычный 81 3 7" xfId="13231" xr:uid="{00000000-0005-0000-0000-0000CFA00000}"/>
    <cellStyle name="Обычный 81 3 7 2" xfId="22632" xr:uid="{00000000-0005-0000-0000-0000D0A00000}"/>
    <cellStyle name="Обычный 81 3 7 2 2" xfId="40644" xr:uid="{00000000-0005-0000-0000-0000D1A00000}"/>
    <cellStyle name="Обычный 81 3 7 3" xfId="32305" xr:uid="{00000000-0005-0000-0000-0000D2A00000}"/>
    <cellStyle name="Обычный 81 3 8" xfId="16856" xr:uid="{00000000-0005-0000-0000-0000D3A00000}"/>
    <cellStyle name="Обычный 81 3 8 2" xfId="25605" xr:uid="{00000000-0005-0000-0000-0000D4A00000}"/>
    <cellStyle name="Обычный 81 3 8 2 2" xfId="43566" xr:uid="{00000000-0005-0000-0000-0000D5A00000}"/>
    <cellStyle name="Обычный 81 3 8 3" xfId="35258" xr:uid="{00000000-0005-0000-0000-0000D6A00000}"/>
    <cellStyle name="Обычный 81 3 9" xfId="18167" xr:uid="{00000000-0005-0000-0000-0000D7A00000}"/>
    <cellStyle name="Обычный 81 3 9 2" xfId="36477" xr:uid="{00000000-0005-0000-0000-0000D8A00000}"/>
    <cellStyle name="Обычный 81 4" xfId="8503" xr:uid="{00000000-0005-0000-0000-0000D9A00000}"/>
    <cellStyle name="Обычный 81 4 2" xfId="10364" xr:uid="{00000000-0005-0000-0000-0000DAA00000}"/>
    <cellStyle name="Обычный 81 4 2 2" xfId="15444" xr:uid="{00000000-0005-0000-0000-0000DBA00000}"/>
    <cellStyle name="Обычный 81 4 2 2 2" xfId="24623" xr:uid="{00000000-0005-0000-0000-0000DCA00000}"/>
    <cellStyle name="Обычный 81 4 2 2 2 2" xfId="42623" xr:uid="{00000000-0005-0000-0000-0000DDA00000}"/>
    <cellStyle name="Обычный 81 4 2 2 3" xfId="34278" xr:uid="{00000000-0005-0000-0000-0000DEA00000}"/>
    <cellStyle name="Обычный 81 4 2 3" xfId="20438" xr:uid="{00000000-0005-0000-0000-0000DFA00000}"/>
    <cellStyle name="Обычный 81 4 2 3 2" xfId="38597" xr:uid="{00000000-0005-0000-0000-0000E0A00000}"/>
    <cellStyle name="Обычный 81 4 2 4" xfId="30290" xr:uid="{00000000-0005-0000-0000-0000E1A00000}"/>
    <cellStyle name="Обычный 81 4 3" xfId="13416" xr:uid="{00000000-0005-0000-0000-0000E2A00000}"/>
    <cellStyle name="Обычный 81 4 4" xfId="19258" xr:uid="{00000000-0005-0000-0000-0000E3A00000}"/>
    <cellStyle name="Обычный 81 4 4 2" xfId="37432" xr:uid="{00000000-0005-0000-0000-0000E4A00000}"/>
    <cellStyle name="Обычный 81 4 5" xfId="29143" xr:uid="{00000000-0005-0000-0000-0000E5A00000}"/>
    <cellStyle name="Обычный 81 5" xfId="9482" xr:uid="{00000000-0005-0000-0000-0000E6A00000}"/>
    <cellStyle name="Обычный 81 5 2" xfId="13733" xr:uid="{00000000-0005-0000-0000-0000E7A00000}"/>
    <cellStyle name="Обычный 81 5 2 2" xfId="22959" xr:uid="{00000000-0005-0000-0000-0000E8A00000}"/>
    <cellStyle name="Обычный 81 5 2 2 2" xfId="40959" xr:uid="{00000000-0005-0000-0000-0000E9A00000}"/>
    <cellStyle name="Обычный 81 5 2 3" xfId="32613" xr:uid="{00000000-0005-0000-0000-0000EAA00000}"/>
    <cellStyle name="Обычный 81 5 3" xfId="19956" xr:uid="{00000000-0005-0000-0000-0000EBA00000}"/>
    <cellStyle name="Обычный 81 5 3 2" xfId="38121" xr:uid="{00000000-0005-0000-0000-0000ECA00000}"/>
    <cellStyle name="Обычный 81 5 4" xfId="29824" xr:uid="{00000000-0005-0000-0000-0000EDA00000}"/>
    <cellStyle name="Обычный 81 6" xfId="10892" xr:uid="{00000000-0005-0000-0000-0000EEA00000}"/>
    <cellStyle name="Обычный 81 6 2" xfId="15445" xr:uid="{00000000-0005-0000-0000-0000EFA00000}"/>
    <cellStyle name="Обычный 81 6 2 2" xfId="24624" xr:uid="{00000000-0005-0000-0000-0000F0A00000}"/>
    <cellStyle name="Обычный 81 6 2 2 2" xfId="42624" xr:uid="{00000000-0005-0000-0000-0000F1A00000}"/>
    <cellStyle name="Обычный 81 6 2 3" xfId="34279" xr:uid="{00000000-0005-0000-0000-0000F2A00000}"/>
    <cellStyle name="Обычный 81 6 3" xfId="20747" xr:uid="{00000000-0005-0000-0000-0000F3A00000}"/>
    <cellStyle name="Обычный 81 6 3 2" xfId="38899" xr:uid="{00000000-0005-0000-0000-0000F4A00000}"/>
    <cellStyle name="Обычный 81 6 4" xfId="30583" xr:uid="{00000000-0005-0000-0000-0000F5A00000}"/>
    <cellStyle name="Обычный 81 7" xfId="11305" xr:uid="{00000000-0005-0000-0000-0000F6A00000}"/>
    <cellStyle name="Обычный 81 7 2" xfId="21150" xr:uid="{00000000-0005-0000-0000-0000F7A00000}"/>
    <cellStyle name="Обычный 81 7 2 2" xfId="39302" xr:uid="{00000000-0005-0000-0000-0000F8A00000}"/>
    <cellStyle name="Обычный 81 7 3" xfId="30986" xr:uid="{00000000-0005-0000-0000-0000F9A00000}"/>
    <cellStyle name="Обычный 81 8" xfId="12037" xr:uid="{00000000-0005-0000-0000-0000FAA00000}"/>
    <cellStyle name="Обычный 81 8 2" xfId="21775" xr:uid="{00000000-0005-0000-0000-0000FBA00000}"/>
    <cellStyle name="Обычный 81 8 2 2" xfId="39923" xr:uid="{00000000-0005-0000-0000-0000FCA00000}"/>
    <cellStyle name="Обычный 81 8 3" xfId="31602" xr:uid="{00000000-0005-0000-0000-0000FDA00000}"/>
    <cellStyle name="Обычный 81 9" xfId="6800" xr:uid="{00000000-0005-0000-0000-0000FEA00000}"/>
    <cellStyle name="Обычный 81 9 2" xfId="18593" xr:uid="{00000000-0005-0000-0000-0000FFA00000}"/>
    <cellStyle name="Обычный 81 9 2 2" xfId="36854" xr:uid="{00000000-0005-0000-0000-000000A10000}"/>
    <cellStyle name="Обычный 81 9 3" xfId="28623" xr:uid="{00000000-0005-0000-0000-000001A10000}"/>
    <cellStyle name="Обычный 82" xfId="4195" xr:uid="{00000000-0005-0000-0000-000002A10000}"/>
    <cellStyle name="Обычный 82 2" xfId="4196" xr:uid="{00000000-0005-0000-0000-000003A10000}"/>
    <cellStyle name="Обычный 82 3" xfId="4197" xr:uid="{00000000-0005-0000-0000-000004A10000}"/>
    <cellStyle name="Обычный 82 3 2" xfId="10365" xr:uid="{00000000-0005-0000-0000-000005A10000}"/>
    <cellStyle name="Обычный 82 4" xfId="4198" xr:uid="{00000000-0005-0000-0000-000006A10000}"/>
    <cellStyle name="Обычный 82 4 2" xfId="7319" xr:uid="{00000000-0005-0000-0000-000007A10000}"/>
    <cellStyle name="Обычный 82 4 3" xfId="10366" xr:uid="{00000000-0005-0000-0000-000008A10000}"/>
    <cellStyle name="Обычный 82 5" xfId="7670" xr:uid="{00000000-0005-0000-0000-000009A10000}"/>
    <cellStyle name="Обычный 82 6" xfId="10367" xr:uid="{00000000-0005-0000-0000-00000AA10000}"/>
    <cellStyle name="Обычный 82_Reconcilation" xfId="8352" xr:uid="{00000000-0005-0000-0000-00000BA10000}"/>
    <cellStyle name="Обычный 83" xfId="4199" xr:uid="{00000000-0005-0000-0000-00000CA10000}"/>
    <cellStyle name="Обычный 83 2" xfId="4200" xr:uid="{00000000-0005-0000-0000-00000DA10000}"/>
    <cellStyle name="Обычный 83 2 2" xfId="10368" xr:uid="{00000000-0005-0000-0000-00000EA10000}"/>
    <cellStyle name="Обычный 83 3" xfId="4201" xr:uid="{00000000-0005-0000-0000-00000FA10000}"/>
    <cellStyle name="Обычный 83 3 2" xfId="7320" xr:uid="{00000000-0005-0000-0000-000010A10000}"/>
    <cellStyle name="Обычный 83 3 3" xfId="10369" xr:uid="{00000000-0005-0000-0000-000011A10000}"/>
    <cellStyle name="Обычный 83 4" xfId="7671" xr:uid="{00000000-0005-0000-0000-000012A10000}"/>
    <cellStyle name="Обычный 83 5" xfId="10370" xr:uid="{00000000-0005-0000-0000-000013A10000}"/>
    <cellStyle name="Обычный 83_Reconcilation" xfId="8473" xr:uid="{00000000-0005-0000-0000-000014A10000}"/>
    <cellStyle name="Обычный 84" xfId="4202" xr:uid="{00000000-0005-0000-0000-000015A10000}"/>
    <cellStyle name="Обычный 84 2" xfId="4203" xr:uid="{00000000-0005-0000-0000-000016A10000}"/>
    <cellStyle name="Обычный 84 2 2" xfId="10371" xr:uid="{00000000-0005-0000-0000-000017A10000}"/>
    <cellStyle name="Обычный 84 3" xfId="4204" xr:uid="{00000000-0005-0000-0000-000018A10000}"/>
    <cellStyle name="Обычный 84 3 2" xfId="7321" xr:uid="{00000000-0005-0000-0000-000019A10000}"/>
    <cellStyle name="Обычный 84 3 3" xfId="10372" xr:uid="{00000000-0005-0000-0000-00001AA10000}"/>
    <cellStyle name="Обычный 84 4" xfId="7672" xr:uid="{00000000-0005-0000-0000-00001BA10000}"/>
    <cellStyle name="Обычный 84 5" xfId="10373" xr:uid="{00000000-0005-0000-0000-00001CA10000}"/>
    <cellStyle name="Обычный 84_Reconcilation" xfId="8846" xr:uid="{00000000-0005-0000-0000-00001DA10000}"/>
    <cellStyle name="Обычный 85" xfId="4205" xr:uid="{00000000-0005-0000-0000-00001EA10000}"/>
    <cellStyle name="Обычный 85 2" xfId="4206" xr:uid="{00000000-0005-0000-0000-00001FA10000}"/>
    <cellStyle name="Обычный 85 2 2" xfId="10374" xr:uid="{00000000-0005-0000-0000-000020A10000}"/>
    <cellStyle name="Обычный 85 3" xfId="4207" xr:uid="{00000000-0005-0000-0000-000021A10000}"/>
    <cellStyle name="Обычный 85 3 2" xfId="7322" xr:uid="{00000000-0005-0000-0000-000022A10000}"/>
    <cellStyle name="Обычный 85 3 3" xfId="10375" xr:uid="{00000000-0005-0000-0000-000023A10000}"/>
    <cellStyle name="Обычный 85 4" xfId="7673" xr:uid="{00000000-0005-0000-0000-000024A10000}"/>
    <cellStyle name="Обычный 85 5" xfId="10376" xr:uid="{00000000-0005-0000-0000-000025A10000}"/>
    <cellStyle name="Обычный 85_Reconcilation" xfId="8865" xr:uid="{00000000-0005-0000-0000-000026A10000}"/>
    <cellStyle name="Обычный 86" xfId="4208" xr:uid="{00000000-0005-0000-0000-000027A10000}"/>
    <cellStyle name="Обычный 86 2" xfId="4209" xr:uid="{00000000-0005-0000-0000-000028A10000}"/>
    <cellStyle name="Обычный 86 2 2" xfId="10377" xr:uid="{00000000-0005-0000-0000-000029A10000}"/>
    <cellStyle name="Обычный 86 3" xfId="4210" xr:uid="{00000000-0005-0000-0000-00002AA10000}"/>
    <cellStyle name="Обычный 86 3 2" xfId="7323" xr:uid="{00000000-0005-0000-0000-00002BA10000}"/>
    <cellStyle name="Обычный 86 3 3" xfId="10378" xr:uid="{00000000-0005-0000-0000-00002CA10000}"/>
    <cellStyle name="Обычный 86 4" xfId="7674" xr:uid="{00000000-0005-0000-0000-00002DA10000}"/>
    <cellStyle name="Обычный 86 5" xfId="10379" xr:uid="{00000000-0005-0000-0000-00002EA10000}"/>
    <cellStyle name="Обычный 86_Reconcilation" xfId="8828" xr:uid="{00000000-0005-0000-0000-00002FA10000}"/>
    <cellStyle name="Обычный 87" xfId="4211" xr:uid="{00000000-0005-0000-0000-000030A10000}"/>
    <cellStyle name="Обычный 87 2" xfId="4212" xr:uid="{00000000-0005-0000-0000-000031A10000}"/>
    <cellStyle name="Обычный 87 2 2" xfId="10380" xr:uid="{00000000-0005-0000-0000-000032A10000}"/>
    <cellStyle name="Обычный 87 3" xfId="4213" xr:uid="{00000000-0005-0000-0000-000033A10000}"/>
    <cellStyle name="Обычный 87 3 2" xfId="7324" xr:uid="{00000000-0005-0000-0000-000034A10000}"/>
    <cellStyle name="Обычный 87 3 3" xfId="10381" xr:uid="{00000000-0005-0000-0000-000035A10000}"/>
    <cellStyle name="Обычный 87 4" xfId="7675" xr:uid="{00000000-0005-0000-0000-000036A10000}"/>
    <cellStyle name="Обычный 87 5" xfId="10382" xr:uid="{00000000-0005-0000-0000-000037A10000}"/>
    <cellStyle name="Обычный 87_Reconcilation" xfId="8809" xr:uid="{00000000-0005-0000-0000-000038A10000}"/>
    <cellStyle name="Обычный 88" xfId="4214" xr:uid="{00000000-0005-0000-0000-000039A10000}"/>
    <cellStyle name="Обычный 88 2" xfId="4215" xr:uid="{00000000-0005-0000-0000-00003AA10000}"/>
    <cellStyle name="Обычный 88 2 2" xfId="10383" xr:uid="{00000000-0005-0000-0000-00003BA10000}"/>
    <cellStyle name="Обычный 88 3" xfId="4216" xr:uid="{00000000-0005-0000-0000-00003CA10000}"/>
    <cellStyle name="Обычный 88 3 2" xfId="7325" xr:uid="{00000000-0005-0000-0000-00003DA10000}"/>
    <cellStyle name="Обычный 88 3 3" xfId="10384" xr:uid="{00000000-0005-0000-0000-00003EA10000}"/>
    <cellStyle name="Обычный 88 4" xfId="7676" xr:uid="{00000000-0005-0000-0000-00003FA10000}"/>
    <cellStyle name="Обычный 88 5" xfId="10385" xr:uid="{00000000-0005-0000-0000-000040A10000}"/>
    <cellStyle name="Обычный 88_Reconcilation" xfId="8667" xr:uid="{00000000-0005-0000-0000-000041A10000}"/>
    <cellStyle name="Обычный 89" xfId="4217" xr:uid="{00000000-0005-0000-0000-000042A10000}"/>
    <cellStyle name="Обычный 89 2" xfId="4218" xr:uid="{00000000-0005-0000-0000-000043A10000}"/>
    <cellStyle name="Обычный 89 2 2" xfId="10386" xr:uid="{00000000-0005-0000-0000-000044A10000}"/>
    <cellStyle name="Обычный 89 3" xfId="4219" xr:uid="{00000000-0005-0000-0000-000045A10000}"/>
    <cellStyle name="Обычный 89 3 2" xfId="7326" xr:uid="{00000000-0005-0000-0000-000046A10000}"/>
    <cellStyle name="Обычный 89 3 3" xfId="10387" xr:uid="{00000000-0005-0000-0000-000047A10000}"/>
    <cellStyle name="Обычный 89 4" xfId="7677" xr:uid="{00000000-0005-0000-0000-000048A10000}"/>
    <cellStyle name="Обычный 89 5" xfId="10388" xr:uid="{00000000-0005-0000-0000-000049A10000}"/>
    <cellStyle name="Обычный 89_Reconcilation" xfId="8847" xr:uid="{00000000-0005-0000-0000-00004AA10000}"/>
    <cellStyle name="Обычный 9" xfId="4220" xr:uid="{00000000-0005-0000-0000-00004BA10000}"/>
    <cellStyle name="Обычный 9 10" xfId="4221" xr:uid="{00000000-0005-0000-0000-00004CA10000}"/>
    <cellStyle name="Обычный 9 11" xfId="4222" xr:uid="{00000000-0005-0000-0000-00004DA10000}"/>
    <cellStyle name="Обычный 9 12" xfId="4223" xr:uid="{00000000-0005-0000-0000-00004EA10000}"/>
    <cellStyle name="Обычный 9 13" xfId="4224" xr:uid="{00000000-0005-0000-0000-00004FA10000}"/>
    <cellStyle name="Обычный 9 14" xfId="4225" xr:uid="{00000000-0005-0000-0000-000050A10000}"/>
    <cellStyle name="Обычный 9 15" xfId="4226" xr:uid="{00000000-0005-0000-0000-000051A10000}"/>
    <cellStyle name="Обычный 9 16" xfId="4227" xr:uid="{00000000-0005-0000-0000-000052A10000}"/>
    <cellStyle name="Обычный 9 17" xfId="4228" xr:uid="{00000000-0005-0000-0000-000053A10000}"/>
    <cellStyle name="Обычный 9 18" xfId="4229" xr:uid="{00000000-0005-0000-0000-000054A10000}"/>
    <cellStyle name="Обычный 9 19" xfId="4230" xr:uid="{00000000-0005-0000-0000-000055A10000}"/>
    <cellStyle name="Обычный 9 2" xfId="4231" xr:uid="{00000000-0005-0000-0000-000056A10000}"/>
    <cellStyle name="Обычный 9 20" xfId="4232" xr:uid="{00000000-0005-0000-0000-000057A10000}"/>
    <cellStyle name="Обычный 9 3" xfId="4233" xr:uid="{00000000-0005-0000-0000-000058A10000}"/>
    <cellStyle name="Обычный 9 4" xfId="4234" xr:uid="{00000000-0005-0000-0000-000059A10000}"/>
    <cellStyle name="Обычный 9 5" xfId="4235" xr:uid="{00000000-0005-0000-0000-00005AA10000}"/>
    <cellStyle name="Обычный 9 6" xfId="4236" xr:uid="{00000000-0005-0000-0000-00005BA10000}"/>
    <cellStyle name="Обычный 9 7" xfId="4237" xr:uid="{00000000-0005-0000-0000-00005CA10000}"/>
    <cellStyle name="Обычный 9 8" xfId="4238" xr:uid="{00000000-0005-0000-0000-00005DA10000}"/>
    <cellStyle name="Обычный 9 9" xfId="4239" xr:uid="{00000000-0005-0000-0000-00005EA10000}"/>
    <cellStyle name="Обычный 9_Comparison of Ore_reserves " xfId="8864" xr:uid="{00000000-0005-0000-0000-00005FA10000}"/>
    <cellStyle name="Обычный 90" xfId="4240" xr:uid="{00000000-0005-0000-0000-000060A10000}"/>
    <cellStyle name="Обычный 90 2" xfId="4241" xr:uid="{00000000-0005-0000-0000-000061A10000}"/>
    <cellStyle name="Обычный 90 2 2" xfId="10389" xr:uid="{00000000-0005-0000-0000-000062A10000}"/>
    <cellStyle name="Обычный 90 3" xfId="4242" xr:uid="{00000000-0005-0000-0000-000063A10000}"/>
    <cellStyle name="Обычный 90 3 2" xfId="7327" xr:uid="{00000000-0005-0000-0000-000064A10000}"/>
    <cellStyle name="Обычный 90 3 3" xfId="10390" xr:uid="{00000000-0005-0000-0000-000065A10000}"/>
    <cellStyle name="Обычный 90 4" xfId="7678" xr:uid="{00000000-0005-0000-0000-000066A10000}"/>
    <cellStyle name="Обычный 90 5" xfId="10391" xr:uid="{00000000-0005-0000-0000-000067A10000}"/>
    <cellStyle name="Обычный 90_Reconcilation" xfId="8827" xr:uid="{00000000-0005-0000-0000-000068A10000}"/>
    <cellStyle name="Обычный 91" xfId="4243" xr:uid="{00000000-0005-0000-0000-000069A10000}"/>
    <cellStyle name="Обычный 91 2" xfId="4244" xr:uid="{00000000-0005-0000-0000-00006AA10000}"/>
    <cellStyle name="Обычный 91 2 2" xfId="10392" xr:uid="{00000000-0005-0000-0000-00006BA10000}"/>
    <cellStyle name="Обычный 91 3" xfId="4245" xr:uid="{00000000-0005-0000-0000-00006CA10000}"/>
    <cellStyle name="Обычный 91 3 2" xfId="7328" xr:uid="{00000000-0005-0000-0000-00006DA10000}"/>
    <cellStyle name="Обычный 91 3 3" xfId="10393" xr:uid="{00000000-0005-0000-0000-00006EA10000}"/>
    <cellStyle name="Обычный 91 4" xfId="7679" xr:uid="{00000000-0005-0000-0000-00006FA10000}"/>
    <cellStyle name="Обычный 91 5" xfId="10394" xr:uid="{00000000-0005-0000-0000-000070A10000}"/>
    <cellStyle name="Обычный 91_Reconcilation" xfId="8716" xr:uid="{00000000-0005-0000-0000-000071A10000}"/>
    <cellStyle name="Обычный 92" xfId="4246" xr:uid="{00000000-0005-0000-0000-000072A10000}"/>
    <cellStyle name="Обычный 92 2" xfId="4247" xr:uid="{00000000-0005-0000-0000-000073A10000}"/>
    <cellStyle name="Обычный 92 2 2" xfId="10395" xr:uid="{00000000-0005-0000-0000-000074A10000}"/>
    <cellStyle name="Обычный 92 3" xfId="4248" xr:uid="{00000000-0005-0000-0000-000075A10000}"/>
    <cellStyle name="Обычный 92 3 2" xfId="7329" xr:uid="{00000000-0005-0000-0000-000076A10000}"/>
    <cellStyle name="Обычный 92 3 3" xfId="10396" xr:uid="{00000000-0005-0000-0000-000077A10000}"/>
    <cellStyle name="Обычный 92 4" xfId="7680" xr:uid="{00000000-0005-0000-0000-000078A10000}"/>
    <cellStyle name="Обычный 92 5" xfId="10397" xr:uid="{00000000-0005-0000-0000-000079A10000}"/>
    <cellStyle name="Обычный 92_Reconcilation" xfId="8668" xr:uid="{00000000-0005-0000-0000-00007AA10000}"/>
    <cellStyle name="Обычный 93" xfId="4249" xr:uid="{00000000-0005-0000-0000-00007BA10000}"/>
    <cellStyle name="Обычный 93 2" xfId="4250" xr:uid="{00000000-0005-0000-0000-00007CA10000}"/>
    <cellStyle name="Обычный 93 2 2" xfId="10398" xr:uid="{00000000-0005-0000-0000-00007DA10000}"/>
    <cellStyle name="Обычный 93 3" xfId="4251" xr:uid="{00000000-0005-0000-0000-00007EA10000}"/>
    <cellStyle name="Обычный 93 3 2" xfId="7330" xr:uid="{00000000-0005-0000-0000-00007FA10000}"/>
    <cellStyle name="Обычный 93 3 3" xfId="10399" xr:uid="{00000000-0005-0000-0000-000080A10000}"/>
    <cellStyle name="Обычный 93 4" xfId="7681" xr:uid="{00000000-0005-0000-0000-000081A10000}"/>
    <cellStyle name="Обычный 93 5" xfId="10400" xr:uid="{00000000-0005-0000-0000-000082A10000}"/>
    <cellStyle name="Обычный 93_Reconcilation" xfId="8845" xr:uid="{00000000-0005-0000-0000-000083A10000}"/>
    <cellStyle name="Обычный 94" xfId="4252" xr:uid="{00000000-0005-0000-0000-000084A10000}"/>
    <cellStyle name="Обычный 94 2" xfId="4253" xr:uid="{00000000-0005-0000-0000-000085A10000}"/>
    <cellStyle name="Обычный 94 2 2" xfId="10401" xr:uid="{00000000-0005-0000-0000-000086A10000}"/>
    <cellStyle name="Обычный 94 3" xfId="4254" xr:uid="{00000000-0005-0000-0000-000087A10000}"/>
    <cellStyle name="Обычный 94 3 2" xfId="7331" xr:uid="{00000000-0005-0000-0000-000088A10000}"/>
    <cellStyle name="Обычный 94 3 3" xfId="10402" xr:uid="{00000000-0005-0000-0000-000089A10000}"/>
    <cellStyle name="Обычный 94 4" xfId="7682" xr:uid="{00000000-0005-0000-0000-00008AA10000}"/>
    <cellStyle name="Обычный 94 5" xfId="10403" xr:uid="{00000000-0005-0000-0000-00008BA10000}"/>
    <cellStyle name="Обычный 94_Reconcilation" xfId="8863" xr:uid="{00000000-0005-0000-0000-00008CA10000}"/>
    <cellStyle name="Обычный 95" xfId="4255" xr:uid="{00000000-0005-0000-0000-00008DA10000}"/>
    <cellStyle name="Обычный 95 2" xfId="4256" xr:uid="{00000000-0005-0000-0000-00008EA10000}"/>
    <cellStyle name="Обычный 95 2 2" xfId="10404" xr:uid="{00000000-0005-0000-0000-00008FA10000}"/>
    <cellStyle name="Обычный 95 3" xfId="4257" xr:uid="{00000000-0005-0000-0000-000090A10000}"/>
    <cellStyle name="Обычный 95 3 2" xfId="7332" xr:uid="{00000000-0005-0000-0000-000091A10000}"/>
    <cellStyle name="Обычный 95 3 3" xfId="10405" xr:uid="{00000000-0005-0000-0000-000092A10000}"/>
    <cellStyle name="Обычный 95 4" xfId="7683" xr:uid="{00000000-0005-0000-0000-000093A10000}"/>
    <cellStyle name="Обычный 95 5" xfId="10406" xr:uid="{00000000-0005-0000-0000-000094A10000}"/>
    <cellStyle name="Обычный 95_Reconcilation" xfId="8826" xr:uid="{00000000-0005-0000-0000-000095A10000}"/>
    <cellStyle name="Обычный 96" xfId="4258" xr:uid="{00000000-0005-0000-0000-000096A10000}"/>
    <cellStyle name="Обычный 96 2" xfId="4259" xr:uid="{00000000-0005-0000-0000-000097A10000}"/>
    <cellStyle name="Обычный 96 2 2" xfId="10407" xr:uid="{00000000-0005-0000-0000-000098A10000}"/>
    <cellStyle name="Обычный 96 3" xfId="4260" xr:uid="{00000000-0005-0000-0000-000099A10000}"/>
    <cellStyle name="Обычный 96 3 2" xfId="7333" xr:uid="{00000000-0005-0000-0000-00009AA10000}"/>
    <cellStyle name="Обычный 96 3 3" xfId="10408" xr:uid="{00000000-0005-0000-0000-00009BA10000}"/>
    <cellStyle name="Обычный 96 4" xfId="7684" xr:uid="{00000000-0005-0000-0000-00009CA10000}"/>
    <cellStyle name="Обычный 96 5" xfId="10409" xr:uid="{00000000-0005-0000-0000-00009DA10000}"/>
    <cellStyle name="Обычный 96_Reconcilation" xfId="8764" xr:uid="{00000000-0005-0000-0000-00009EA10000}"/>
    <cellStyle name="Обычный 97" xfId="4261" xr:uid="{00000000-0005-0000-0000-00009FA10000}"/>
    <cellStyle name="Обычный 97 2" xfId="4262" xr:uid="{00000000-0005-0000-0000-0000A0A10000}"/>
    <cellStyle name="Обычный 97 2 2" xfId="8666" xr:uid="{00000000-0005-0000-0000-0000A1A10000}"/>
    <cellStyle name="Обычный 97 3" xfId="4263" xr:uid="{00000000-0005-0000-0000-0000A2A10000}"/>
    <cellStyle name="Обычный 97 3 2" xfId="7334" xr:uid="{00000000-0005-0000-0000-0000A3A10000}"/>
    <cellStyle name="Обычный 97 3 3" xfId="10410" xr:uid="{00000000-0005-0000-0000-0000A4A10000}"/>
    <cellStyle name="Обычный 97 4" xfId="7292" xr:uid="{00000000-0005-0000-0000-0000A5A10000}"/>
    <cellStyle name="Обычный 97 4 2" xfId="10411" xr:uid="{00000000-0005-0000-0000-0000A6A10000}"/>
    <cellStyle name="Обычный 97 5" xfId="10412" xr:uid="{00000000-0005-0000-0000-0000A7A10000}"/>
    <cellStyle name="Обычный 97_Reconcilation" xfId="9136" xr:uid="{00000000-0005-0000-0000-0000A8A10000}"/>
    <cellStyle name="Обычный 98" xfId="4264" xr:uid="{00000000-0005-0000-0000-0000A9A10000}"/>
    <cellStyle name="Обычный 98 2" xfId="4265" xr:uid="{00000000-0005-0000-0000-0000AAA10000}"/>
    <cellStyle name="Обычный 98 2 2" xfId="8862" xr:uid="{00000000-0005-0000-0000-0000ABA10000}"/>
    <cellStyle name="Обычный 98 3" xfId="4266" xr:uid="{00000000-0005-0000-0000-0000ACA10000}"/>
    <cellStyle name="Обычный 98 3 2" xfId="7335" xr:uid="{00000000-0005-0000-0000-0000ADA10000}"/>
    <cellStyle name="Обычный 98 3 3" xfId="10413" xr:uid="{00000000-0005-0000-0000-0000AEA10000}"/>
    <cellStyle name="Обычный 98 4" xfId="7294" xr:uid="{00000000-0005-0000-0000-0000AFA10000}"/>
    <cellStyle name="Обычный 98 4 2" xfId="10414" xr:uid="{00000000-0005-0000-0000-0000B0A10000}"/>
    <cellStyle name="Обычный 98 5" xfId="10415" xr:uid="{00000000-0005-0000-0000-0000B1A10000}"/>
    <cellStyle name="Обычный 98_Reconcilation" xfId="8825" xr:uid="{00000000-0005-0000-0000-0000B2A10000}"/>
    <cellStyle name="Обычный 99" xfId="4267" xr:uid="{00000000-0005-0000-0000-0000B3A10000}"/>
    <cellStyle name="Обычный 99 2" xfId="4268" xr:uid="{00000000-0005-0000-0000-0000B4A10000}"/>
    <cellStyle name="Обычный 99 2 2" xfId="8805" xr:uid="{00000000-0005-0000-0000-0000B5A10000}"/>
    <cellStyle name="Обычный 99 3" xfId="4269" xr:uid="{00000000-0005-0000-0000-0000B6A10000}"/>
    <cellStyle name="Обычный 99 3 2" xfId="7336" xr:uid="{00000000-0005-0000-0000-0000B7A10000}"/>
    <cellStyle name="Обычный 99 3 3" xfId="10416" xr:uid="{00000000-0005-0000-0000-0000B8A10000}"/>
    <cellStyle name="Обычный 99 4" xfId="7293" xr:uid="{00000000-0005-0000-0000-0000B9A10000}"/>
    <cellStyle name="Обычный 99 4 2" xfId="10417" xr:uid="{00000000-0005-0000-0000-0000BAA10000}"/>
    <cellStyle name="Обычный 99 5" xfId="10418" xr:uid="{00000000-0005-0000-0000-0000BBA10000}"/>
    <cellStyle name="Обычный 99_Reconcilation" xfId="8656" xr:uid="{00000000-0005-0000-0000-0000BCA10000}"/>
    <cellStyle name="Основа таблицы" xfId="4270" xr:uid="{00000000-0005-0000-0000-0000BDA10000}"/>
    <cellStyle name="Открывавшаяся гиперссылка" xfId="4913" builtinId="9" hidden="1"/>
    <cellStyle name="Открывавшаяся гиперссылка" xfId="4914" builtinId="9" hidden="1"/>
    <cellStyle name="Открывавшаяся гиперссылка" xfId="4915" builtinId="9" hidden="1"/>
    <cellStyle name="Открывавшаяся гиперссылка" xfId="4916" builtinId="9" hidden="1"/>
    <cellStyle name="Открывавшаяся гиперссылка" xfId="4917" builtinId="9" hidden="1"/>
    <cellStyle name="Открывавшаяся гиперссылка" xfId="4918" builtinId="9" hidden="1"/>
    <cellStyle name="Открывавшаяся гиперссылка" xfId="4919" builtinId="9" hidden="1"/>
    <cellStyle name="Открывавшаяся гиперссылка" xfId="4920" builtinId="9" hidden="1"/>
    <cellStyle name="Открывавшаяся гиперссылка" xfId="4921" builtinId="9" hidden="1"/>
    <cellStyle name="Открывавшаяся гиперссылка" xfId="4922" builtinId="9" hidden="1"/>
    <cellStyle name="Открывавшаяся гиперссылка" xfId="4923" builtinId="9" hidden="1"/>
    <cellStyle name="Открывавшаяся гиперссылка" xfId="4924" builtinId="9" hidden="1"/>
    <cellStyle name="Открывавшаяся гиперссылка" xfId="4925" builtinId="9" hidden="1"/>
    <cellStyle name="Открывавшаяся гиперссылка" xfId="4926" builtinId="9" hidden="1"/>
    <cellStyle name="Открывавшаяся гиперссылка" xfId="4927" builtinId="9" hidden="1"/>
    <cellStyle name="Открывавшаяся гиперссылка" xfId="4928" builtinId="9" hidden="1"/>
    <cellStyle name="Открывавшаяся гиперссылка" xfId="4929" builtinId="9" hidden="1"/>
    <cellStyle name="Открывавшаяся гиперссылка" xfId="4930" builtinId="9" hidden="1"/>
    <cellStyle name="Открывавшаяся гиперссылка" xfId="4931" builtinId="9" hidden="1"/>
    <cellStyle name="Открывавшаяся гиперссылка" xfId="4932" builtinId="9" hidden="1"/>
    <cellStyle name="Открывавшаяся гиперссылка" xfId="4933" builtinId="9" hidden="1"/>
    <cellStyle name="Открывавшаяся гиперссылка" xfId="4934" builtinId="9" hidden="1"/>
    <cellStyle name="Открывавшаяся гиперссылка" xfId="4935" builtinId="9" hidden="1"/>
    <cellStyle name="Открывавшаяся гиперссылка" xfId="4936" builtinId="9" hidden="1"/>
    <cellStyle name="Открывавшаяся гиперссылка" xfId="4937" builtinId="9" hidden="1"/>
    <cellStyle name="Открывавшаяся гиперссылка" xfId="4938" builtinId="9" hidden="1"/>
    <cellStyle name="Открывавшаяся гиперссылка" xfId="4939" builtinId="9" hidden="1"/>
    <cellStyle name="Открывавшаяся гиперссылка" xfId="4940" builtinId="9" hidden="1"/>
    <cellStyle name="Открывавшаяся гиперссылка" xfId="4941" builtinId="9" hidden="1"/>
    <cellStyle name="Персонал_знач" xfId="4271" xr:uid="{00000000-0005-0000-0000-0000BEA10000}"/>
    <cellStyle name="Плохой 10" xfId="4272" xr:uid="{00000000-0005-0000-0000-0000BFA10000}"/>
    <cellStyle name="Плохой 11" xfId="4273" xr:uid="{00000000-0005-0000-0000-0000C0A10000}"/>
    <cellStyle name="Плохой 12" xfId="4274" xr:uid="{00000000-0005-0000-0000-0000C1A10000}"/>
    <cellStyle name="Плохой 13" xfId="4275" xr:uid="{00000000-0005-0000-0000-0000C2A10000}"/>
    <cellStyle name="Плохой 14" xfId="4276" xr:uid="{00000000-0005-0000-0000-0000C3A10000}"/>
    <cellStyle name="Плохой 15" xfId="4277" xr:uid="{00000000-0005-0000-0000-0000C4A10000}"/>
    <cellStyle name="Плохой 16" xfId="4278" xr:uid="{00000000-0005-0000-0000-0000C5A10000}"/>
    <cellStyle name="Плохой 17" xfId="4279" xr:uid="{00000000-0005-0000-0000-0000C6A10000}"/>
    <cellStyle name="Плохой 18" xfId="4280" xr:uid="{00000000-0005-0000-0000-0000C7A10000}"/>
    <cellStyle name="Плохой 19" xfId="4281" xr:uid="{00000000-0005-0000-0000-0000C8A10000}"/>
    <cellStyle name="Плохой 2" xfId="4282" xr:uid="{00000000-0005-0000-0000-0000C9A10000}"/>
    <cellStyle name="Плохой 2 2" xfId="4283" xr:uid="{00000000-0005-0000-0000-0000CAA10000}"/>
    <cellStyle name="Плохой 2 2 2" xfId="4284" xr:uid="{00000000-0005-0000-0000-0000CBA10000}"/>
    <cellStyle name="Плохой 2 2 3" xfId="6795" xr:uid="{00000000-0005-0000-0000-0000CCA10000}"/>
    <cellStyle name="Плохой 2 2_Reconcilation" xfId="9135" xr:uid="{00000000-0005-0000-0000-0000CDA10000}"/>
    <cellStyle name="Плохой 2 3" xfId="7376" xr:uid="{00000000-0005-0000-0000-0000CEA10000}"/>
    <cellStyle name="Плохой 2 4" xfId="8861" xr:uid="{00000000-0005-0000-0000-0000CFA10000}"/>
    <cellStyle name="Плохой 2_Сравнение РЗ по геологии_Hak" xfId="7685" xr:uid="{00000000-0005-0000-0000-0000D0A10000}"/>
    <cellStyle name="Плохой 20" xfId="4285" xr:uid="{00000000-0005-0000-0000-0000D1A10000}"/>
    <cellStyle name="Плохой 21" xfId="4286" xr:uid="{00000000-0005-0000-0000-0000D2A10000}"/>
    <cellStyle name="Плохой 22" xfId="4287" xr:uid="{00000000-0005-0000-0000-0000D3A10000}"/>
    <cellStyle name="Плохой 23" xfId="4288" xr:uid="{00000000-0005-0000-0000-0000D4A10000}"/>
    <cellStyle name="Плохой 3" xfId="4289" xr:uid="{00000000-0005-0000-0000-0000D5A10000}"/>
    <cellStyle name="Плохой 3 2" xfId="4290" xr:uid="{00000000-0005-0000-0000-0000D6A10000}"/>
    <cellStyle name="Плохой 3 3" xfId="6689" xr:uid="{00000000-0005-0000-0000-0000D7A10000}"/>
    <cellStyle name="Плохой 3_Reconcilation" xfId="8824" xr:uid="{00000000-0005-0000-0000-0000D8A10000}"/>
    <cellStyle name="Плохой 4" xfId="4291" xr:uid="{00000000-0005-0000-0000-0000D9A10000}"/>
    <cellStyle name="Плохой 4 2" xfId="8806" xr:uid="{00000000-0005-0000-0000-0000DAA10000}"/>
    <cellStyle name="Плохой 5" xfId="4292" xr:uid="{00000000-0005-0000-0000-0000DBA10000}"/>
    <cellStyle name="Плохой 5 2" xfId="7241" xr:uid="{00000000-0005-0000-0000-0000DCA10000}"/>
    <cellStyle name="Плохой 6" xfId="4293" xr:uid="{00000000-0005-0000-0000-0000DDA10000}"/>
    <cellStyle name="Плохой 6 2" xfId="7740" xr:uid="{00000000-0005-0000-0000-0000DEA10000}"/>
    <cellStyle name="Плохой 7" xfId="4294" xr:uid="{00000000-0005-0000-0000-0000DFA10000}"/>
    <cellStyle name="Плохой 7 2" xfId="8073" xr:uid="{00000000-0005-0000-0000-0000E0A10000}"/>
    <cellStyle name="Плохой 8" xfId="4295" xr:uid="{00000000-0005-0000-0000-0000E1A10000}"/>
    <cellStyle name="Плохой 8 2" xfId="9219" xr:uid="{00000000-0005-0000-0000-0000E2A10000}"/>
    <cellStyle name="Плохой 9" xfId="4296" xr:uid="{00000000-0005-0000-0000-0000E3A10000}"/>
    <cellStyle name="Плохой 9 2" xfId="12134" xr:uid="{00000000-0005-0000-0000-0000E4A10000}"/>
    <cellStyle name="Подзаголовок" xfId="4297" xr:uid="{00000000-0005-0000-0000-0000E5A10000}"/>
    <cellStyle name="Подзаголовок 2" xfId="5149" xr:uid="{00000000-0005-0000-0000-0000E6A10000}"/>
    <cellStyle name="Подзаголовок 2 2" xfId="13734" xr:uid="{00000000-0005-0000-0000-0000E7A10000}"/>
    <cellStyle name="Подзаголовок 2 2 2" xfId="22960" xr:uid="{00000000-0005-0000-0000-0000E8A10000}"/>
    <cellStyle name="Подзаголовок 2 2 2 2" xfId="40960" xr:uid="{00000000-0005-0000-0000-0000E9A10000}"/>
    <cellStyle name="Подзаголовок 2 2 3" xfId="32614" xr:uid="{00000000-0005-0000-0000-0000EAA10000}"/>
    <cellStyle name="Подзаголовок 2 3" xfId="16857" xr:uid="{00000000-0005-0000-0000-0000EBA10000}"/>
    <cellStyle name="Подзаголовок 2 3 2" xfId="35259" xr:uid="{00000000-0005-0000-0000-0000ECA10000}"/>
    <cellStyle name="Подзаголовок 2 4" xfId="27026" xr:uid="{00000000-0005-0000-0000-0000EDA10000}"/>
    <cellStyle name="Подзаголовок 2 4 2" xfId="44941" xr:uid="{00000000-0005-0000-0000-0000EEA10000}"/>
    <cellStyle name="Подзаголовок 2 5" xfId="27282" xr:uid="{00000000-0005-0000-0000-0000EFA10000}"/>
    <cellStyle name="Подзаголовок 2 6" xfId="45998" xr:uid="{00000000-0005-0000-0000-0000F0A10000}"/>
    <cellStyle name="Подзаголовок 2 7" xfId="47193" xr:uid="{00000000-0005-0000-0000-0000F1A10000}"/>
    <cellStyle name="Подзаголовок 3" xfId="5725" xr:uid="{00000000-0005-0000-0000-0000F2A10000}"/>
    <cellStyle name="Подзаголовок 3 2" xfId="17802" xr:uid="{00000000-0005-0000-0000-0000F3A10000}"/>
    <cellStyle name="Подзаголовок 3 2 2" xfId="36121" xr:uid="{00000000-0005-0000-0000-0000F4A10000}"/>
    <cellStyle name="Подзаголовок 3 3" xfId="27907" xr:uid="{00000000-0005-0000-0000-0000F5A10000}"/>
    <cellStyle name="Подзаголовок 4" xfId="12665" xr:uid="{00000000-0005-0000-0000-0000F6A10000}"/>
    <cellStyle name="Подзаголовок 4 2" xfId="22101" xr:uid="{00000000-0005-0000-0000-0000F7A10000}"/>
    <cellStyle name="Подзаголовок 4 2 2" xfId="40217" xr:uid="{00000000-0005-0000-0000-0000F8A10000}"/>
    <cellStyle name="Подзаголовок 4 3" xfId="31880" xr:uid="{00000000-0005-0000-0000-0000F9A10000}"/>
    <cellStyle name="Подзаголовок 5" xfId="16238" xr:uid="{00000000-0005-0000-0000-0000FAA10000}"/>
    <cellStyle name="Подзаголовок 5 2" xfId="34817" xr:uid="{00000000-0005-0000-0000-0000FBA10000}"/>
    <cellStyle name="Подзаголовок 6" xfId="26565" xr:uid="{00000000-0005-0000-0000-0000FCA10000}"/>
    <cellStyle name="Подзаголовок 6 2" xfId="44485" xr:uid="{00000000-0005-0000-0000-0000FDA10000}"/>
    <cellStyle name="Подзаголовок 7" xfId="26382" xr:uid="{00000000-0005-0000-0000-0000FEA10000}"/>
    <cellStyle name="Подзаголовок 8" xfId="45496" xr:uid="{00000000-0005-0000-0000-0000FFA10000}"/>
    <cellStyle name="Подзаголовок 9" xfId="46609" xr:uid="{00000000-0005-0000-0000-000000A20000}"/>
    <cellStyle name="Подстрока" xfId="4298" xr:uid="{00000000-0005-0000-0000-000001A20000}"/>
    <cellStyle name="Подстрока 10" xfId="46610" xr:uid="{00000000-0005-0000-0000-000002A20000}"/>
    <cellStyle name="Подстрока 2" xfId="5150" xr:uid="{00000000-0005-0000-0000-000003A20000}"/>
    <cellStyle name="Подстрока 2 2" xfId="13735" xr:uid="{00000000-0005-0000-0000-000004A20000}"/>
    <cellStyle name="Подстрока 2 2 2" xfId="22961" xr:uid="{00000000-0005-0000-0000-000005A20000}"/>
    <cellStyle name="Подстрока 2 2 2 2" xfId="40961" xr:uid="{00000000-0005-0000-0000-000006A20000}"/>
    <cellStyle name="Подстрока 2 2 3" xfId="32615" xr:uid="{00000000-0005-0000-0000-000007A20000}"/>
    <cellStyle name="Подстрока 2 3" xfId="16858" xr:uid="{00000000-0005-0000-0000-000008A20000}"/>
    <cellStyle name="Подстрока 2 3 2" xfId="35260" xr:uid="{00000000-0005-0000-0000-000009A20000}"/>
    <cellStyle name="Подстрока 2 4" xfId="17714" xr:uid="{00000000-0005-0000-0000-00000AA20000}"/>
    <cellStyle name="Подстрока 2 5" xfId="27027" xr:uid="{00000000-0005-0000-0000-00000BA20000}"/>
    <cellStyle name="Подстрока 2 5 2" xfId="44942" xr:uid="{00000000-0005-0000-0000-00000CA20000}"/>
    <cellStyle name="Подстрока 2 6" xfId="27283" xr:uid="{00000000-0005-0000-0000-00000DA20000}"/>
    <cellStyle name="Подстрока 2 7" xfId="45999" xr:uid="{00000000-0005-0000-0000-00000EA20000}"/>
    <cellStyle name="Подстрока 2 8" xfId="47194" xr:uid="{00000000-0005-0000-0000-00000FA20000}"/>
    <cellStyle name="Подстрока 3" xfId="6219" xr:uid="{00000000-0005-0000-0000-000010A20000}"/>
    <cellStyle name="Подстрока 3 2" xfId="18168" xr:uid="{00000000-0005-0000-0000-000011A20000}"/>
    <cellStyle name="Подстрока 3 2 2" xfId="36478" xr:uid="{00000000-0005-0000-0000-000012A20000}"/>
    <cellStyle name="Подстрока 3 3" xfId="28261" xr:uid="{00000000-0005-0000-0000-000013A20000}"/>
    <cellStyle name="Подстрока 4" xfId="6690" xr:uid="{00000000-0005-0000-0000-000014A20000}"/>
    <cellStyle name="Подстрока 4 2" xfId="18542" xr:uid="{00000000-0005-0000-0000-000015A20000}"/>
    <cellStyle name="Подстрока 5" xfId="12666" xr:uid="{00000000-0005-0000-0000-000016A20000}"/>
    <cellStyle name="Подстрока 5 2" xfId="22102" xr:uid="{00000000-0005-0000-0000-000017A20000}"/>
    <cellStyle name="Подстрока 5 2 2" xfId="40218" xr:uid="{00000000-0005-0000-0000-000018A20000}"/>
    <cellStyle name="Подстрока 5 3" xfId="31881" xr:uid="{00000000-0005-0000-0000-000019A20000}"/>
    <cellStyle name="Подстрока 6" xfId="16239" xr:uid="{00000000-0005-0000-0000-00001AA20000}"/>
    <cellStyle name="Подстрока 6 2" xfId="34818" xr:uid="{00000000-0005-0000-0000-00001BA20000}"/>
    <cellStyle name="Подстрока 7" xfId="26566" xr:uid="{00000000-0005-0000-0000-00001CA20000}"/>
    <cellStyle name="Подстрока 7 2" xfId="44486" xr:uid="{00000000-0005-0000-0000-00001DA20000}"/>
    <cellStyle name="Подстрока 8" xfId="26381" xr:uid="{00000000-0005-0000-0000-00001EA20000}"/>
    <cellStyle name="Подстрока 9" xfId="45497" xr:uid="{00000000-0005-0000-0000-00001FA20000}"/>
    <cellStyle name="Пояснение 10" xfId="4299" xr:uid="{00000000-0005-0000-0000-000020A20000}"/>
    <cellStyle name="Пояснение 11" xfId="4300" xr:uid="{00000000-0005-0000-0000-000021A20000}"/>
    <cellStyle name="Пояснение 12" xfId="4301" xr:uid="{00000000-0005-0000-0000-000022A20000}"/>
    <cellStyle name="Пояснение 13" xfId="4302" xr:uid="{00000000-0005-0000-0000-000023A20000}"/>
    <cellStyle name="Пояснение 14" xfId="4303" xr:uid="{00000000-0005-0000-0000-000024A20000}"/>
    <cellStyle name="Пояснение 15" xfId="4304" xr:uid="{00000000-0005-0000-0000-000025A20000}"/>
    <cellStyle name="Пояснение 16" xfId="4305" xr:uid="{00000000-0005-0000-0000-000026A20000}"/>
    <cellStyle name="Пояснение 17" xfId="4306" xr:uid="{00000000-0005-0000-0000-000027A20000}"/>
    <cellStyle name="Пояснение 18" xfId="4307" xr:uid="{00000000-0005-0000-0000-000028A20000}"/>
    <cellStyle name="Пояснение 19" xfId="4308" xr:uid="{00000000-0005-0000-0000-000029A20000}"/>
    <cellStyle name="Пояснение 2" xfId="4309" xr:uid="{00000000-0005-0000-0000-00002AA20000}"/>
    <cellStyle name="Пояснение 2 2" xfId="4310" xr:uid="{00000000-0005-0000-0000-00002BA20000}"/>
    <cellStyle name="Пояснение 2 2 2" xfId="4311" xr:uid="{00000000-0005-0000-0000-00002CA20000}"/>
    <cellStyle name="Пояснение 2 2 3" xfId="6992" xr:uid="{00000000-0005-0000-0000-00002DA20000}"/>
    <cellStyle name="Пояснение 2 2_Reconcilation" xfId="8658" xr:uid="{00000000-0005-0000-0000-00002EA20000}"/>
    <cellStyle name="Пояснение 2 3" xfId="7385" xr:uid="{00000000-0005-0000-0000-00002FA20000}"/>
    <cellStyle name="Пояснение 2 4" xfId="9134" xr:uid="{00000000-0005-0000-0000-000030A20000}"/>
    <cellStyle name="Пояснение 2_Сравнение РЗ по геологии_Hak" xfId="7686" xr:uid="{00000000-0005-0000-0000-000031A20000}"/>
    <cellStyle name="Пояснение 20" xfId="4312" xr:uid="{00000000-0005-0000-0000-000032A20000}"/>
    <cellStyle name="Пояснение 21" xfId="4313" xr:uid="{00000000-0005-0000-0000-000033A20000}"/>
    <cellStyle name="Пояснение 22" xfId="4314" xr:uid="{00000000-0005-0000-0000-000034A20000}"/>
    <cellStyle name="Пояснение 23" xfId="4315" xr:uid="{00000000-0005-0000-0000-000035A20000}"/>
    <cellStyle name="Пояснение 3" xfId="4316" xr:uid="{00000000-0005-0000-0000-000036A20000}"/>
    <cellStyle name="Пояснение 3 2" xfId="4317" xr:uid="{00000000-0005-0000-0000-000037A20000}"/>
    <cellStyle name="Пояснение 3 3" xfId="6691" xr:uid="{00000000-0005-0000-0000-000038A20000}"/>
    <cellStyle name="Пояснение 3_Reconcilation" xfId="8860" xr:uid="{00000000-0005-0000-0000-000039A20000}"/>
    <cellStyle name="Пояснение 4" xfId="4318" xr:uid="{00000000-0005-0000-0000-00003AA20000}"/>
    <cellStyle name="Пояснение 4 2" xfId="8823" xr:uid="{00000000-0005-0000-0000-00003BA20000}"/>
    <cellStyle name="Пояснение 5" xfId="4319" xr:uid="{00000000-0005-0000-0000-00003CA20000}"/>
    <cellStyle name="Пояснение 5 2" xfId="7250" xr:uid="{00000000-0005-0000-0000-00003DA20000}"/>
    <cellStyle name="Пояснение 6" xfId="4320" xr:uid="{00000000-0005-0000-0000-00003EA20000}"/>
    <cellStyle name="Пояснение 6 2" xfId="9225" xr:uid="{00000000-0005-0000-0000-00003FA20000}"/>
    <cellStyle name="Пояснение 7" xfId="4321" xr:uid="{00000000-0005-0000-0000-000040A20000}"/>
    <cellStyle name="Пояснение 8" xfId="4322" xr:uid="{00000000-0005-0000-0000-000041A20000}"/>
    <cellStyle name="Пояснение 9" xfId="4323" xr:uid="{00000000-0005-0000-0000-000042A20000}"/>
    <cellStyle name="Примечание 10" xfId="4324" xr:uid="{00000000-0005-0000-0000-000043A20000}"/>
    <cellStyle name="Примечание 10 2" xfId="5584" xr:uid="{00000000-0005-0000-0000-000044A20000}"/>
    <cellStyle name="Примечание 10 2 2" xfId="10419" xr:uid="{00000000-0005-0000-0000-000045A20000}"/>
    <cellStyle name="Примечание 10 2 2 2" xfId="20442" xr:uid="{00000000-0005-0000-0000-000046A20000}"/>
    <cellStyle name="Примечание 10 2 3" xfId="16675" xr:uid="{00000000-0005-0000-0000-000047A20000}"/>
    <cellStyle name="Примечание 10 2 4" xfId="27245" xr:uid="{00000000-0005-0000-0000-000048A20000}"/>
    <cellStyle name="Примечание 10 2 4 2" xfId="45089" xr:uid="{00000000-0005-0000-0000-000049A20000}"/>
    <cellStyle name="Примечание 10 2 5" xfId="47014" xr:uid="{00000000-0005-0000-0000-00004AA20000}"/>
    <cellStyle name="Примечание 10 3" xfId="7003" xr:uid="{00000000-0005-0000-0000-00004BA20000}"/>
    <cellStyle name="Примечание 10 3 2" xfId="18686" xr:uid="{00000000-0005-0000-0000-00004CA20000}"/>
    <cellStyle name="Примечание 10 4" xfId="16053" xr:uid="{00000000-0005-0000-0000-00004DA20000}"/>
    <cellStyle name="Примечание 10 5" xfId="26055" xr:uid="{00000000-0005-0000-0000-00004EA20000}"/>
    <cellStyle name="Примечание 10 5 2" xfId="43990" xr:uid="{00000000-0005-0000-0000-00004FA20000}"/>
    <cellStyle name="Примечание 10 6" xfId="46424" xr:uid="{00000000-0005-0000-0000-000050A20000}"/>
    <cellStyle name="Примечание 11" xfId="4325" xr:uid="{00000000-0005-0000-0000-000051A20000}"/>
    <cellStyle name="Примечание 11 2" xfId="5585" xr:uid="{00000000-0005-0000-0000-000052A20000}"/>
    <cellStyle name="Примечание 11 2 2" xfId="8804" xr:uid="{00000000-0005-0000-0000-000053A20000}"/>
    <cellStyle name="Примечание 11 2 3" xfId="13418" xr:uid="{00000000-0005-0000-0000-000054A20000}"/>
    <cellStyle name="Примечание 11 2 4" xfId="16676" xr:uid="{00000000-0005-0000-0000-000055A20000}"/>
    <cellStyle name="Примечание 11 2 5" xfId="27246" xr:uid="{00000000-0005-0000-0000-000056A20000}"/>
    <cellStyle name="Примечание 11 2 5 2" xfId="45090" xr:uid="{00000000-0005-0000-0000-000057A20000}"/>
    <cellStyle name="Примечание 11 2 6" xfId="47015" xr:uid="{00000000-0005-0000-0000-000058A20000}"/>
    <cellStyle name="Примечание 11 3" xfId="12038" xr:uid="{00000000-0005-0000-0000-000059A20000}"/>
    <cellStyle name="Примечание 11 4" xfId="7249" xr:uid="{00000000-0005-0000-0000-00005AA20000}"/>
    <cellStyle name="Примечание 11 5" xfId="12951" xr:uid="{00000000-0005-0000-0000-00005BA20000}"/>
    <cellStyle name="Примечание 11 5 2" xfId="22371" xr:uid="{00000000-0005-0000-0000-00005CA20000}"/>
    <cellStyle name="Примечание 11 6" xfId="16054" xr:uid="{00000000-0005-0000-0000-00005DA20000}"/>
    <cellStyle name="Примечание 11 7" xfId="26054" xr:uid="{00000000-0005-0000-0000-00005EA20000}"/>
    <cellStyle name="Примечание 11 7 2" xfId="43989" xr:uid="{00000000-0005-0000-0000-00005FA20000}"/>
    <cellStyle name="Примечание 11 8" xfId="46425" xr:uid="{00000000-0005-0000-0000-000060A20000}"/>
    <cellStyle name="Примечание 12" xfId="4326" xr:uid="{00000000-0005-0000-0000-000061A20000}"/>
    <cellStyle name="Примечание 12 10" xfId="46426" xr:uid="{00000000-0005-0000-0000-000062A20000}"/>
    <cellStyle name="Примечание 12 2" xfId="5586" xr:uid="{00000000-0005-0000-0000-000063A20000}"/>
    <cellStyle name="Примечание 12 2 2" xfId="8871" xr:uid="{00000000-0005-0000-0000-000064A20000}"/>
    <cellStyle name="Примечание 12 2 2 2" xfId="19443" xr:uid="{00000000-0005-0000-0000-000065A20000}"/>
    <cellStyle name="Примечание 12 2 2 2 2" xfId="37613" xr:uid="{00000000-0005-0000-0000-000066A20000}"/>
    <cellStyle name="Примечание 12 2 2 3" xfId="29318" xr:uid="{00000000-0005-0000-0000-000067A20000}"/>
    <cellStyle name="Примечание 12 2 3" xfId="15447" xr:uid="{00000000-0005-0000-0000-000068A20000}"/>
    <cellStyle name="Примечание 12 2 3 2" xfId="24625" xr:uid="{00000000-0005-0000-0000-000069A20000}"/>
    <cellStyle name="Примечание 12 2 3 2 2" xfId="42625" xr:uid="{00000000-0005-0000-0000-00006AA20000}"/>
    <cellStyle name="Примечание 12 2 3 3" xfId="34280" xr:uid="{00000000-0005-0000-0000-00006BA20000}"/>
    <cellStyle name="Примечание 12 2 4" xfId="16677" xr:uid="{00000000-0005-0000-0000-00006CA20000}"/>
    <cellStyle name="Примечание 12 2 5" xfId="27247" xr:uid="{00000000-0005-0000-0000-00006DA20000}"/>
    <cellStyle name="Примечание 12 2 5 2" xfId="45091" xr:uid="{00000000-0005-0000-0000-00006EA20000}"/>
    <cellStyle name="Примечание 12 2 6" xfId="47016" xr:uid="{00000000-0005-0000-0000-00006FA20000}"/>
    <cellStyle name="Примечание 12 3" xfId="10647" xr:uid="{00000000-0005-0000-0000-000070A20000}"/>
    <cellStyle name="Примечание 12 3 2" xfId="15448" xr:uid="{00000000-0005-0000-0000-000071A20000}"/>
    <cellStyle name="Примечание 12 3 2 2" xfId="24626" xr:uid="{00000000-0005-0000-0000-000072A20000}"/>
    <cellStyle name="Примечание 12 3 2 2 2" xfId="42626" xr:uid="{00000000-0005-0000-0000-000073A20000}"/>
    <cellStyle name="Примечание 12 3 2 3" xfId="34281" xr:uid="{00000000-0005-0000-0000-000074A20000}"/>
    <cellStyle name="Примечание 12 3 3" xfId="20507" xr:uid="{00000000-0005-0000-0000-000075A20000}"/>
    <cellStyle name="Примечание 12 3 3 2" xfId="38659" xr:uid="{00000000-0005-0000-0000-000076A20000}"/>
    <cellStyle name="Примечание 12 3 4" xfId="30343" xr:uid="{00000000-0005-0000-0000-000077A20000}"/>
    <cellStyle name="Примечание 12 4" xfId="11204" xr:uid="{00000000-0005-0000-0000-000078A20000}"/>
    <cellStyle name="Примечание 12 4 2" xfId="15449" xr:uid="{00000000-0005-0000-0000-000079A20000}"/>
    <cellStyle name="Примечание 12 4 2 2" xfId="24627" xr:uid="{00000000-0005-0000-0000-00007AA20000}"/>
    <cellStyle name="Примечание 12 4 2 2 2" xfId="42627" xr:uid="{00000000-0005-0000-0000-00007BA20000}"/>
    <cellStyle name="Примечание 12 4 2 3" xfId="34282" xr:uid="{00000000-0005-0000-0000-00007CA20000}"/>
    <cellStyle name="Примечание 12 4 3" xfId="21052" xr:uid="{00000000-0005-0000-0000-00007DA20000}"/>
    <cellStyle name="Примечание 12 4 3 2" xfId="39204" xr:uid="{00000000-0005-0000-0000-00007EA20000}"/>
    <cellStyle name="Примечание 12 4 4" xfId="30888" xr:uid="{00000000-0005-0000-0000-00007FA20000}"/>
    <cellStyle name="Примечание 12 5" xfId="11463" xr:uid="{00000000-0005-0000-0000-000080A20000}"/>
    <cellStyle name="Примечание 12 5 2" xfId="21308" xr:uid="{00000000-0005-0000-0000-000081A20000}"/>
    <cellStyle name="Примечание 12 5 2 2" xfId="39460" xr:uid="{00000000-0005-0000-0000-000082A20000}"/>
    <cellStyle name="Примечание 12 5 3" xfId="31144" xr:uid="{00000000-0005-0000-0000-000083A20000}"/>
    <cellStyle name="Примечание 12 6" xfId="7348" xr:uid="{00000000-0005-0000-0000-000084A20000}"/>
    <cellStyle name="Примечание 12 6 2" xfId="18814" xr:uid="{00000000-0005-0000-0000-000085A20000}"/>
    <cellStyle name="Примечание 12 6 2 2" xfId="37034" xr:uid="{00000000-0005-0000-0000-000086A20000}"/>
    <cellStyle name="Примечание 12 6 3" xfId="28783" xr:uid="{00000000-0005-0000-0000-000087A20000}"/>
    <cellStyle name="Примечание 12 7" xfId="12952" xr:uid="{00000000-0005-0000-0000-000088A20000}"/>
    <cellStyle name="Примечание 12 7 2" xfId="22372" xr:uid="{00000000-0005-0000-0000-000089A20000}"/>
    <cellStyle name="Примечание 12 8" xfId="16055" xr:uid="{00000000-0005-0000-0000-00008AA20000}"/>
    <cellStyle name="Примечание 12 9" xfId="26040" xr:uid="{00000000-0005-0000-0000-00008BA20000}"/>
    <cellStyle name="Примечание 12 9 2" xfId="43976" xr:uid="{00000000-0005-0000-0000-00008CA20000}"/>
    <cellStyle name="Примечание 13" xfId="4327" xr:uid="{00000000-0005-0000-0000-00008DA20000}"/>
    <cellStyle name="Примечание 13 2" xfId="5587" xr:uid="{00000000-0005-0000-0000-00008EA20000}"/>
    <cellStyle name="Примечание 13 2 2" xfId="16678" xr:uid="{00000000-0005-0000-0000-00008FA20000}"/>
    <cellStyle name="Примечание 13 2 3" xfId="27248" xr:uid="{00000000-0005-0000-0000-000090A20000}"/>
    <cellStyle name="Примечание 13 2 3 2" xfId="45092" xr:uid="{00000000-0005-0000-0000-000091A20000}"/>
    <cellStyle name="Примечание 13 2 4" xfId="47017" xr:uid="{00000000-0005-0000-0000-000092A20000}"/>
    <cellStyle name="Примечание 13 3" xfId="12135" xr:uid="{00000000-0005-0000-0000-000093A20000}"/>
    <cellStyle name="Примечание 13 3 2" xfId="21792" xr:uid="{00000000-0005-0000-0000-000094A20000}"/>
    <cellStyle name="Примечание 13 3 2 2" xfId="39940" xr:uid="{00000000-0005-0000-0000-000095A20000}"/>
    <cellStyle name="Примечание 13 3 3" xfId="31617" xr:uid="{00000000-0005-0000-0000-000096A20000}"/>
    <cellStyle name="Примечание 13 4" xfId="12953" xr:uid="{00000000-0005-0000-0000-000097A20000}"/>
    <cellStyle name="Примечание 13 4 2" xfId="22373" xr:uid="{00000000-0005-0000-0000-000098A20000}"/>
    <cellStyle name="Примечание 13 5" xfId="16056" xr:uid="{00000000-0005-0000-0000-000099A20000}"/>
    <cellStyle name="Примечание 13 6" xfId="26039" xr:uid="{00000000-0005-0000-0000-00009AA20000}"/>
    <cellStyle name="Примечание 13 6 2" xfId="43975" xr:uid="{00000000-0005-0000-0000-00009BA20000}"/>
    <cellStyle name="Примечание 13 7" xfId="46427" xr:uid="{00000000-0005-0000-0000-00009CA20000}"/>
    <cellStyle name="Примечание 14" xfId="4328" xr:uid="{00000000-0005-0000-0000-00009DA20000}"/>
    <cellStyle name="Примечание 14 2" xfId="5588" xr:uid="{00000000-0005-0000-0000-00009EA20000}"/>
    <cellStyle name="Примечание 14 2 2" xfId="16679" xr:uid="{00000000-0005-0000-0000-00009FA20000}"/>
    <cellStyle name="Примечание 14 2 3" xfId="27249" xr:uid="{00000000-0005-0000-0000-0000A0A20000}"/>
    <cellStyle name="Примечание 14 2 3 2" xfId="45093" xr:uid="{00000000-0005-0000-0000-0000A1A20000}"/>
    <cellStyle name="Примечание 14 2 4" xfId="47018" xr:uid="{00000000-0005-0000-0000-0000A2A20000}"/>
    <cellStyle name="Примечание 14 3" xfId="12954" xr:uid="{00000000-0005-0000-0000-0000A3A20000}"/>
    <cellStyle name="Примечание 14 3 2" xfId="22374" xr:uid="{00000000-0005-0000-0000-0000A4A20000}"/>
    <cellStyle name="Примечание 14 4" xfId="16057" xr:uid="{00000000-0005-0000-0000-0000A5A20000}"/>
    <cellStyle name="Примечание 14 5" xfId="26479" xr:uid="{00000000-0005-0000-0000-0000A6A20000}"/>
    <cellStyle name="Примечание 14 5 2" xfId="44401" xr:uid="{00000000-0005-0000-0000-0000A7A20000}"/>
    <cellStyle name="Примечание 14 6" xfId="46428" xr:uid="{00000000-0005-0000-0000-0000A8A20000}"/>
    <cellStyle name="Примечание 15" xfId="4329" xr:uid="{00000000-0005-0000-0000-0000A9A20000}"/>
    <cellStyle name="Примечание 15 2" xfId="5589" xr:uid="{00000000-0005-0000-0000-0000AAA20000}"/>
    <cellStyle name="Примечание 15 2 2" xfId="16680" xr:uid="{00000000-0005-0000-0000-0000ABA20000}"/>
    <cellStyle name="Примечание 15 2 3" xfId="27250" xr:uid="{00000000-0005-0000-0000-0000ACA20000}"/>
    <cellStyle name="Примечание 15 2 3 2" xfId="45094" xr:uid="{00000000-0005-0000-0000-0000ADA20000}"/>
    <cellStyle name="Примечание 15 2 4" xfId="47019" xr:uid="{00000000-0005-0000-0000-0000AEA20000}"/>
    <cellStyle name="Примечание 15 3" xfId="12955" xr:uid="{00000000-0005-0000-0000-0000AFA20000}"/>
    <cellStyle name="Примечание 15 3 2" xfId="22375" xr:uid="{00000000-0005-0000-0000-0000B0A20000}"/>
    <cellStyle name="Примечание 15 4" xfId="16058" xr:uid="{00000000-0005-0000-0000-0000B1A20000}"/>
    <cellStyle name="Примечание 15 5" xfId="26478" xr:uid="{00000000-0005-0000-0000-0000B2A20000}"/>
    <cellStyle name="Примечание 15 5 2" xfId="44400" xr:uid="{00000000-0005-0000-0000-0000B3A20000}"/>
    <cellStyle name="Примечание 15 6" xfId="46429" xr:uid="{00000000-0005-0000-0000-0000B4A20000}"/>
    <cellStyle name="Примечание 16" xfId="4330" xr:uid="{00000000-0005-0000-0000-0000B5A20000}"/>
    <cellStyle name="Примечание 16 2" xfId="5590" xr:uid="{00000000-0005-0000-0000-0000B6A20000}"/>
    <cellStyle name="Примечание 16 2 2" xfId="16681" xr:uid="{00000000-0005-0000-0000-0000B7A20000}"/>
    <cellStyle name="Примечание 16 2 3" xfId="27251" xr:uid="{00000000-0005-0000-0000-0000B8A20000}"/>
    <cellStyle name="Примечание 16 2 3 2" xfId="45095" xr:uid="{00000000-0005-0000-0000-0000B9A20000}"/>
    <cellStyle name="Примечание 16 2 4" xfId="47020" xr:uid="{00000000-0005-0000-0000-0000BAA20000}"/>
    <cellStyle name="Примечание 16 3" xfId="12956" xr:uid="{00000000-0005-0000-0000-0000BBA20000}"/>
    <cellStyle name="Примечание 16 3 2" xfId="22376" xr:uid="{00000000-0005-0000-0000-0000BCA20000}"/>
    <cellStyle name="Примечание 16 4" xfId="16059" xr:uid="{00000000-0005-0000-0000-0000BDA20000}"/>
    <cellStyle name="Примечание 16 5" xfId="26476" xr:uid="{00000000-0005-0000-0000-0000BEA20000}"/>
    <cellStyle name="Примечание 16 5 2" xfId="44398" xr:uid="{00000000-0005-0000-0000-0000BFA20000}"/>
    <cellStyle name="Примечание 16 6" xfId="46430" xr:uid="{00000000-0005-0000-0000-0000C0A20000}"/>
    <cellStyle name="Примечание 17" xfId="4331" xr:uid="{00000000-0005-0000-0000-0000C1A20000}"/>
    <cellStyle name="Примечание 17 2" xfId="5591" xr:uid="{00000000-0005-0000-0000-0000C2A20000}"/>
    <cellStyle name="Примечание 17 2 2" xfId="16682" xr:uid="{00000000-0005-0000-0000-0000C3A20000}"/>
    <cellStyle name="Примечание 17 2 3" xfId="27252" xr:uid="{00000000-0005-0000-0000-0000C4A20000}"/>
    <cellStyle name="Примечание 17 2 3 2" xfId="45096" xr:uid="{00000000-0005-0000-0000-0000C5A20000}"/>
    <cellStyle name="Примечание 17 2 4" xfId="47021" xr:uid="{00000000-0005-0000-0000-0000C6A20000}"/>
    <cellStyle name="Примечание 17 3" xfId="12957" xr:uid="{00000000-0005-0000-0000-0000C7A20000}"/>
    <cellStyle name="Примечание 17 3 2" xfId="22377" xr:uid="{00000000-0005-0000-0000-0000C8A20000}"/>
    <cellStyle name="Примечание 17 4" xfId="16060" xr:uid="{00000000-0005-0000-0000-0000C9A20000}"/>
    <cellStyle name="Примечание 17 5" xfId="26475" xr:uid="{00000000-0005-0000-0000-0000CAA20000}"/>
    <cellStyle name="Примечание 17 5 2" xfId="44397" xr:uid="{00000000-0005-0000-0000-0000CBA20000}"/>
    <cellStyle name="Примечание 17 6" xfId="46431" xr:uid="{00000000-0005-0000-0000-0000CCA20000}"/>
    <cellStyle name="Примечание 18" xfId="4332" xr:uid="{00000000-0005-0000-0000-0000CDA20000}"/>
    <cellStyle name="Примечание 18 2" xfId="5592" xr:uid="{00000000-0005-0000-0000-0000CEA20000}"/>
    <cellStyle name="Примечание 18 2 2" xfId="16683" xr:uid="{00000000-0005-0000-0000-0000CFA20000}"/>
    <cellStyle name="Примечание 18 2 3" xfId="27253" xr:uid="{00000000-0005-0000-0000-0000D0A20000}"/>
    <cellStyle name="Примечание 18 2 3 2" xfId="45097" xr:uid="{00000000-0005-0000-0000-0000D1A20000}"/>
    <cellStyle name="Примечание 18 2 4" xfId="47022" xr:uid="{00000000-0005-0000-0000-0000D2A20000}"/>
    <cellStyle name="Примечание 18 3" xfId="12958" xr:uid="{00000000-0005-0000-0000-0000D3A20000}"/>
    <cellStyle name="Примечание 18 3 2" xfId="22378" xr:uid="{00000000-0005-0000-0000-0000D4A20000}"/>
    <cellStyle name="Примечание 18 4" xfId="16061" xr:uid="{00000000-0005-0000-0000-0000D5A20000}"/>
    <cellStyle name="Примечание 18 5" xfId="26474" xr:uid="{00000000-0005-0000-0000-0000D6A20000}"/>
    <cellStyle name="Примечание 18 5 2" xfId="44396" xr:uid="{00000000-0005-0000-0000-0000D7A20000}"/>
    <cellStyle name="Примечание 18 6" xfId="46432" xr:uid="{00000000-0005-0000-0000-0000D8A20000}"/>
    <cellStyle name="Примечание 19" xfId="4333" xr:uid="{00000000-0005-0000-0000-0000D9A20000}"/>
    <cellStyle name="Примечание 19 2" xfId="5593" xr:uid="{00000000-0005-0000-0000-0000DAA20000}"/>
    <cellStyle name="Примечание 19 2 2" xfId="16684" xr:uid="{00000000-0005-0000-0000-0000DBA20000}"/>
    <cellStyle name="Примечание 19 2 3" xfId="27254" xr:uid="{00000000-0005-0000-0000-0000DCA20000}"/>
    <cellStyle name="Примечание 19 2 3 2" xfId="45098" xr:uid="{00000000-0005-0000-0000-0000DDA20000}"/>
    <cellStyle name="Примечание 19 2 4" xfId="47023" xr:uid="{00000000-0005-0000-0000-0000DEA20000}"/>
    <cellStyle name="Примечание 19 3" xfId="12959" xr:uid="{00000000-0005-0000-0000-0000DFA20000}"/>
    <cellStyle name="Примечание 19 3 2" xfId="22379" xr:uid="{00000000-0005-0000-0000-0000E0A20000}"/>
    <cellStyle name="Примечание 19 4" xfId="16062" xr:uid="{00000000-0005-0000-0000-0000E1A20000}"/>
    <cellStyle name="Примечание 19 5" xfId="26473" xr:uid="{00000000-0005-0000-0000-0000E2A20000}"/>
    <cellStyle name="Примечание 19 5 2" xfId="44395" xr:uid="{00000000-0005-0000-0000-0000E3A20000}"/>
    <cellStyle name="Примечание 19 6" xfId="46433" xr:uid="{00000000-0005-0000-0000-0000E4A20000}"/>
    <cellStyle name="Примечание 2" xfId="4334" xr:uid="{00000000-0005-0000-0000-0000E5A20000}"/>
    <cellStyle name="Примечание 2 2" xfId="4335" xr:uid="{00000000-0005-0000-0000-0000E6A20000}"/>
    <cellStyle name="Примечание 2 2 2" xfId="5444" xr:uid="{00000000-0005-0000-0000-0000E7A20000}"/>
    <cellStyle name="Примечание 2 2 2 2" xfId="16342" xr:uid="{00000000-0005-0000-0000-0000E8A20000}"/>
    <cellStyle name="Примечание 2 2 2 3" xfId="27165" xr:uid="{00000000-0005-0000-0000-0000E9A20000}"/>
    <cellStyle name="Примечание 2 2 2 3 2" xfId="45034" xr:uid="{00000000-0005-0000-0000-0000EAA20000}"/>
    <cellStyle name="Примечание 2 2 2 4" xfId="46704" xr:uid="{00000000-0005-0000-0000-0000EBA20000}"/>
    <cellStyle name="Примечание 2 2 3" xfId="7929" xr:uid="{00000000-0005-0000-0000-0000ECA20000}"/>
    <cellStyle name="Примечание 2 2 3 2" xfId="19094" xr:uid="{00000000-0005-0000-0000-0000EDA20000}"/>
    <cellStyle name="Примечание 2 2 4" xfId="15723" xr:uid="{00000000-0005-0000-0000-0000EEA20000}"/>
    <cellStyle name="Примечание 2 2 5" xfId="26540" xr:uid="{00000000-0005-0000-0000-0000EFA20000}"/>
    <cellStyle name="Примечание 2 2 5 2" xfId="44462" xr:uid="{00000000-0005-0000-0000-0000F0A20000}"/>
    <cellStyle name="Примечание 2 3" xfId="5416" xr:uid="{00000000-0005-0000-0000-0000F1A20000}"/>
    <cellStyle name="Примечание 2 3 2" xfId="8023" xr:uid="{00000000-0005-0000-0000-0000F2A20000}"/>
    <cellStyle name="Примечание 2 3 2 2" xfId="19118" xr:uid="{00000000-0005-0000-0000-0000F3A20000}"/>
    <cellStyle name="Примечание 2 3 3" xfId="16319" xr:uid="{00000000-0005-0000-0000-0000F4A20000}"/>
    <cellStyle name="Примечание 2 3 4" xfId="27150" xr:uid="{00000000-0005-0000-0000-0000F5A20000}"/>
    <cellStyle name="Примечание 2 3 4 2" xfId="45022" xr:uid="{00000000-0005-0000-0000-0000F6A20000}"/>
    <cellStyle name="Примечание 2 3 5" xfId="46685" xr:uid="{00000000-0005-0000-0000-0000F7A20000}"/>
    <cellStyle name="Примечание 2 4" xfId="7384" xr:uid="{00000000-0005-0000-0000-0000F8A20000}"/>
    <cellStyle name="Примечание 2 4 2" xfId="14198" xr:uid="{00000000-0005-0000-0000-0000F9A20000}"/>
    <cellStyle name="Примечание 2 5" xfId="6692" xr:uid="{00000000-0005-0000-0000-0000FAA20000}"/>
    <cellStyle name="Примечание 2 5 2" xfId="18543" xr:uid="{00000000-0005-0000-0000-0000FBA20000}"/>
    <cellStyle name="Примечание 2 6" xfId="15704" xr:uid="{00000000-0005-0000-0000-0000FCA20000}"/>
    <cellStyle name="Примечание 2 7" xfId="26344" xr:uid="{00000000-0005-0000-0000-0000FDA20000}"/>
    <cellStyle name="Примечание 2 7 2" xfId="44275" xr:uid="{00000000-0005-0000-0000-0000FEA20000}"/>
    <cellStyle name="Примечание 20" xfId="4336" xr:uid="{00000000-0005-0000-0000-0000FFA20000}"/>
    <cellStyle name="Примечание 20 2" xfId="5594" xr:uid="{00000000-0005-0000-0000-000000A30000}"/>
    <cellStyle name="Примечание 20 2 2" xfId="16685" xr:uid="{00000000-0005-0000-0000-000001A30000}"/>
    <cellStyle name="Примечание 20 2 3" xfId="27255" xr:uid="{00000000-0005-0000-0000-000002A30000}"/>
    <cellStyle name="Примечание 20 2 3 2" xfId="45099" xr:uid="{00000000-0005-0000-0000-000003A30000}"/>
    <cellStyle name="Примечание 20 2 4" xfId="47024" xr:uid="{00000000-0005-0000-0000-000004A30000}"/>
    <cellStyle name="Примечание 20 3" xfId="12960" xr:uid="{00000000-0005-0000-0000-000005A30000}"/>
    <cellStyle name="Примечание 20 3 2" xfId="22380" xr:uid="{00000000-0005-0000-0000-000006A30000}"/>
    <cellStyle name="Примечание 20 4" xfId="16063" xr:uid="{00000000-0005-0000-0000-000007A30000}"/>
    <cellStyle name="Примечание 20 5" xfId="26053" xr:uid="{00000000-0005-0000-0000-000008A30000}"/>
    <cellStyle name="Примечание 20 5 2" xfId="43988" xr:uid="{00000000-0005-0000-0000-000009A30000}"/>
    <cellStyle name="Примечание 20 6" xfId="46434" xr:uid="{00000000-0005-0000-0000-00000AA30000}"/>
    <cellStyle name="Примечание 21" xfId="4337" xr:uid="{00000000-0005-0000-0000-00000BA30000}"/>
    <cellStyle name="Примечание 21 2" xfId="5595" xr:uid="{00000000-0005-0000-0000-00000CA30000}"/>
    <cellStyle name="Примечание 21 2 2" xfId="16686" xr:uid="{00000000-0005-0000-0000-00000DA30000}"/>
    <cellStyle name="Примечание 21 2 3" xfId="27256" xr:uid="{00000000-0005-0000-0000-00000EA30000}"/>
    <cellStyle name="Примечание 21 2 3 2" xfId="45100" xr:uid="{00000000-0005-0000-0000-00000FA30000}"/>
    <cellStyle name="Примечание 21 2 4" xfId="47025" xr:uid="{00000000-0005-0000-0000-000010A30000}"/>
    <cellStyle name="Примечание 21 3" xfId="12961" xr:uid="{00000000-0005-0000-0000-000011A30000}"/>
    <cellStyle name="Примечание 21 3 2" xfId="22381" xr:uid="{00000000-0005-0000-0000-000012A30000}"/>
    <cellStyle name="Примечание 21 4" xfId="16064" xr:uid="{00000000-0005-0000-0000-000013A30000}"/>
    <cellStyle name="Примечание 21 5" xfId="26472" xr:uid="{00000000-0005-0000-0000-000014A30000}"/>
    <cellStyle name="Примечание 21 5 2" xfId="44394" xr:uid="{00000000-0005-0000-0000-000015A30000}"/>
    <cellStyle name="Примечание 21 6" xfId="46435" xr:uid="{00000000-0005-0000-0000-000016A30000}"/>
    <cellStyle name="Примечание 22" xfId="4338" xr:uid="{00000000-0005-0000-0000-000017A30000}"/>
    <cellStyle name="Примечание 22 2" xfId="5596" xr:uid="{00000000-0005-0000-0000-000018A30000}"/>
    <cellStyle name="Примечание 22 2 2" xfId="16687" xr:uid="{00000000-0005-0000-0000-000019A30000}"/>
    <cellStyle name="Примечание 22 2 3" xfId="27257" xr:uid="{00000000-0005-0000-0000-00001AA30000}"/>
    <cellStyle name="Примечание 22 2 3 2" xfId="45101" xr:uid="{00000000-0005-0000-0000-00001BA30000}"/>
    <cellStyle name="Примечание 22 2 4" xfId="47026" xr:uid="{00000000-0005-0000-0000-00001CA30000}"/>
    <cellStyle name="Примечание 22 3" xfId="12962" xr:uid="{00000000-0005-0000-0000-00001DA30000}"/>
    <cellStyle name="Примечание 22 3 2" xfId="22382" xr:uid="{00000000-0005-0000-0000-00001EA30000}"/>
    <cellStyle name="Примечание 22 4" xfId="16065" xr:uid="{00000000-0005-0000-0000-00001FA30000}"/>
    <cellStyle name="Примечание 22 5" xfId="26599" xr:uid="{00000000-0005-0000-0000-000020A30000}"/>
    <cellStyle name="Примечание 22 5 2" xfId="44515" xr:uid="{00000000-0005-0000-0000-000021A30000}"/>
    <cellStyle name="Примечание 22 6" xfId="46436" xr:uid="{00000000-0005-0000-0000-000022A30000}"/>
    <cellStyle name="Примечание 23" xfId="4339" xr:uid="{00000000-0005-0000-0000-000023A30000}"/>
    <cellStyle name="Примечание 23 2" xfId="5597" xr:uid="{00000000-0005-0000-0000-000024A30000}"/>
    <cellStyle name="Примечание 23 2 2" xfId="16688" xr:uid="{00000000-0005-0000-0000-000025A30000}"/>
    <cellStyle name="Примечание 23 2 3" xfId="27258" xr:uid="{00000000-0005-0000-0000-000026A30000}"/>
    <cellStyle name="Примечание 23 2 3 2" xfId="45102" xr:uid="{00000000-0005-0000-0000-000027A30000}"/>
    <cellStyle name="Примечание 23 2 4" xfId="47027" xr:uid="{00000000-0005-0000-0000-000028A30000}"/>
    <cellStyle name="Примечание 23 3" xfId="12963" xr:uid="{00000000-0005-0000-0000-000029A30000}"/>
    <cellStyle name="Примечание 23 3 2" xfId="22383" xr:uid="{00000000-0005-0000-0000-00002AA30000}"/>
    <cellStyle name="Примечание 23 4" xfId="16066" xr:uid="{00000000-0005-0000-0000-00002BA30000}"/>
    <cellStyle name="Примечание 23 5" xfId="26471" xr:uid="{00000000-0005-0000-0000-00002CA30000}"/>
    <cellStyle name="Примечание 23 5 2" xfId="44393" xr:uid="{00000000-0005-0000-0000-00002DA30000}"/>
    <cellStyle name="Примечание 23 6" xfId="46437" xr:uid="{00000000-0005-0000-0000-00002EA30000}"/>
    <cellStyle name="Примечание 24" xfId="4340" xr:uid="{00000000-0005-0000-0000-00002FA30000}"/>
    <cellStyle name="Примечание 24 2" xfId="5598" xr:uid="{00000000-0005-0000-0000-000030A30000}"/>
    <cellStyle name="Примечание 24 2 2" xfId="16689" xr:uid="{00000000-0005-0000-0000-000031A30000}"/>
    <cellStyle name="Примечание 24 2 3" xfId="27259" xr:uid="{00000000-0005-0000-0000-000032A30000}"/>
    <cellStyle name="Примечание 24 2 3 2" xfId="45103" xr:uid="{00000000-0005-0000-0000-000033A30000}"/>
    <cellStyle name="Примечание 24 2 4" xfId="47028" xr:uid="{00000000-0005-0000-0000-000034A30000}"/>
    <cellStyle name="Примечание 24 3" xfId="12964" xr:uid="{00000000-0005-0000-0000-000035A30000}"/>
    <cellStyle name="Примечание 24 3 2" xfId="22384" xr:uid="{00000000-0005-0000-0000-000036A30000}"/>
    <cellStyle name="Примечание 24 4" xfId="16067" xr:uid="{00000000-0005-0000-0000-000037A30000}"/>
    <cellStyle name="Примечание 24 5" xfId="26076" xr:uid="{00000000-0005-0000-0000-000038A30000}"/>
    <cellStyle name="Примечание 24 5 2" xfId="44011" xr:uid="{00000000-0005-0000-0000-000039A30000}"/>
    <cellStyle name="Примечание 24 6" xfId="46438" xr:uid="{00000000-0005-0000-0000-00003AA30000}"/>
    <cellStyle name="Примечание 25" xfId="4341" xr:uid="{00000000-0005-0000-0000-00003BA30000}"/>
    <cellStyle name="Примечание 25 2" xfId="5599" xr:uid="{00000000-0005-0000-0000-00003CA30000}"/>
    <cellStyle name="Примечание 25 2 2" xfId="16690" xr:uid="{00000000-0005-0000-0000-00003DA30000}"/>
    <cellStyle name="Примечание 25 2 3" xfId="27260" xr:uid="{00000000-0005-0000-0000-00003EA30000}"/>
    <cellStyle name="Примечание 25 2 3 2" xfId="45104" xr:uid="{00000000-0005-0000-0000-00003FA30000}"/>
    <cellStyle name="Примечание 25 2 4" xfId="47029" xr:uid="{00000000-0005-0000-0000-000040A30000}"/>
    <cellStyle name="Примечание 25 3" xfId="12965" xr:uid="{00000000-0005-0000-0000-000041A30000}"/>
    <cellStyle name="Примечание 25 3 2" xfId="22385" xr:uid="{00000000-0005-0000-0000-000042A30000}"/>
    <cellStyle name="Примечание 25 4" xfId="16068" xr:uid="{00000000-0005-0000-0000-000043A30000}"/>
    <cellStyle name="Примечание 25 5" xfId="26075" xr:uid="{00000000-0005-0000-0000-000044A30000}"/>
    <cellStyle name="Примечание 25 5 2" xfId="44010" xr:uid="{00000000-0005-0000-0000-000045A30000}"/>
    <cellStyle name="Примечание 25 6" xfId="46439" xr:uid="{00000000-0005-0000-0000-000046A30000}"/>
    <cellStyle name="Примечание 3" xfId="4342" xr:uid="{00000000-0005-0000-0000-000047A30000}"/>
    <cellStyle name="Примечание 3 2" xfId="4343" xr:uid="{00000000-0005-0000-0000-000048A30000}"/>
    <cellStyle name="Примечание 3 2 2" xfId="5445" xr:uid="{00000000-0005-0000-0000-000049A30000}"/>
    <cellStyle name="Примечание 3 2 2 2" xfId="16343" xr:uid="{00000000-0005-0000-0000-00004AA30000}"/>
    <cellStyle name="Примечание 3 2 2 3" xfId="27166" xr:uid="{00000000-0005-0000-0000-00004BA30000}"/>
    <cellStyle name="Примечание 3 2 2 3 2" xfId="45035" xr:uid="{00000000-0005-0000-0000-00004CA30000}"/>
    <cellStyle name="Примечание 3 2 2 4" xfId="46705" xr:uid="{00000000-0005-0000-0000-00004DA30000}"/>
    <cellStyle name="Примечание 3 2 3" xfId="7930" xr:uid="{00000000-0005-0000-0000-00004EA30000}"/>
    <cellStyle name="Примечание 3 2 3 2" xfId="19095" xr:uid="{00000000-0005-0000-0000-00004FA30000}"/>
    <cellStyle name="Примечание 3 2 4" xfId="15724" xr:uid="{00000000-0005-0000-0000-000050A30000}"/>
    <cellStyle name="Примечание 3 2 5" xfId="26539" xr:uid="{00000000-0005-0000-0000-000051A30000}"/>
    <cellStyle name="Примечание 3 2 5 2" xfId="44461" xr:uid="{00000000-0005-0000-0000-000052A30000}"/>
    <cellStyle name="Примечание 3 3" xfId="5417" xr:uid="{00000000-0005-0000-0000-000053A30000}"/>
    <cellStyle name="Примечание 3 3 2" xfId="16320" xr:uid="{00000000-0005-0000-0000-000054A30000}"/>
    <cellStyle name="Примечание 3 3 3" xfId="27151" xr:uid="{00000000-0005-0000-0000-000055A30000}"/>
    <cellStyle name="Примечание 3 3 3 2" xfId="45023" xr:uid="{00000000-0005-0000-0000-000056A30000}"/>
    <cellStyle name="Примечание 3 3 4" xfId="46686" xr:uid="{00000000-0005-0000-0000-000057A30000}"/>
    <cellStyle name="Примечание 3 4" xfId="6693" xr:uid="{00000000-0005-0000-0000-000058A30000}"/>
    <cellStyle name="Примечание 3 4 2" xfId="18544" xr:uid="{00000000-0005-0000-0000-000059A30000}"/>
    <cellStyle name="Примечание 3 5" xfId="15705" xr:uid="{00000000-0005-0000-0000-00005AA30000}"/>
    <cellStyle name="Примечание 3 6" xfId="26343" xr:uid="{00000000-0005-0000-0000-00005BA30000}"/>
    <cellStyle name="Примечание 3 6 2" xfId="44274" xr:uid="{00000000-0005-0000-0000-00005CA30000}"/>
    <cellStyle name="Примечание 4" xfId="4344" xr:uid="{00000000-0005-0000-0000-00005DA30000}"/>
    <cellStyle name="Примечание 4 2" xfId="4345" xr:uid="{00000000-0005-0000-0000-00005EA30000}"/>
    <cellStyle name="Примечание 4 2 2" xfId="4346" xr:uid="{00000000-0005-0000-0000-00005FA30000}"/>
    <cellStyle name="Примечание 4 2 2 2" xfId="10420" xr:uid="{00000000-0005-0000-0000-000060A30000}"/>
    <cellStyle name="Примечание 4 2 3" xfId="5601" xr:uid="{00000000-0005-0000-0000-000061A30000}"/>
    <cellStyle name="Примечание 4 2 3 2" xfId="10421" xr:uid="{00000000-0005-0000-0000-000062A30000}"/>
    <cellStyle name="Примечание 4 2 3 3" xfId="13419" xr:uid="{00000000-0005-0000-0000-000063A30000}"/>
    <cellStyle name="Примечание 4 2 3 3 2" xfId="22670" xr:uid="{00000000-0005-0000-0000-000064A30000}"/>
    <cellStyle name="Примечание 4 2 3 4" xfId="16692" xr:uid="{00000000-0005-0000-0000-000065A30000}"/>
    <cellStyle name="Примечание 4 2 3 5" xfId="27262" xr:uid="{00000000-0005-0000-0000-000066A30000}"/>
    <cellStyle name="Примечание 4 2 3 5 2" xfId="45106" xr:uid="{00000000-0005-0000-0000-000067A30000}"/>
    <cellStyle name="Примечание 4 2 3 6" xfId="47031" xr:uid="{00000000-0005-0000-0000-000068A30000}"/>
    <cellStyle name="Примечание 4 2 4" xfId="11811" xr:uid="{00000000-0005-0000-0000-000069A30000}"/>
    <cellStyle name="Примечание 4 2 4 2" xfId="21602" xr:uid="{00000000-0005-0000-0000-00006AA30000}"/>
    <cellStyle name="Примечание 4 2 5" xfId="16070" xr:uid="{00000000-0005-0000-0000-00006BA30000}"/>
    <cellStyle name="Примечание 4 2 6" xfId="26038" xr:uid="{00000000-0005-0000-0000-00006CA30000}"/>
    <cellStyle name="Примечание 4 2 6 2" xfId="43974" xr:uid="{00000000-0005-0000-0000-00006DA30000}"/>
    <cellStyle name="Примечание 4 2 7" xfId="46441" xr:uid="{00000000-0005-0000-0000-00006EA30000}"/>
    <cellStyle name="Примечание 4 3" xfId="4347" xr:uid="{00000000-0005-0000-0000-00006FA30000}"/>
    <cellStyle name="Примечание 4 3 2" xfId="10422" xr:uid="{00000000-0005-0000-0000-000070A30000}"/>
    <cellStyle name="Примечание 4 3 2 2" xfId="13420" xr:uid="{00000000-0005-0000-0000-000071A30000}"/>
    <cellStyle name="Примечание 4 3 2 2 2" xfId="22671" xr:uid="{00000000-0005-0000-0000-000072A30000}"/>
    <cellStyle name="Примечание 4 3 3" xfId="11812" xr:uid="{00000000-0005-0000-0000-000073A30000}"/>
    <cellStyle name="Примечание 4 3 3 2" xfId="21603" xr:uid="{00000000-0005-0000-0000-000074A30000}"/>
    <cellStyle name="Примечание 4 4" xfId="4348" xr:uid="{00000000-0005-0000-0000-000075A30000}"/>
    <cellStyle name="Примечание 4 4 2" xfId="5726" xr:uid="{00000000-0005-0000-0000-000076A30000}"/>
    <cellStyle name="Примечание 4 4 2 2" xfId="10423" xr:uid="{00000000-0005-0000-0000-000077A30000}"/>
    <cellStyle name="Примечание 4 4 2 2 2" xfId="20443" xr:uid="{00000000-0005-0000-0000-000078A30000}"/>
    <cellStyle name="Примечание 4 4 2 3" xfId="16859" xr:uid="{00000000-0005-0000-0000-000079A30000}"/>
    <cellStyle name="Примечание 4 4 2 4" xfId="27284" xr:uid="{00000000-0005-0000-0000-00007AA30000}"/>
    <cellStyle name="Примечание 4 4 2 4 2" xfId="45126" xr:uid="{00000000-0005-0000-0000-00007BA30000}"/>
    <cellStyle name="Примечание 4 4 2 5" xfId="47195" xr:uid="{00000000-0005-0000-0000-00007CA30000}"/>
    <cellStyle name="Примечание 4 4 3" xfId="7049" xr:uid="{00000000-0005-0000-0000-00007DA30000}"/>
    <cellStyle name="Примечание 4 4 3 2" xfId="18697" xr:uid="{00000000-0005-0000-0000-00007EA30000}"/>
    <cellStyle name="Примечание 4 4 4" xfId="16240" xr:uid="{00000000-0005-0000-0000-00007FA30000}"/>
    <cellStyle name="Примечание 4 4 5" xfId="26380" xr:uid="{00000000-0005-0000-0000-000080A30000}"/>
    <cellStyle name="Примечание 4 4 5 2" xfId="44304" xr:uid="{00000000-0005-0000-0000-000081A30000}"/>
    <cellStyle name="Примечание 4 4 6" xfId="46611" xr:uid="{00000000-0005-0000-0000-000082A30000}"/>
    <cellStyle name="Примечание 4 5" xfId="5600" xr:uid="{00000000-0005-0000-0000-000083A30000}"/>
    <cellStyle name="Примечание 4 5 2" xfId="10424" xr:uid="{00000000-0005-0000-0000-000084A30000}"/>
    <cellStyle name="Примечание 4 5 3" xfId="16691" xr:uid="{00000000-0005-0000-0000-000085A30000}"/>
    <cellStyle name="Примечание 4 5 4" xfId="27261" xr:uid="{00000000-0005-0000-0000-000086A30000}"/>
    <cellStyle name="Примечание 4 5 4 2" xfId="45105" xr:uid="{00000000-0005-0000-0000-000087A30000}"/>
    <cellStyle name="Примечание 4 5 5" xfId="47030" xr:uid="{00000000-0005-0000-0000-000088A30000}"/>
    <cellStyle name="Примечание 4 6" xfId="16069" xr:uid="{00000000-0005-0000-0000-000089A30000}"/>
    <cellStyle name="Примечание 4 7" xfId="26074" xr:uid="{00000000-0005-0000-0000-00008AA30000}"/>
    <cellStyle name="Примечание 4 7 2" xfId="44009" xr:uid="{00000000-0005-0000-0000-00008BA30000}"/>
    <cellStyle name="Примечание 4 8" xfId="46440" xr:uid="{00000000-0005-0000-0000-00008CA30000}"/>
    <cellStyle name="Примечание 4__Anfisa_Result after MRO_model2012(ord+marg ore+dilution)" xfId="4349" xr:uid="{00000000-0005-0000-0000-00008DA30000}"/>
    <cellStyle name="Примечание 5" xfId="4350" xr:uid="{00000000-0005-0000-0000-00008EA30000}"/>
    <cellStyle name="Примечание 5 2" xfId="4351" xr:uid="{00000000-0005-0000-0000-00008FA30000}"/>
    <cellStyle name="Примечание 5 2 2" xfId="5727" xr:uid="{00000000-0005-0000-0000-000090A30000}"/>
    <cellStyle name="Примечание 5 2 2 2" xfId="10425" xr:uid="{00000000-0005-0000-0000-000091A30000}"/>
    <cellStyle name="Примечание 5 2 2 2 2" xfId="20444" xr:uid="{00000000-0005-0000-0000-000092A30000}"/>
    <cellStyle name="Примечание 5 2 2 3" xfId="13421" xr:uid="{00000000-0005-0000-0000-000093A30000}"/>
    <cellStyle name="Примечание 5 2 2 4" xfId="16860" xr:uid="{00000000-0005-0000-0000-000094A30000}"/>
    <cellStyle name="Примечание 5 2 2 5" xfId="27285" xr:uid="{00000000-0005-0000-0000-000095A30000}"/>
    <cellStyle name="Примечание 5 2 2 5 2" xfId="45127" xr:uid="{00000000-0005-0000-0000-000096A30000}"/>
    <cellStyle name="Примечание 5 2 2 6" xfId="47196" xr:uid="{00000000-0005-0000-0000-000097A30000}"/>
    <cellStyle name="Примечание 5 2 3" xfId="11814" xr:uid="{00000000-0005-0000-0000-000098A30000}"/>
    <cellStyle name="Примечание 5 2 4" xfId="6961" xr:uid="{00000000-0005-0000-0000-000099A30000}"/>
    <cellStyle name="Примечание 5 2 4 2" xfId="18673" xr:uid="{00000000-0005-0000-0000-00009AA30000}"/>
    <cellStyle name="Примечание 5 2 5" xfId="16241" xr:uid="{00000000-0005-0000-0000-00009BA30000}"/>
    <cellStyle name="Примечание 5 2 6" xfId="26379" xr:uid="{00000000-0005-0000-0000-00009CA30000}"/>
    <cellStyle name="Примечание 5 2 6 2" xfId="44303" xr:uid="{00000000-0005-0000-0000-00009DA30000}"/>
    <cellStyle name="Примечание 5 2 7" xfId="46612" xr:uid="{00000000-0005-0000-0000-00009EA30000}"/>
    <cellStyle name="Примечание 5 3" xfId="5602" xr:uid="{00000000-0005-0000-0000-00009FA30000}"/>
    <cellStyle name="Примечание 5 3 2" xfId="10426" xr:uid="{00000000-0005-0000-0000-0000A0A30000}"/>
    <cellStyle name="Примечание 5 3 2 2" xfId="20445" xr:uid="{00000000-0005-0000-0000-0000A1A30000}"/>
    <cellStyle name="Примечание 5 3 3" xfId="13422" xr:uid="{00000000-0005-0000-0000-0000A2A30000}"/>
    <cellStyle name="Примечание 5 3 4" xfId="16693" xr:uid="{00000000-0005-0000-0000-0000A3A30000}"/>
    <cellStyle name="Примечание 5 3 5" xfId="27263" xr:uid="{00000000-0005-0000-0000-0000A4A30000}"/>
    <cellStyle name="Примечание 5 3 5 2" xfId="45107" xr:uid="{00000000-0005-0000-0000-0000A5A30000}"/>
    <cellStyle name="Примечание 5 3 6" xfId="47032" xr:uid="{00000000-0005-0000-0000-0000A6A30000}"/>
    <cellStyle name="Примечание 5 4" xfId="11813" xr:uid="{00000000-0005-0000-0000-0000A7A30000}"/>
    <cellStyle name="Примечание 5 5" xfId="6694" xr:uid="{00000000-0005-0000-0000-0000A8A30000}"/>
    <cellStyle name="Примечание 5 5 2" xfId="18545" xr:uid="{00000000-0005-0000-0000-0000A9A30000}"/>
    <cellStyle name="Примечание 5 6" xfId="16071" xr:uid="{00000000-0005-0000-0000-0000AAA30000}"/>
    <cellStyle name="Примечание 5 7" xfId="26470" xr:uid="{00000000-0005-0000-0000-0000ABA30000}"/>
    <cellStyle name="Примечание 5 7 2" xfId="44392" xr:uid="{00000000-0005-0000-0000-0000ACA30000}"/>
    <cellStyle name="Примечание 5 8" xfId="46442" xr:uid="{00000000-0005-0000-0000-0000ADA30000}"/>
    <cellStyle name="Примечание 5__Anfisa_Result after MRO_model2012(ord+marg ore+dilution)" xfId="4352" xr:uid="{00000000-0005-0000-0000-0000AEA30000}"/>
    <cellStyle name="Примечание 6" xfId="4353" xr:uid="{00000000-0005-0000-0000-0000AFA30000}"/>
    <cellStyle name="Примечание 6 2" xfId="5603" xr:uid="{00000000-0005-0000-0000-0000B0A30000}"/>
    <cellStyle name="Примечание 6 2 2" xfId="8655" xr:uid="{00000000-0005-0000-0000-0000B1A30000}"/>
    <cellStyle name="Примечание 6 2 2 2" xfId="19334" xr:uid="{00000000-0005-0000-0000-0000B2A30000}"/>
    <cellStyle name="Примечание 6 2 3" xfId="16694" xr:uid="{00000000-0005-0000-0000-0000B3A30000}"/>
    <cellStyle name="Примечание 6 2 4" xfId="27264" xr:uid="{00000000-0005-0000-0000-0000B4A30000}"/>
    <cellStyle name="Примечание 6 2 4 2" xfId="45108" xr:uid="{00000000-0005-0000-0000-0000B5A30000}"/>
    <cellStyle name="Примечание 6 2 5" xfId="47033" xr:uid="{00000000-0005-0000-0000-0000B6A30000}"/>
    <cellStyle name="Примечание 6 3" xfId="6962" xr:uid="{00000000-0005-0000-0000-0000B7A30000}"/>
    <cellStyle name="Примечание 6 3 2" xfId="18674" xr:uid="{00000000-0005-0000-0000-0000B8A30000}"/>
    <cellStyle name="Примечание 6 4" xfId="16072" xr:uid="{00000000-0005-0000-0000-0000B9A30000}"/>
    <cellStyle name="Примечание 6 5" xfId="26469" xr:uid="{00000000-0005-0000-0000-0000BAA30000}"/>
    <cellStyle name="Примечание 6 5 2" xfId="44391" xr:uid="{00000000-0005-0000-0000-0000BBA30000}"/>
    <cellStyle name="Примечание 6 6" xfId="46443" xr:uid="{00000000-0005-0000-0000-0000BCA30000}"/>
    <cellStyle name="Примечание 7" xfId="4354" xr:uid="{00000000-0005-0000-0000-0000BDA30000}"/>
    <cellStyle name="Примечание 7 2" xfId="5604" xr:uid="{00000000-0005-0000-0000-0000BEA30000}"/>
    <cellStyle name="Примечание 7 2 2" xfId="10427" xr:uid="{00000000-0005-0000-0000-0000BFA30000}"/>
    <cellStyle name="Примечание 7 2 2 2" xfId="20446" xr:uid="{00000000-0005-0000-0000-0000C0A30000}"/>
    <cellStyle name="Примечание 7 2 3" xfId="16695" xr:uid="{00000000-0005-0000-0000-0000C1A30000}"/>
    <cellStyle name="Примечание 7 2 4" xfId="27265" xr:uid="{00000000-0005-0000-0000-0000C2A30000}"/>
    <cellStyle name="Примечание 7 2 4 2" xfId="45109" xr:uid="{00000000-0005-0000-0000-0000C3A30000}"/>
    <cellStyle name="Примечание 7 2 5" xfId="47034" xr:uid="{00000000-0005-0000-0000-0000C4A30000}"/>
    <cellStyle name="Примечание 7 3" xfId="6761" xr:uid="{00000000-0005-0000-0000-0000C5A30000}"/>
    <cellStyle name="Примечание 7 3 2" xfId="18565" xr:uid="{00000000-0005-0000-0000-0000C6A30000}"/>
    <cellStyle name="Примечание 7 4" xfId="16073" xr:uid="{00000000-0005-0000-0000-0000C7A30000}"/>
    <cellStyle name="Примечание 7 5" xfId="26468" xr:uid="{00000000-0005-0000-0000-0000C8A30000}"/>
    <cellStyle name="Примечание 7 5 2" xfId="44390" xr:uid="{00000000-0005-0000-0000-0000C9A30000}"/>
    <cellStyle name="Примечание 7 6" xfId="46444" xr:uid="{00000000-0005-0000-0000-0000CAA30000}"/>
    <cellStyle name="Примечание 8" xfId="4355" xr:uid="{00000000-0005-0000-0000-0000CBA30000}"/>
    <cellStyle name="Примечание 8 10" xfId="26467" xr:uid="{00000000-0005-0000-0000-0000CCA30000}"/>
    <cellStyle name="Примечание 8 10 2" xfId="44389" xr:uid="{00000000-0005-0000-0000-0000CDA30000}"/>
    <cellStyle name="Примечание 8 11" xfId="46445" xr:uid="{00000000-0005-0000-0000-0000CEA30000}"/>
    <cellStyle name="Примечание 8 2" xfId="5605" xr:uid="{00000000-0005-0000-0000-0000CFA30000}"/>
    <cellStyle name="Примечание 8 2 2" xfId="10428" xr:uid="{00000000-0005-0000-0000-0000D0A30000}"/>
    <cellStyle name="Примечание 8 2 2 2" xfId="15450" xr:uid="{00000000-0005-0000-0000-0000D1A30000}"/>
    <cellStyle name="Примечание 8 2 2 2 2" xfId="24628" xr:uid="{00000000-0005-0000-0000-0000D2A30000}"/>
    <cellStyle name="Примечание 8 2 2 2 2 2" xfId="42628" xr:uid="{00000000-0005-0000-0000-0000D3A30000}"/>
    <cellStyle name="Примечание 8 2 2 2 3" xfId="34283" xr:uid="{00000000-0005-0000-0000-0000D4A30000}"/>
    <cellStyle name="Примечание 8 2 2 3" xfId="20447" xr:uid="{00000000-0005-0000-0000-0000D5A30000}"/>
    <cellStyle name="Примечание 8 2 2 3 2" xfId="38600" xr:uid="{00000000-0005-0000-0000-0000D6A30000}"/>
    <cellStyle name="Примечание 8 2 2 4" xfId="30291" xr:uid="{00000000-0005-0000-0000-0000D7A30000}"/>
    <cellStyle name="Примечание 8 2 3" xfId="11205" xr:uid="{00000000-0005-0000-0000-0000D8A30000}"/>
    <cellStyle name="Примечание 8 2 3 2" xfId="15451" xr:uid="{00000000-0005-0000-0000-0000D9A30000}"/>
    <cellStyle name="Примечание 8 2 3 2 2" xfId="24629" xr:uid="{00000000-0005-0000-0000-0000DAA30000}"/>
    <cellStyle name="Примечание 8 2 3 2 2 2" xfId="42629" xr:uid="{00000000-0005-0000-0000-0000DBA30000}"/>
    <cellStyle name="Примечание 8 2 3 2 3" xfId="34284" xr:uid="{00000000-0005-0000-0000-0000DCA30000}"/>
    <cellStyle name="Примечание 8 2 3 3" xfId="21053" xr:uid="{00000000-0005-0000-0000-0000DDA30000}"/>
    <cellStyle name="Примечание 8 2 3 3 2" xfId="39205" xr:uid="{00000000-0005-0000-0000-0000DEA30000}"/>
    <cellStyle name="Примечание 8 2 3 4" xfId="30889" xr:uid="{00000000-0005-0000-0000-0000DFA30000}"/>
    <cellStyle name="Примечание 8 2 4" xfId="7687" xr:uid="{00000000-0005-0000-0000-0000E0A30000}"/>
    <cellStyle name="Примечание 8 2 5" xfId="16696" xr:uid="{00000000-0005-0000-0000-0000E1A30000}"/>
    <cellStyle name="Примечание 8 2 6" xfId="27266" xr:uid="{00000000-0005-0000-0000-0000E2A30000}"/>
    <cellStyle name="Примечание 8 2 6 2" xfId="45110" xr:uid="{00000000-0005-0000-0000-0000E3A30000}"/>
    <cellStyle name="Примечание 8 2 7" xfId="47035" xr:uid="{00000000-0005-0000-0000-0000E4A30000}"/>
    <cellStyle name="Примечание 8 3" xfId="8498" xr:uid="{00000000-0005-0000-0000-0000E5A30000}"/>
    <cellStyle name="Примечание 8 3 2" xfId="10429" xr:uid="{00000000-0005-0000-0000-0000E6A30000}"/>
    <cellStyle name="Примечание 8 3 3" xfId="13736" xr:uid="{00000000-0005-0000-0000-0000E7A30000}"/>
    <cellStyle name="Примечание 8 3 3 2" xfId="22962" xr:uid="{00000000-0005-0000-0000-0000E8A30000}"/>
    <cellStyle name="Примечание 8 3 3 2 2" xfId="40962" xr:uid="{00000000-0005-0000-0000-0000E9A30000}"/>
    <cellStyle name="Примечание 8 3 3 3" xfId="32616" xr:uid="{00000000-0005-0000-0000-0000EAA30000}"/>
    <cellStyle name="Примечание 8 3 4" xfId="19255" xr:uid="{00000000-0005-0000-0000-0000EBA30000}"/>
    <cellStyle name="Примечание 8 3 4 2" xfId="37429" xr:uid="{00000000-0005-0000-0000-0000ECA30000}"/>
    <cellStyle name="Примечание 8 3 5" xfId="29140" xr:uid="{00000000-0005-0000-0000-0000EDA30000}"/>
    <cellStyle name="Примечание 8 4" xfId="9483" xr:uid="{00000000-0005-0000-0000-0000EEA30000}"/>
    <cellStyle name="Примечание 8 4 2" xfId="15452" xr:uid="{00000000-0005-0000-0000-0000EFA30000}"/>
    <cellStyle name="Примечание 8 4 2 2" xfId="24630" xr:uid="{00000000-0005-0000-0000-0000F0A30000}"/>
    <cellStyle name="Примечание 8 4 2 2 2" xfId="42630" xr:uid="{00000000-0005-0000-0000-0000F1A30000}"/>
    <cellStyle name="Примечание 8 4 2 3" xfId="34285" xr:uid="{00000000-0005-0000-0000-0000F2A30000}"/>
    <cellStyle name="Примечание 8 4 3" xfId="19957" xr:uid="{00000000-0005-0000-0000-0000F3A30000}"/>
    <cellStyle name="Примечание 8 4 3 2" xfId="38122" xr:uid="{00000000-0005-0000-0000-0000F4A30000}"/>
    <cellStyle name="Примечание 8 4 4" xfId="29825" xr:uid="{00000000-0005-0000-0000-0000F5A30000}"/>
    <cellStyle name="Примечание 8 5" xfId="10893" xr:uid="{00000000-0005-0000-0000-0000F6A30000}"/>
    <cellStyle name="Примечание 8 5 2" xfId="15453" xr:uid="{00000000-0005-0000-0000-0000F7A30000}"/>
    <cellStyle name="Примечание 8 5 2 2" xfId="24631" xr:uid="{00000000-0005-0000-0000-0000F8A30000}"/>
    <cellStyle name="Примечание 8 5 2 2 2" xfId="42631" xr:uid="{00000000-0005-0000-0000-0000F9A30000}"/>
    <cellStyle name="Примечание 8 5 2 3" xfId="34286" xr:uid="{00000000-0005-0000-0000-0000FAA30000}"/>
    <cellStyle name="Примечание 8 5 3" xfId="20748" xr:uid="{00000000-0005-0000-0000-0000FBA30000}"/>
    <cellStyle name="Примечание 8 5 3 2" xfId="38900" xr:uid="{00000000-0005-0000-0000-0000FCA30000}"/>
    <cellStyle name="Примечание 8 5 4" xfId="30584" xr:uid="{00000000-0005-0000-0000-0000FDA30000}"/>
    <cellStyle name="Примечание 8 6" xfId="11303" xr:uid="{00000000-0005-0000-0000-0000FEA30000}"/>
    <cellStyle name="Примечание 8 6 2" xfId="21148" xr:uid="{00000000-0005-0000-0000-0000FFA30000}"/>
    <cellStyle name="Примечание 8 6 2 2" xfId="39300" xr:uid="{00000000-0005-0000-0000-000000A40000}"/>
    <cellStyle name="Примечание 8 6 3" xfId="30984" xr:uid="{00000000-0005-0000-0000-000001A40000}"/>
    <cellStyle name="Примечание 8 7" xfId="6796" xr:uid="{00000000-0005-0000-0000-000002A40000}"/>
    <cellStyle name="Примечание 8 7 2" xfId="18591" xr:uid="{00000000-0005-0000-0000-000003A40000}"/>
    <cellStyle name="Примечание 8 7 2 2" xfId="36852" xr:uid="{00000000-0005-0000-0000-000004A40000}"/>
    <cellStyle name="Примечание 8 7 3" xfId="28621" xr:uid="{00000000-0005-0000-0000-000005A40000}"/>
    <cellStyle name="Примечание 8 8" xfId="12667" xr:uid="{00000000-0005-0000-0000-000006A40000}"/>
    <cellStyle name="Примечание 8 8 2" xfId="22103" xr:uid="{00000000-0005-0000-0000-000007A40000}"/>
    <cellStyle name="Примечание 8 8 2 2" xfId="40219" xr:uid="{00000000-0005-0000-0000-000008A40000}"/>
    <cellStyle name="Примечание 8 8 3" xfId="31882" xr:uid="{00000000-0005-0000-0000-000009A40000}"/>
    <cellStyle name="Примечание 8 9" xfId="16074" xr:uid="{00000000-0005-0000-0000-00000AA40000}"/>
    <cellStyle name="Примечание 9" xfId="4356" xr:uid="{00000000-0005-0000-0000-00000BA40000}"/>
    <cellStyle name="Примечание 9 10" xfId="26466" xr:uid="{00000000-0005-0000-0000-00000CA40000}"/>
    <cellStyle name="Примечание 9 10 2" xfId="44388" xr:uid="{00000000-0005-0000-0000-00000DA40000}"/>
    <cellStyle name="Примечание 9 11" xfId="46446" xr:uid="{00000000-0005-0000-0000-00000EA40000}"/>
    <cellStyle name="Примечание 9 2" xfId="5606" xr:uid="{00000000-0005-0000-0000-00000FA40000}"/>
    <cellStyle name="Примечание 9 2 2" xfId="10430" xr:uid="{00000000-0005-0000-0000-000010A40000}"/>
    <cellStyle name="Примечание 9 2 2 2" xfId="15454" xr:uid="{00000000-0005-0000-0000-000011A40000}"/>
    <cellStyle name="Примечание 9 2 2 2 2" xfId="24632" xr:uid="{00000000-0005-0000-0000-000012A40000}"/>
    <cellStyle name="Примечание 9 2 2 2 2 2" xfId="42632" xr:uid="{00000000-0005-0000-0000-000013A40000}"/>
    <cellStyle name="Примечание 9 2 2 2 3" xfId="34287" xr:uid="{00000000-0005-0000-0000-000014A40000}"/>
    <cellStyle name="Примечание 9 2 2 3" xfId="20448" xr:uid="{00000000-0005-0000-0000-000015A40000}"/>
    <cellStyle name="Примечание 9 2 2 3 2" xfId="38601" xr:uid="{00000000-0005-0000-0000-000016A40000}"/>
    <cellStyle name="Примечание 9 2 2 4" xfId="30292" xr:uid="{00000000-0005-0000-0000-000017A40000}"/>
    <cellStyle name="Примечание 9 2 3" xfId="11206" xr:uid="{00000000-0005-0000-0000-000018A40000}"/>
    <cellStyle name="Примечание 9 2 3 2" xfId="15455" xr:uid="{00000000-0005-0000-0000-000019A40000}"/>
    <cellStyle name="Примечание 9 2 3 2 2" xfId="24633" xr:uid="{00000000-0005-0000-0000-00001AA40000}"/>
    <cellStyle name="Примечание 9 2 3 2 2 2" xfId="42633" xr:uid="{00000000-0005-0000-0000-00001BA40000}"/>
    <cellStyle name="Примечание 9 2 3 2 3" xfId="34288" xr:uid="{00000000-0005-0000-0000-00001CA40000}"/>
    <cellStyle name="Примечание 9 2 3 3" xfId="21054" xr:uid="{00000000-0005-0000-0000-00001DA40000}"/>
    <cellStyle name="Примечание 9 2 3 3 2" xfId="39206" xr:uid="{00000000-0005-0000-0000-00001EA40000}"/>
    <cellStyle name="Примечание 9 2 3 4" xfId="30890" xr:uid="{00000000-0005-0000-0000-00001FA40000}"/>
    <cellStyle name="Примечание 9 2 4" xfId="7688" xr:uid="{00000000-0005-0000-0000-000020A40000}"/>
    <cellStyle name="Примечание 9 2 5" xfId="16697" xr:uid="{00000000-0005-0000-0000-000021A40000}"/>
    <cellStyle name="Примечание 9 2 6" xfId="27267" xr:uid="{00000000-0005-0000-0000-000022A40000}"/>
    <cellStyle name="Примечание 9 2 6 2" xfId="45111" xr:uid="{00000000-0005-0000-0000-000023A40000}"/>
    <cellStyle name="Примечание 9 2 7" xfId="47036" xr:uid="{00000000-0005-0000-0000-000024A40000}"/>
    <cellStyle name="Примечание 9 3" xfId="8623" xr:uid="{00000000-0005-0000-0000-000025A40000}"/>
    <cellStyle name="Примечание 9 3 2" xfId="10431" xr:uid="{00000000-0005-0000-0000-000026A40000}"/>
    <cellStyle name="Примечание 9 3 3" xfId="13737" xr:uid="{00000000-0005-0000-0000-000027A40000}"/>
    <cellStyle name="Примечание 9 3 3 2" xfId="22963" xr:uid="{00000000-0005-0000-0000-000028A40000}"/>
    <cellStyle name="Примечание 9 3 3 2 2" xfId="40963" xr:uid="{00000000-0005-0000-0000-000029A40000}"/>
    <cellStyle name="Примечание 9 3 3 3" xfId="32617" xr:uid="{00000000-0005-0000-0000-00002AA40000}"/>
    <cellStyle name="Примечание 9 3 4" xfId="19323" xr:uid="{00000000-0005-0000-0000-00002BA40000}"/>
    <cellStyle name="Примечание 9 3 4 2" xfId="37495" xr:uid="{00000000-0005-0000-0000-00002CA40000}"/>
    <cellStyle name="Примечание 9 3 5" xfId="29206" xr:uid="{00000000-0005-0000-0000-00002DA40000}"/>
    <cellStyle name="Примечание 9 4" xfId="9484" xr:uid="{00000000-0005-0000-0000-00002EA40000}"/>
    <cellStyle name="Примечание 9 4 2" xfId="15456" xr:uid="{00000000-0005-0000-0000-00002FA40000}"/>
    <cellStyle name="Примечание 9 4 2 2" xfId="24634" xr:uid="{00000000-0005-0000-0000-000030A40000}"/>
    <cellStyle name="Примечание 9 4 2 2 2" xfId="42634" xr:uid="{00000000-0005-0000-0000-000031A40000}"/>
    <cellStyle name="Примечание 9 4 2 3" xfId="34289" xr:uid="{00000000-0005-0000-0000-000032A40000}"/>
    <cellStyle name="Примечание 9 4 3" xfId="19958" xr:uid="{00000000-0005-0000-0000-000033A40000}"/>
    <cellStyle name="Примечание 9 4 3 2" xfId="38123" xr:uid="{00000000-0005-0000-0000-000034A40000}"/>
    <cellStyle name="Примечание 9 4 4" xfId="29826" xr:uid="{00000000-0005-0000-0000-000035A40000}"/>
    <cellStyle name="Примечание 9 5" xfId="10894" xr:uid="{00000000-0005-0000-0000-000036A40000}"/>
    <cellStyle name="Примечание 9 5 2" xfId="15457" xr:uid="{00000000-0005-0000-0000-000037A40000}"/>
    <cellStyle name="Примечание 9 5 2 2" xfId="24635" xr:uid="{00000000-0005-0000-0000-000038A40000}"/>
    <cellStyle name="Примечание 9 5 2 2 2" xfId="42635" xr:uid="{00000000-0005-0000-0000-000039A40000}"/>
    <cellStyle name="Примечание 9 5 2 3" xfId="34290" xr:uid="{00000000-0005-0000-0000-00003AA40000}"/>
    <cellStyle name="Примечание 9 5 3" xfId="20749" xr:uid="{00000000-0005-0000-0000-00003BA40000}"/>
    <cellStyle name="Примечание 9 5 3 2" xfId="38901" xr:uid="{00000000-0005-0000-0000-00003CA40000}"/>
    <cellStyle name="Примечание 9 5 4" xfId="30585" xr:uid="{00000000-0005-0000-0000-00003DA40000}"/>
    <cellStyle name="Примечание 9 6" xfId="11364" xr:uid="{00000000-0005-0000-0000-00003EA40000}"/>
    <cellStyle name="Примечание 9 6 2" xfId="21209" xr:uid="{00000000-0005-0000-0000-00003FA40000}"/>
    <cellStyle name="Примечание 9 6 2 2" xfId="39361" xr:uid="{00000000-0005-0000-0000-000040A40000}"/>
    <cellStyle name="Примечание 9 6 3" xfId="31045" xr:uid="{00000000-0005-0000-0000-000041A40000}"/>
    <cellStyle name="Примечание 9 7" xfId="6990" xr:uid="{00000000-0005-0000-0000-000042A40000}"/>
    <cellStyle name="Примечание 9 7 2" xfId="18678" xr:uid="{00000000-0005-0000-0000-000043A40000}"/>
    <cellStyle name="Примечание 9 7 2 2" xfId="36921" xr:uid="{00000000-0005-0000-0000-000044A40000}"/>
    <cellStyle name="Примечание 9 7 3" xfId="28682" xr:uid="{00000000-0005-0000-0000-000045A40000}"/>
    <cellStyle name="Примечание 9 8" xfId="12668" xr:uid="{00000000-0005-0000-0000-000046A40000}"/>
    <cellStyle name="Примечание 9 8 2" xfId="22104" xr:uid="{00000000-0005-0000-0000-000047A40000}"/>
    <cellStyle name="Примечание 9 8 2 2" xfId="40220" xr:uid="{00000000-0005-0000-0000-000048A40000}"/>
    <cellStyle name="Примечание 9 8 3" xfId="31883" xr:uid="{00000000-0005-0000-0000-000049A40000}"/>
    <cellStyle name="Примечание 9 9" xfId="16075" xr:uid="{00000000-0005-0000-0000-00004AA40000}"/>
    <cellStyle name="Процентный" xfId="4910" builtinId="5"/>
    <cellStyle name="Процентный 10" xfId="4357" xr:uid="{00000000-0005-0000-0000-00004BA40000}"/>
    <cellStyle name="Процентный 10 10" xfId="17474" xr:uid="{00000000-0005-0000-0000-00004CA40000}"/>
    <cellStyle name="Процентный 10 10 2" xfId="35828" xr:uid="{00000000-0005-0000-0000-00004DA40000}"/>
    <cellStyle name="Процентный 10 11" xfId="26058" xr:uid="{00000000-0005-0000-0000-00004EA40000}"/>
    <cellStyle name="Процентный 10 11 2" xfId="43993" xr:uid="{00000000-0005-0000-0000-00004FA40000}"/>
    <cellStyle name="Процентный 10 12" xfId="27655" xr:uid="{00000000-0005-0000-0000-000050A40000}"/>
    <cellStyle name="Процентный 10 13" xfId="45144" xr:uid="{00000000-0005-0000-0000-000051A40000}"/>
    <cellStyle name="Процентный 10 14" xfId="46112" xr:uid="{00000000-0005-0000-0000-000052A40000}"/>
    <cellStyle name="Процентный 10 2" xfId="4358" xr:uid="{00000000-0005-0000-0000-000053A40000}"/>
    <cellStyle name="Процентный 10 2 2" xfId="4359" xr:uid="{00000000-0005-0000-0000-000054A40000}"/>
    <cellStyle name="Процентный 10 2 2 2" xfId="4360" xr:uid="{00000000-0005-0000-0000-000055A40000}"/>
    <cellStyle name="Процентный 10 2 2 2 2" xfId="4361" xr:uid="{00000000-0005-0000-0000-000056A40000}"/>
    <cellStyle name="Процентный 10 2 2 2 2 2" xfId="10432" xr:uid="{00000000-0005-0000-0000-000057A40000}"/>
    <cellStyle name="Процентный 10 2 2 2 3" xfId="9133" xr:uid="{00000000-0005-0000-0000-000058A40000}"/>
    <cellStyle name="Процентный 10 2 3" xfId="4362" xr:uid="{00000000-0005-0000-0000-000059A40000}"/>
    <cellStyle name="Процентный 10 2 3 2" xfId="4363" xr:uid="{00000000-0005-0000-0000-00005AA40000}"/>
    <cellStyle name="Процентный 10 2 3 2 2" xfId="10433" xr:uid="{00000000-0005-0000-0000-00005BA40000}"/>
    <cellStyle name="Процентный 10 2 3 3" xfId="8859" xr:uid="{00000000-0005-0000-0000-00005CA40000}"/>
    <cellStyle name="Процентный 10 2 4" xfId="4364" xr:uid="{00000000-0005-0000-0000-00005DA40000}"/>
    <cellStyle name="Процентный 10 2 4 2" xfId="10434" xr:uid="{00000000-0005-0000-0000-00005EA40000}"/>
    <cellStyle name="Процентный 10 2 5" xfId="4365" xr:uid="{00000000-0005-0000-0000-00005FA40000}"/>
    <cellStyle name="Процентный 10 2 5 2" xfId="10435" xr:uid="{00000000-0005-0000-0000-000060A40000}"/>
    <cellStyle name="Процентный 10 2 6" xfId="4366" xr:uid="{00000000-0005-0000-0000-000061A40000}"/>
    <cellStyle name="Процентный 10 2 6 2" xfId="10436" xr:uid="{00000000-0005-0000-0000-000062A40000}"/>
    <cellStyle name="Процентный 10 2 7" xfId="10437" xr:uid="{00000000-0005-0000-0000-000063A40000}"/>
    <cellStyle name="Процентный 10 3" xfId="4367" xr:uid="{00000000-0005-0000-0000-000064A40000}"/>
    <cellStyle name="Процентный 10 3 2" xfId="4368" xr:uid="{00000000-0005-0000-0000-000065A40000}"/>
    <cellStyle name="Процентный 10 3 2 2" xfId="10438" xr:uid="{00000000-0005-0000-0000-000066A40000}"/>
    <cellStyle name="Процентный 10 3 3" xfId="4369" xr:uid="{00000000-0005-0000-0000-000067A40000}"/>
    <cellStyle name="Процентный 10 3 3 2" xfId="10439" xr:uid="{00000000-0005-0000-0000-000068A40000}"/>
    <cellStyle name="Процентный 10 3 4" xfId="10440" xr:uid="{00000000-0005-0000-0000-000069A40000}"/>
    <cellStyle name="Процентный 10 3 5" xfId="6721" xr:uid="{00000000-0005-0000-0000-00006AA40000}"/>
    <cellStyle name="Процентный 10 4" xfId="4370" xr:uid="{00000000-0005-0000-0000-00006BA40000}"/>
    <cellStyle name="Процентный 10 4 2" xfId="10441" xr:uid="{00000000-0005-0000-0000-00006CA40000}"/>
    <cellStyle name="Процентный 10 5" xfId="4371" xr:uid="{00000000-0005-0000-0000-00006DA40000}"/>
    <cellStyle name="Процентный 10 5 2" xfId="10442" xr:uid="{00000000-0005-0000-0000-00006EA40000}"/>
    <cellStyle name="Процентный 10 6" xfId="4372" xr:uid="{00000000-0005-0000-0000-00006FA40000}"/>
    <cellStyle name="Процентный 10 6 10" xfId="17477" xr:uid="{00000000-0005-0000-0000-000070A40000}"/>
    <cellStyle name="Процентный 10 6 10 2" xfId="35831" xr:uid="{00000000-0005-0000-0000-000071A40000}"/>
    <cellStyle name="Процентный 10 6 11" xfId="26567" xr:uid="{00000000-0005-0000-0000-000072A40000}"/>
    <cellStyle name="Процентный 10 6 11 2" xfId="44487" xr:uid="{00000000-0005-0000-0000-000073A40000}"/>
    <cellStyle name="Процентный 10 6 12" xfId="27656" xr:uid="{00000000-0005-0000-0000-000074A40000}"/>
    <cellStyle name="Процентный 10 6 13" xfId="45498" xr:uid="{00000000-0005-0000-0000-000075A40000}"/>
    <cellStyle name="Процентный 10 6 14" xfId="46613" xr:uid="{00000000-0005-0000-0000-000076A40000}"/>
    <cellStyle name="Процентный 10 6 2" xfId="6221" xr:uid="{00000000-0005-0000-0000-000077A40000}"/>
    <cellStyle name="Процентный 10 6 2 10" xfId="47197" xr:uid="{00000000-0005-0000-0000-000078A40000}"/>
    <cellStyle name="Процентный 10 6 2 2" xfId="10443" xr:uid="{00000000-0005-0000-0000-000079A40000}"/>
    <cellStyle name="Процентный 10 6 2 2 2" xfId="15459" xr:uid="{00000000-0005-0000-0000-00007AA40000}"/>
    <cellStyle name="Процентный 10 6 2 2 2 2" xfId="24636" xr:uid="{00000000-0005-0000-0000-00007BA40000}"/>
    <cellStyle name="Процентный 10 6 2 2 2 2 2" xfId="42636" xr:uid="{00000000-0005-0000-0000-00007CA40000}"/>
    <cellStyle name="Процентный 10 6 2 2 2 3" xfId="34291" xr:uid="{00000000-0005-0000-0000-00007DA40000}"/>
    <cellStyle name="Процентный 10 6 2 2 3" xfId="20449" xr:uid="{00000000-0005-0000-0000-00007EA40000}"/>
    <cellStyle name="Процентный 10 6 2 2 3 2" xfId="38602" xr:uid="{00000000-0005-0000-0000-00007FA40000}"/>
    <cellStyle name="Процентный 10 6 2 2 4" xfId="30293" xr:uid="{00000000-0005-0000-0000-000080A40000}"/>
    <cellStyle name="Процентный 10 6 2 3" xfId="11207" xr:uid="{00000000-0005-0000-0000-000081A40000}"/>
    <cellStyle name="Процентный 10 6 2 3 2" xfId="15460" xr:uid="{00000000-0005-0000-0000-000082A40000}"/>
    <cellStyle name="Процентный 10 6 2 3 2 2" xfId="24637" xr:uid="{00000000-0005-0000-0000-000083A40000}"/>
    <cellStyle name="Процентный 10 6 2 3 2 2 2" xfId="42637" xr:uid="{00000000-0005-0000-0000-000084A40000}"/>
    <cellStyle name="Процентный 10 6 2 3 2 3" xfId="34292" xr:uid="{00000000-0005-0000-0000-000085A40000}"/>
    <cellStyle name="Процентный 10 6 2 3 3" xfId="21055" xr:uid="{00000000-0005-0000-0000-000086A40000}"/>
    <cellStyle name="Процентный 10 6 2 3 3 2" xfId="39207" xr:uid="{00000000-0005-0000-0000-000087A40000}"/>
    <cellStyle name="Процентный 10 6 2 3 4" xfId="30891" xr:uid="{00000000-0005-0000-0000-000088A40000}"/>
    <cellStyle name="Процентный 10 6 2 4" xfId="7689" xr:uid="{00000000-0005-0000-0000-000089A40000}"/>
    <cellStyle name="Процентный 10 6 2 5" xfId="16861" xr:uid="{00000000-0005-0000-0000-00008AA40000}"/>
    <cellStyle name="Процентный 10 6 2 5 2" xfId="25606" xr:uid="{00000000-0005-0000-0000-00008BA40000}"/>
    <cellStyle name="Процентный 10 6 2 5 2 2" xfId="43567" xr:uid="{00000000-0005-0000-0000-00008CA40000}"/>
    <cellStyle name="Процентный 10 6 2 5 3" xfId="35261" xr:uid="{00000000-0005-0000-0000-00008DA40000}"/>
    <cellStyle name="Процентный 10 6 2 6" xfId="18170" xr:uid="{00000000-0005-0000-0000-00008EA40000}"/>
    <cellStyle name="Процентный 10 6 2 6 2" xfId="36480" xr:uid="{00000000-0005-0000-0000-00008FA40000}"/>
    <cellStyle name="Процентный 10 6 2 7" xfId="27029" xr:uid="{00000000-0005-0000-0000-000090A40000}"/>
    <cellStyle name="Процентный 10 6 2 7 2" xfId="44943" xr:uid="{00000000-0005-0000-0000-000091A40000}"/>
    <cellStyle name="Процентный 10 6 2 8" xfId="28263" xr:uid="{00000000-0005-0000-0000-000092A40000}"/>
    <cellStyle name="Процентный 10 6 2 9" xfId="46000" xr:uid="{00000000-0005-0000-0000-000093A40000}"/>
    <cellStyle name="Процентный 10 6 3" xfId="8657" xr:uid="{00000000-0005-0000-0000-000094A40000}"/>
    <cellStyle name="Процентный 10 6 3 2" xfId="10444" xr:uid="{00000000-0005-0000-0000-000095A40000}"/>
    <cellStyle name="Процентный 10 6 3 3" xfId="13738" xr:uid="{00000000-0005-0000-0000-000096A40000}"/>
    <cellStyle name="Процентный 10 6 3 3 2" xfId="22964" xr:uid="{00000000-0005-0000-0000-000097A40000}"/>
    <cellStyle name="Процентный 10 6 3 3 2 2" xfId="40964" xr:uid="{00000000-0005-0000-0000-000098A40000}"/>
    <cellStyle name="Процентный 10 6 3 3 3" xfId="32618" xr:uid="{00000000-0005-0000-0000-000099A40000}"/>
    <cellStyle name="Процентный 10 6 3 4" xfId="19335" xr:uid="{00000000-0005-0000-0000-00009AA40000}"/>
    <cellStyle name="Процентный 10 6 3 4 2" xfId="37505" xr:uid="{00000000-0005-0000-0000-00009BA40000}"/>
    <cellStyle name="Процентный 10 6 3 5" xfId="29216" xr:uid="{00000000-0005-0000-0000-00009CA40000}"/>
    <cellStyle name="Процентный 10 6 4" xfId="9485" xr:uid="{00000000-0005-0000-0000-00009DA40000}"/>
    <cellStyle name="Процентный 10 6 4 2" xfId="15461" xr:uid="{00000000-0005-0000-0000-00009EA40000}"/>
    <cellStyle name="Процентный 10 6 4 2 2" xfId="24638" xr:uid="{00000000-0005-0000-0000-00009FA40000}"/>
    <cellStyle name="Процентный 10 6 4 2 2 2" xfId="42638" xr:uid="{00000000-0005-0000-0000-0000A0A40000}"/>
    <cellStyle name="Процентный 10 6 4 2 3" xfId="34293" xr:uid="{00000000-0005-0000-0000-0000A1A40000}"/>
    <cellStyle name="Процентный 10 6 4 3" xfId="19959" xr:uid="{00000000-0005-0000-0000-0000A2A40000}"/>
    <cellStyle name="Процентный 10 6 4 3 2" xfId="38124" xr:uid="{00000000-0005-0000-0000-0000A3A40000}"/>
    <cellStyle name="Процентный 10 6 4 4" xfId="29827" xr:uid="{00000000-0005-0000-0000-0000A4A40000}"/>
    <cellStyle name="Процентный 10 6 5" xfId="10895" xr:uid="{00000000-0005-0000-0000-0000A5A40000}"/>
    <cellStyle name="Процентный 10 6 5 2" xfId="15462" xr:uid="{00000000-0005-0000-0000-0000A6A40000}"/>
    <cellStyle name="Процентный 10 6 5 2 2" xfId="24639" xr:uid="{00000000-0005-0000-0000-0000A7A40000}"/>
    <cellStyle name="Процентный 10 6 5 2 2 2" xfId="42639" xr:uid="{00000000-0005-0000-0000-0000A8A40000}"/>
    <cellStyle name="Процентный 10 6 5 2 3" xfId="34294" xr:uid="{00000000-0005-0000-0000-0000A9A40000}"/>
    <cellStyle name="Процентный 10 6 5 3" xfId="20750" xr:uid="{00000000-0005-0000-0000-0000AAA40000}"/>
    <cellStyle name="Процентный 10 6 5 3 2" xfId="38902" xr:uid="{00000000-0005-0000-0000-0000ABA40000}"/>
    <cellStyle name="Процентный 10 6 5 4" xfId="30586" xr:uid="{00000000-0005-0000-0000-0000ACA40000}"/>
    <cellStyle name="Процентный 10 6 6" xfId="11373" xr:uid="{00000000-0005-0000-0000-0000ADA40000}"/>
    <cellStyle name="Процентный 10 6 6 2" xfId="21218" xr:uid="{00000000-0005-0000-0000-0000AEA40000}"/>
    <cellStyle name="Процентный 10 6 6 2 2" xfId="39370" xr:uid="{00000000-0005-0000-0000-0000AFA40000}"/>
    <cellStyle name="Процентный 10 6 6 3" xfId="31054" xr:uid="{00000000-0005-0000-0000-0000B0A40000}"/>
    <cellStyle name="Процентный 10 6 7" xfId="7056" xr:uid="{00000000-0005-0000-0000-0000B1A40000}"/>
    <cellStyle name="Процентный 10 6 7 2" xfId="18699" xr:uid="{00000000-0005-0000-0000-0000B2A40000}"/>
    <cellStyle name="Процентный 10 6 7 2 2" xfId="36932" xr:uid="{00000000-0005-0000-0000-0000B3A40000}"/>
    <cellStyle name="Процентный 10 6 7 3" xfId="28691" xr:uid="{00000000-0005-0000-0000-0000B4A40000}"/>
    <cellStyle name="Процентный 10 6 8" xfId="12670" xr:uid="{00000000-0005-0000-0000-0000B5A40000}"/>
    <cellStyle name="Процентный 10 6 8 2" xfId="22105" xr:uid="{00000000-0005-0000-0000-0000B6A40000}"/>
    <cellStyle name="Процентный 10 6 8 2 2" xfId="40221" xr:uid="{00000000-0005-0000-0000-0000B7A40000}"/>
    <cellStyle name="Процентный 10 6 8 3" xfId="31884" xr:uid="{00000000-0005-0000-0000-0000B8A40000}"/>
    <cellStyle name="Процентный 10 6 9" xfId="16242" xr:uid="{00000000-0005-0000-0000-0000B9A40000}"/>
    <cellStyle name="Процентный 10 6 9 2" xfId="25177" xr:uid="{00000000-0005-0000-0000-0000BAA40000}"/>
    <cellStyle name="Процентный 10 6 9 2 2" xfId="43170" xr:uid="{00000000-0005-0000-0000-0000BBA40000}"/>
    <cellStyle name="Процентный 10 6 9 3" xfId="34819" xr:uid="{00000000-0005-0000-0000-0000BCA40000}"/>
    <cellStyle name="Процентный 10 7" xfId="4373" xr:uid="{00000000-0005-0000-0000-0000BDA40000}"/>
    <cellStyle name="Процентный 10 7 2" xfId="10445" xr:uid="{00000000-0005-0000-0000-0000BEA40000}"/>
    <cellStyle name="Процентный 10 8" xfId="6220" xr:uid="{00000000-0005-0000-0000-0000BFA40000}"/>
    <cellStyle name="Процентный 10 8 10" xfId="45568" xr:uid="{00000000-0005-0000-0000-0000C0A40000}"/>
    <cellStyle name="Процентный 10 8 11" xfId="46706" xr:uid="{00000000-0005-0000-0000-0000C1A40000}"/>
    <cellStyle name="Процентный 10 8 2" xfId="10446" xr:uid="{00000000-0005-0000-0000-0000C2A40000}"/>
    <cellStyle name="Процентный 10 8 3" xfId="9486" xr:uid="{00000000-0005-0000-0000-0000C3A40000}"/>
    <cellStyle name="Процентный 10 8 4" xfId="8259" xr:uid="{00000000-0005-0000-0000-0000C4A40000}"/>
    <cellStyle name="Процентный 10 8 5" xfId="13423" xr:uid="{00000000-0005-0000-0000-0000C5A40000}"/>
    <cellStyle name="Процентный 10 8 6" xfId="16344" xr:uid="{00000000-0005-0000-0000-0000C6A40000}"/>
    <cellStyle name="Процентный 10 8 6 2" xfId="25226" xr:uid="{00000000-0005-0000-0000-0000C7A40000}"/>
    <cellStyle name="Процентный 10 8 6 2 2" xfId="43215" xr:uid="{00000000-0005-0000-0000-0000C8A40000}"/>
    <cellStyle name="Процентный 10 8 6 3" xfId="34887" xr:uid="{00000000-0005-0000-0000-0000C9A40000}"/>
    <cellStyle name="Процентный 10 8 7" xfId="18169" xr:uid="{00000000-0005-0000-0000-0000CAA40000}"/>
    <cellStyle name="Процентный 10 8 7 2" xfId="36479" xr:uid="{00000000-0005-0000-0000-0000CBA40000}"/>
    <cellStyle name="Процентный 10 8 8" xfId="26654" xr:uid="{00000000-0005-0000-0000-0000CCA40000}"/>
    <cellStyle name="Процентный 10 8 8 2" xfId="44569" xr:uid="{00000000-0005-0000-0000-0000CDA40000}"/>
    <cellStyle name="Процентный 10 8 9" xfId="28262" xr:uid="{00000000-0005-0000-0000-0000CEA40000}"/>
    <cellStyle name="Процентный 10 9" xfId="15725" xr:uid="{00000000-0005-0000-0000-0000CFA40000}"/>
    <cellStyle name="Процентный 10 9 2" xfId="24795" xr:uid="{00000000-0005-0000-0000-0000D0A40000}"/>
    <cellStyle name="Процентный 10 9 2 2" xfId="42793" xr:uid="{00000000-0005-0000-0000-0000D1A40000}"/>
    <cellStyle name="Процентный 10 9 3" xfId="34445" xr:uid="{00000000-0005-0000-0000-0000D2A40000}"/>
    <cellStyle name="Процентный 11" xfId="4374" xr:uid="{00000000-0005-0000-0000-0000D3A40000}"/>
    <cellStyle name="Процентный 11 10" xfId="27657" xr:uid="{00000000-0005-0000-0000-0000D4A40000}"/>
    <cellStyle name="Процентный 11 11" xfId="45145" xr:uid="{00000000-0005-0000-0000-0000D5A40000}"/>
    <cellStyle name="Процентный 11 12" xfId="46113" xr:uid="{00000000-0005-0000-0000-0000D6A40000}"/>
    <cellStyle name="Процентный 11 2" xfId="4375" xr:uid="{00000000-0005-0000-0000-0000D7A40000}"/>
    <cellStyle name="Процентный 11 2 2" xfId="5369" xr:uid="{00000000-0005-0000-0000-0000D8A40000}"/>
    <cellStyle name="Процентный 11 2 2 2" xfId="8822" xr:uid="{00000000-0005-0000-0000-0000D9A40000}"/>
    <cellStyle name="Процентный 11 2 3" xfId="6965" xr:uid="{00000000-0005-0000-0000-0000DAA40000}"/>
    <cellStyle name="Процентный 11 3" xfId="4376" xr:uid="{00000000-0005-0000-0000-0000DBA40000}"/>
    <cellStyle name="Процентный 11 3 2" xfId="10447" xr:uid="{00000000-0005-0000-0000-0000DCA40000}"/>
    <cellStyle name="Процентный 11 3 3" xfId="6850" xr:uid="{00000000-0005-0000-0000-0000DDA40000}"/>
    <cellStyle name="Процентный 11 4" xfId="4377" xr:uid="{00000000-0005-0000-0000-0000DEA40000}"/>
    <cellStyle name="Процентный 11 4 2" xfId="7690" xr:uid="{00000000-0005-0000-0000-0000DFA40000}"/>
    <cellStyle name="Процентный 11 4 2 2" xfId="10448" xr:uid="{00000000-0005-0000-0000-0000E0A40000}"/>
    <cellStyle name="Процентный 11 4 3" xfId="10449" xr:uid="{00000000-0005-0000-0000-0000E1A40000}"/>
    <cellStyle name="Процентный 11 5" xfId="4378" xr:uid="{00000000-0005-0000-0000-0000E2A40000}"/>
    <cellStyle name="Процентный 11 5 2" xfId="7691" xr:uid="{00000000-0005-0000-0000-0000E3A40000}"/>
    <cellStyle name="Процентный 11 5 3" xfId="10450" xr:uid="{00000000-0005-0000-0000-0000E4A40000}"/>
    <cellStyle name="Процентный 11 5 4" xfId="10896" xr:uid="{00000000-0005-0000-0000-0000E5A40000}"/>
    <cellStyle name="Процентный 11 5 4 2" xfId="15464" xr:uid="{00000000-0005-0000-0000-0000E6A40000}"/>
    <cellStyle name="Процентный 11 5 4 2 2" xfId="24640" xr:uid="{00000000-0005-0000-0000-0000E7A40000}"/>
    <cellStyle name="Процентный 11 5 4 2 2 2" xfId="42640" xr:uid="{00000000-0005-0000-0000-0000E8A40000}"/>
    <cellStyle name="Процентный 11 5 4 2 3" xfId="34295" xr:uid="{00000000-0005-0000-0000-0000E9A40000}"/>
    <cellStyle name="Процентный 11 5 4 3" xfId="20751" xr:uid="{00000000-0005-0000-0000-0000EAA40000}"/>
    <cellStyle name="Процентный 11 5 4 3 2" xfId="38903" xr:uid="{00000000-0005-0000-0000-0000EBA40000}"/>
    <cellStyle name="Процентный 11 5 4 4" xfId="30587" xr:uid="{00000000-0005-0000-0000-0000ECA40000}"/>
    <cellStyle name="Процентный 11 6" xfId="6222" xr:uid="{00000000-0005-0000-0000-0000EDA40000}"/>
    <cellStyle name="Процентный 11 6 2" xfId="8260" xr:uid="{00000000-0005-0000-0000-0000EEA40000}"/>
    <cellStyle name="Процентный 11 6 3" xfId="13424" xr:uid="{00000000-0005-0000-0000-0000EFA40000}"/>
    <cellStyle name="Процентный 11 6 4" xfId="16345" xr:uid="{00000000-0005-0000-0000-0000F0A40000}"/>
    <cellStyle name="Процентный 11 6 4 2" xfId="25227" xr:uid="{00000000-0005-0000-0000-0000F1A40000}"/>
    <cellStyle name="Процентный 11 6 4 2 2" xfId="43216" xr:uid="{00000000-0005-0000-0000-0000F2A40000}"/>
    <cellStyle name="Процентный 11 6 4 3" xfId="34888" xr:uid="{00000000-0005-0000-0000-0000F3A40000}"/>
    <cellStyle name="Процентный 11 6 5" xfId="18171" xr:uid="{00000000-0005-0000-0000-0000F4A40000}"/>
    <cellStyle name="Процентный 11 6 5 2" xfId="36481" xr:uid="{00000000-0005-0000-0000-0000F5A40000}"/>
    <cellStyle name="Процентный 11 6 6" xfId="26655" xr:uid="{00000000-0005-0000-0000-0000F6A40000}"/>
    <cellStyle name="Процентный 11 6 6 2" xfId="44570" xr:uid="{00000000-0005-0000-0000-0000F7A40000}"/>
    <cellStyle name="Процентный 11 6 7" xfId="28264" xr:uid="{00000000-0005-0000-0000-0000F8A40000}"/>
    <cellStyle name="Процентный 11 6 8" xfId="45569" xr:uid="{00000000-0005-0000-0000-0000F9A40000}"/>
    <cellStyle name="Процентный 11 6 9" xfId="46707" xr:uid="{00000000-0005-0000-0000-0000FAA40000}"/>
    <cellStyle name="Процентный 11 7" xfId="15726" xr:uid="{00000000-0005-0000-0000-0000FBA40000}"/>
    <cellStyle name="Процентный 11 7 2" xfId="24796" xr:uid="{00000000-0005-0000-0000-0000FCA40000}"/>
    <cellStyle name="Процентный 11 7 2 2" xfId="42794" xr:uid="{00000000-0005-0000-0000-0000FDA40000}"/>
    <cellStyle name="Процентный 11 7 3" xfId="34446" xr:uid="{00000000-0005-0000-0000-0000FEA40000}"/>
    <cellStyle name="Процентный 11 8" xfId="17478" xr:uid="{00000000-0005-0000-0000-0000FFA40000}"/>
    <cellStyle name="Процентный 11 8 2" xfId="35832" xr:uid="{00000000-0005-0000-0000-000000A50000}"/>
    <cellStyle name="Процентный 11 9" xfId="26059" xr:uid="{00000000-0005-0000-0000-000001A50000}"/>
    <cellStyle name="Процентный 11 9 2" xfId="43994" xr:uid="{00000000-0005-0000-0000-000002A50000}"/>
    <cellStyle name="Процентный 12" xfId="4379" xr:uid="{00000000-0005-0000-0000-000003A50000}"/>
    <cellStyle name="Процентный 12 2" xfId="4380" xr:uid="{00000000-0005-0000-0000-000004A50000}"/>
    <cellStyle name="Процентный 12 2 2" xfId="10451" xr:uid="{00000000-0005-0000-0000-000005A50000}"/>
    <cellStyle name="Процентный 12 2 3" xfId="6747" xr:uid="{00000000-0005-0000-0000-000006A50000}"/>
    <cellStyle name="Процентный 12 3" xfId="4381" xr:uid="{00000000-0005-0000-0000-000007A50000}"/>
    <cellStyle name="Процентный 12 3 2" xfId="10452" xr:uid="{00000000-0005-0000-0000-000008A50000}"/>
    <cellStyle name="Процентный 12 4" xfId="8261" xr:uid="{00000000-0005-0000-0000-000009A50000}"/>
    <cellStyle name="Процентный 12 4 2" xfId="13425" xr:uid="{00000000-0005-0000-0000-00000AA50000}"/>
    <cellStyle name="Процентный 13" xfId="4382" xr:uid="{00000000-0005-0000-0000-00000BA50000}"/>
    <cellStyle name="Процентный 13 2" xfId="5370" xr:uid="{00000000-0005-0000-0000-00000CA50000}"/>
    <cellStyle name="Процентный 13 2 2" xfId="8262" xr:uid="{00000000-0005-0000-0000-00000DA50000}"/>
    <cellStyle name="Процентный 13 3" xfId="6966" xr:uid="{00000000-0005-0000-0000-00000EA50000}"/>
    <cellStyle name="Процентный 14" xfId="4383" xr:uid="{00000000-0005-0000-0000-00000FA50000}"/>
    <cellStyle name="Процентный 14 2" xfId="4384" xr:uid="{00000000-0005-0000-0000-000010A50000}"/>
    <cellStyle name="Процентный 14 2 2" xfId="10453" xr:uid="{00000000-0005-0000-0000-000011A50000}"/>
    <cellStyle name="Процентный 14 3" xfId="8263" xr:uid="{00000000-0005-0000-0000-000012A50000}"/>
    <cellStyle name="Процентный 14 3 2" xfId="13426" xr:uid="{00000000-0005-0000-0000-000013A50000}"/>
    <cellStyle name="Процентный 14 4" xfId="6967" xr:uid="{00000000-0005-0000-0000-000014A50000}"/>
    <cellStyle name="Процентный 15" xfId="4385" xr:uid="{00000000-0005-0000-0000-000015A50000}"/>
    <cellStyle name="Процентный 15 2" xfId="5371" xr:uid="{00000000-0005-0000-0000-000016A50000}"/>
    <cellStyle name="Процентный 15 2 2" xfId="10454" xr:uid="{00000000-0005-0000-0000-000017A50000}"/>
    <cellStyle name="Процентный 15 2 3" xfId="9487" xr:uid="{00000000-0005-0000-0000-000018A50000}"/>
    <cellStyle name="Процентный 15 2 4" xfId="7692" xr:uid="{00000000-0005-0000-0000-000019A50000}"/>
    <cellStyle name="Процентный 15 3" xfId="8807" xr:uid="{00000000-0005-0000-0000-00001AA50000}"/>
    <cellStyle name="Процентный 15 3 2" xfId="10455" xr:uid="{00000000-0005-0000-0000-00001BA50000}"/>
    <cellStyle name="Процентный 15 3 3" xfId="13427" xr:uid="{00000000-0005-0000-0000-00001CA50000}"/>
    <cellStyle name="Процентный 15 4" xfId="8661" xr:uid="{00000000-0005-0000-0000-00001DA50000}"/>
    <cellStyle name="Процентный 15 4 2" xfId="13739" xr:uid="{00000000-0005-0000-0000-00001EA50000}"/>
    <cellStyle name="Процентный 15 5" xfId="7215" xr:uid="{00000000-0005-0000-0000-00001FA50000}"/>
    <cellStyle name="Процентный 16" xfId="4386" xr:uid="{00000000-0005-0000-0000-000020A50000}"/>
    <cellStyle name="Процентный 16 2" xfId="5372" xr:uid="{00000000-0005-0000-0000-000021A50000}"/>
    <cellStyle name="Процентный 16 2 2" xfId="10456" xr:uid="{00000000-0005-0000-0000-000022A50000}"/>
    <cellStyle name="Процентный 16 2 2 2" xfId="20451" xr:uid="{00000000-0005-0000-0000-000023A50000}"/>
    <cellStyle name="Процентный 16 2 2 2 2" xfId="38604" xr:uid="{00000000-0005-0000-0000-000024A50000}"/>
    <cellStyle name="Процентный 16 2 2 3" xfId="30294" xr:uid="{00000000-0005-0000-0000-000025A50000}"/>
    <cellStyle name="Процентный 16 2 3" xfId="15465" xr:uid="{00000000-0005-0000-0000-000026A50000}"/>
    <cellStyle name="Процентный 16 2 3 2" xfId="24641" xr:uid="{00000000-0005-0000-0000-000027A50000}"/>
    <cellStyle name="Процентный 16 2 3 2 2" xfId="42641" xr:uid="{00000000-0005-0000-0000-000028A50000}"/>
    <cellStyle name="Процентный 16 2 3 3" xfId="34296" xr:uid="{00000000-0005-0000-0000-000029A50000}"/>
    <cellStyle name="Процентный 17" xfId="4387" xr:uid="{00000000-0005-0000-0000-00002AA50000}"/>
    <cellStyle name="Процентный 17 2" xfId="5373" xr:uid="{00000000-0005-0000-0000-00002BA50000}"/>
    <cellStyle name="Процентный 18" xfId="4388" xr:uid="{00000000-0005-0000-0000-00002CA50000}"/>
    <cellStyle name="Процентный 18 2" xfId="5374" xr:uid="{00000000-0005-0000-0000-00002DA50000}"/>
    <cellStyle name="Процентный 19" xfId="4389" xr:uid="{00000000-0005-0000-0000-00002EA50000}"/>
    <cellStyle name="Процентный 19 2" xfId="5375" xr:uid="{00000000-0005-0000-0000-00002FA50000}"/>
    <cellStyle name="Процентный 2" xfId="4390" xr:uid="{00000000-0005-0000-0000-000030A50000}"/>
    <cellStyle name="Процентный 2 10" xfId="4391" xr:uid="{00000000-0005-0000-0000-000031A50000}"/>
    <cellStyle name="Процентный 2 10 2" xfId="7185" xr:uid="{00000000-0005-0000-0000-000032A50000}"/>
    <cellStyle name="Процентный 2 11" xfId="4392" xr:uid="{00000000-0005-0000-0000-000033A50000}"/>
    <cellStyle name="Процентный 2 11 2" xfId="9132" xr:uid="{00000000-0005-0000-0000-000034A50000}"/>
    <cellStyle name="Процентный 2 11 2 2" xfId="10648" xr:uid="{00000000-0005-0000-0000-000035A50000}"/>
    <cellStyle name="Процентный 2 11 2 2 2" xfId="15467" xr:uid="{00000000-0005-0000-0000-000036A50000}"/>
    <cellStyle name="Процентный 2 11 2 2 2 2" xfId="24643" xr:uid="{00000000-0005-0000-0000-000037A50000}"/>
    <cellStyle name="Процентный 2 11 2 2 2 2 2" xfId="42643" xr:uid="{00000000-0005-0000-0000-000038A50000}"/>
    <cellStyle name="Процентный 2 11 2 2 2 3" xfId="34298" xr:uid="{00000000-0005-0000-0000-000039A50000}"/>
    <cellStyle name="Процентный 2 11 2 2 3" xfId="20508" xr:uid="{00000000-0005-0000-0000-00003AA50000}"/>
    <cellStyle name="Процентный 2 11 2 2 3 2" xfId="38660" xr:uid="{00000000-0005-0000-0000-00003BA50000}"/>
    <cellStyle name="Процентный 2 11 2 2 4" xfId="30344" xr:uid="{00000000-0005-0000-0000-00003CA50000}"/>
    <cellStyle name="Процентный 2 11 2 3" xfId="11208" xr:uid="{00000000-0005-0000-0000-00003DA50000}"/>
    <cellStyle name="Процентный 2 11 2 3 2" xfId="15468" xr:uid="{00000000-0005-0000-0000-00003EA50000}"/>
    <cellStyle name="Процентный 2 11 2 3 2 2" xfId="24644" xr:uid="{00000000-0005-0000-0000-00003FA50000}"/>
    <cellStyle name="Процентный 2 11 2 3 2 2 2" xfId="42644" xr:uid="{00000000-0005-0000-0000-000040A50000}"/>
    <cellStyle name="Процентный 2 11 2 3 2 3" xfId="34299" xr:uid="{00000000-0005-0000-0000-000041A50000}"/>
    <cellStyle name="Процентный 2 11 2 3 3" xfId="21056" xr:uid="{00000000-0005-0000-0000-000042A50000}"/>
    <cellStyle name="Процентный 2 11 2 3 3 2" xfId="39208" xr:uid="{00000000-0005-0000-0000-000043A50000}"/>
    <cellStyle name="Процентный 2 11 2 3 4" xfId="30892" xr:uid="{00000000-0005-0000-0000-000044A50000}"/>
    <cellStyle name="Процентный 2 11 2 4" xfId="15466" xr:uid="{00000000-0005-0000-0000-000045A50000}"/>
    <cellStyle name="Процентный 2 11 2 4 2" xfId="24642" xr:uid="{00000000-0005-0000-0000-000046A50000}"/>
    <cellStyle name="Процентный 2 11 2 4 2 2" xfId="42642" xr:uid="{00000000-0005-0000-0000-000047A50000}"/>
    <cellStyle name="Процентный 2 11 2 4 3" xfId="34297" xr:uid="{00000000-0005-0000-0000-000048A50000}"/>
    <cellStyle name="Процентный 2 11 2 5" xfId="19689" xr:uid="{00000000-0005-0000-0000-000049A50000}"/>
    <cellStyle name="Процентный 2 11 2 5 2" xfId="37859" xr:uid="{00000000-0005-0000-0000-00004AA50000}"/>
    <cellStyle name="Процентный 2 11 2 6" xfId="29564" xr:uid="{00000000-0005-0000-0000-00004BA50000}"/>
    <cellStyle name="Процентный 2 11 3" xfId="9488" xr:uid="{00000000-0005-0000-0000-00004CA50000}"/>
    <cellStyle name="Процентный 2 11 3 2" xfId="15469" xr:uid="{00000000-0005-0000-0000-00004DA50000}"/>
    <cellStyle name="Процентный 2 11 3 2 2" xfId="24645" xr:uid="{00000000-0005-0000-0000-00004EA50000}"/>
    <cellStyle name="Процентный 2 11 3 2 2 2" xfId="42645" xr:uid="{00000000-0005-0000-0000-00004FA50000}"/>
    <cellStyle name="Процентный 2 11 3 2 3" xfId="34300" xr:uid="{00000000-0005-0000-0000-000050A50000}"/>
    <cellStyle name="Процентный 2 11 3 3" xfId="19960" xr:uid="{00000000-0005-0000-0000-000051A50000}"/>
    <cellStyle name="Процентный 2 11 3 3 2" xfId="38125" xr:uid="{00000000-0005-0000-0000-000052A50000}"/>
    <cellStyle name="Процентный 2 11 3 4" xfId="29828" xr:uid="{00000000-0005-0000-0000-000053A50000}"/>
    <cellStyle name="Процентный 2 11 4" xfId="8024" xr:uid="{00000000-0005-0000-0000-000054A50000}"/>
    <cellStyle name="Процентный 2 12" xfId="4393" xr:uid="{00000000-0005-0000-0000-000055A50000}"/>
    <cellStyle name="Процентный 2 12 2" xfId="10457" xr:uid="{00000000-0005-0000-0000-000056A50000}"/>
    <cellStyle name="Процентный 2 12 3" xfId="7366" xr:uid="{00000000-0005-0000-0000-000057A50000}"/>
    <cellStyle name="Процентный 2 13" xfId="4394" xr:uid="{00000000-0005-0000-0000-000058A50000}"/>
    <cellStyle name="Процентный 2 13 2" xfId="8858" xr:uid="{00000000-0005-0000-0000-000059A50000}"/>
    <cellStyle name="Процентный 2 14" xfId="4395" xr:uid="{00000000-0005-0000-0000-00005AA50000}"/>
    <cellStyle name="Процентный 2 14 2" xfId="8821" xr:uid="{00000000-0005-0000-0000-00005BA50000}"/>
    <cellStyle name="Процентный 2 15" xfId="4396" xr:uid="{00000000-0005-0000-0000-00005CA50000}"/>
    <cellStyle name="Процентный 2 16" xfId="4397" xr:uid="{00000000-0005-0000-0000-00005DA50000}"/>
    <cellStyle name="Процентный 2 17" xfId="4398" xr:uid="{00000000-0005-0000-0000-00005EA50000}"/>
    <cellStyle name="Процентный 2 18" xfId="4399" xr:uid="{00000000-0005-0000-0000-00005FA50000}"/>
    <cellStyle name="Процентный 2 19" xfId="4400" xr:uid="{00000000-0005-0000-0000-000060A50000}"/>
    <cellStyle name="Процентный 2 2" xfId="4401" xr:uid="{00000000-0005-0000-0000-000061A50000}"/>
    <cellStyle name="Процентный 2 2 2" xfId="4402" xr:uid="{00000000-0005-0000-0000-000062A50000}"/>
    <cellStyle name="Процентный 2 2 2 2" xfId="6852" xr:uid="{00000000-0005-0000-0000-000063A50000}"/>
    <cellStyle name="Процентный 2 2 3" xfId="4403" xr:uid="{00000000-0005-0000-0000-000064A50000}"/>
    <cellStyle name="Процентный 2 2 3 2" xfId="10458" xr:uid="{00000000-0005-0000-0000-000065A50000}"/>
    <cellStyle name="Процентный 2 2 4" xfId="8264" xr:uid="{00000000-0005-0000-0000-000066A50000}"/>
    <cellStyle name="Процентный 2 2 4 2" xfId="16283" xr:uid="{00000000-0005-0000-0000-000067A50000}"/>
    <cellStyle name="Процентный 2 20" xfId="4404" xr:uid="{00000000-0005-0000-0000-000068A50000}"/>
    <cellStyle name="Процентный 2 21" xfId="4405" xr:uid="{00000000-0005-0000-0000-000069A50000}"/>
    <cellStyle name="Процентный 2 22" xfId="4406" xr:uid="{00000000-0005-0000-0000-00006AA50000}"/>
    <cellStyle name="Процентный 2 23" xfId="4407" xr:uid="{00000000-0005-0000-0000-00006BA50000}"/>
    <cellStyle name="Процентный 2 24" xfId="4408" xr:uid="{00000000-0005-0000-0000-00006CA50000}"/>
    <cellStyle name="Процентный 2 25" xfId="4409" xr:uid="{00000000-0005-0000-0000-00006DA50000}"/>
    <cellStyle name="Процентный 2 26" xfId="5388" xr:uid="{00000000-0005-0000-0000-00006EA50000}"/>
    <cellStyle name="Процентный 2 26 2" xfId="6493" xr:uid="{00000000-0005-0000-0000-00006FA50000}"/>
    <cellStyle name="Процентный 2 26 2 2" xfId="16893" xr:uid="{00000000-0005-0000-0000-000070A50000}"/>
    <cellStyle name="Процентный 2 26 2 2 2" xfId="25636" xr:uid="{00000000-0005-0000-0000-000071A50000}"/>
    <cellStyle name="Процентный 2 26 2 2 2 2" xfId="43597" xr:uid="{00000000-0005-0000-0000-000072A50000}"/>
    <cellStyle name="Процентный 2 26 2 2 3" xfId="35291" xr:uid="{00000000-0005-0000-0000-000073A50000}"/>
    <cellStyle name="Процентный 2 26 2 3" xfId="18437" xr:uid="{00000000-0005-0000-0000-000074A50000}"/>
    <cellStyle name="Процентный 2 26 2 3 2" xfId="36745" xr:uid="{00000000-0005-0000-0000-000075A50000}"/>
    <cellStyle name="Процентный 2 26 2 4" xfId="27059" xr:uid="{00000000-0005-0000-0000-000076A50000}"/>
    <cellStyle name="Процентный 2 26 2 4 2" xfId="44973" xr:uid="{00000000-0005-0000-0000-000077A50000}"/>
    <cellStyle name="Процентный 2 26 2 5" xfId="28531" xr:uid="{00000000-0005-0000-0000-000078A50000}"/>
    <cellStyle name="Процентный 2 26 2 6" xfId="46030" xr:uid="{00000000-0005-0000-0000-000079A50000}"/>
    <cellStyle name="Процентный 2 26 2 7" xfId="47227" xr:uid="{00000000-0005-0000-0000-00007AA50000}"/>
    <cellStyle name="Процентный 2 26 3" xfId="16272" xr:uid="{00000000-0005-0000-0000-00007BA50000}"/>
    <cellStyle name="Процентный 2 26 3 2" xfId="25207" xr:uid="{00000000-0005-0000-0000-00007CA50000}"/>
    <cellStyle name="Процентный 2 26 3 2 2" xfId="43200" xr:uid="{00000000-0005-0000-0000-00007DA50000}"/>
    <cellStyle name="Процентный 2 26 3 3" xfId="34849" xr:uid="{00000000-0005-0000-0000-00007EA50000}"/>
    <cellStyle name="Процентный 2 26 4" xfId="17750" xr:uid="{00000000-0005-0000-0000-00007FA50000}"/>
    <cellStyle name="Процентный 2 26 4 2" xfId="36099" xr:uid="{00000000-0005-0000-0000-000080A50000}"/>
    <cellStyle name="Процентный 2 26 5" xfId="26614" xr:uid="{00000000-0005-0000-0000-000081A50000}"/>
    <cellStyle name="Процентный 2 26 5 2" xfId="44529" xr:uid="{00000000-0005-0000-0000-000082A50000}"/>
    <cellStyle name="Процентный 2 26 6" xfId="27892" xr:uid="{00000000-0005-0000-0000-000083A50000}"/>
    <cellStyle name="Процентный 2 26 7" xfId="45528" xr:uid="{00000000-0005-0000-0000-000084A50000}"/>
    <cellStyle name="Процентный 2 26 8" xfId="46643" xr:uid="{00000000-0005-0000-0000-000085A50000}"/>
    <cellStyle name="Процентный 2 27" xfId="5390" xr:uid="{00000000-0005-0000-0000-000086A50000}"/>
    <cellStyle name="Процентный 2 27 2" xfId="6495" xr:uid="{00000000-0005-0000-0000-000087A50000}"/>
    <cellStyle name="Процентный 2 27 2 2" xfId="16895" xr:uid="{00000000-0005-0000-0000-000088A50000}"/>
    <cellStyle name="Процентный 2 27 2 2 2" xfId="25638" xr:uid="{00000000-0005-0000-0000-000089A50000}"/>
    <cellStyle name="Процентный 2 27 2 2 2 2" xfId="43599" xr:uid="{00000000-0005-0000-0000-00008AA50000}"/>
    <cellStyle name="Процентный 2 27 2 2 3" xfId="35293" xr:uid="{00000000-0005-0000-0000-00008BA50000}"/>
    <cellStyle name="Процентный 2 27 2 3" xfId="18439" xr:uid="{00000000-0005-0000-0000-00008CA50000}"/>
    <cellStyle name="Процентный 2 27 2 3 2" xfId="36747" xr:uid="{00000000-0005-0000-0000-00008DA50000}"/>
    <cellStyle name="Процентный 2 27 2 4" xfId="27061" xr:uid="{00000000-0005-0000-0000-00008EA50000}"/>
    <cellStyle name="Процентный 2 27 2 4 2" xfId="44975" xr:uid="{00000000-0005-0000-0000-00008FA50000}"/>
    <cellStyle name="Процентный 2 27 2 5" xfId="28533" xr:uid="{00000000-0005-0000-0000-000090A50000}"/>
    <cellStyle name="Процентный 2 27 2 6" xfId="46032" xr:uid="{00000000-0005-0000-0000-000091A50000}"/>
    <cellStyle name="Процентный 2 27 2 7" xfId="47229" xr:uid="{00000000-0005-0000-0000-000092A50000}"/>
    <cellStyle name="Процентный 2 27 3" xfId="16274" xr:uid="{00000000-0005-0000-0000-000093A50000}"/>
    <cellStyle name="Процентный 2 27 3 2" xfId="25209" xr:uid="{00000000-0005-0000-0000-000094A50000}"/>
    <cellStyle name="Процентный 2 27 3 2 2" xfId="43202" xr:uid="{00000000-0005-0000-0000-000095A50000}"/>
    <cellStyle name="Процентный 2 27 3 3" xfId="34851" xr:uid="{00000000-0005-0000-0000-000096A50000}"/>
    <cellStyle name="Процентный 2 27 4" xfId="17752" xr:uid="{00000000-0005-0000-0000-000097A50000}"/>
    <cellStyle name="Процентный 2 27 4 2" xfId="36101" xr:uid="{00000000-0005-0000-0000-000098A50000}"/>
    <cellStyle name="Процентный 2 27 5" xfId="26616" xr:uid="{00000000-0005-0000-0000-000099A50000}"/>
    <cellStyle name="Процентный 2 27 5 2" xfId="44531" xr:uid="{00000000-0005-0000-0000-00009AA50000}"/>
    <cellStyle name="Процентный 2 27 6" xfId="27894" xr:uid="{00000000-0005-0000-0000-00009BA50000}"/>
    <cellStyle name="Процентный 2 27 7" xfId="45530" xr:uid="{00000000-0005-0000-0000-00009CA50000}"/>
    <cellStyle name="Процентный 2 27 8" xfId="46645" xr:uid="{00000000-0005-0000-0000-00009DA50000}"/>
    <cellStyle name="Процентный 2 28" xfId="5826" xr:uid="{00000000-0005-0000-0000-00009EA50000}"/>
    <cellStyle name="Процентный 2 28 2" xfId="6507" xr:uid="{00000000-0005-0000-0000-00009FA50000}"/>
    <cellStyle name="Процентный 2 28 2 2" xfId="18451" xr:uid="{00000000-0005-0000-0000-0000A0A50000}"/>
    <cellStyle name="Процентный 2 28 2 2 2" xfId="36759" xr:uid="{00000000-0005-0000-0000-0000A1A50000}"/>
    <cellStyle name="Процентный 2 28 2 3" xfId="28545" xr:uid="{00000000-0005-0000-0000-0000A2A50000}"/>
    <cellStyle name="Процентный 2 28 3" xfId="16277" xr:uid="{00000000-0005-0000-0000-0000A3A50000}"/>
    <cellStyle name="Процентный 2 28 3 2" xfId="25212" xr:uid="{00000000-0005-0000-0000-0000A4A50000}"/>
    <cellStyle name="Процентный 2 28 3 2 2" xfId="43205" xr:uid="{00000000-0005-0000-0000-0000A5A50000}"/>
    <cellStyle name="Процентный 2 28 3 3" xfId="34854" xr:uid="{00000000-0005-0000-0000-0000A6A50000}"/>
    <cellStyle name="Процентный 2 28 4" xfId="17813" xr:uid="{00000000-0005-0000-0000-0000A7A50000}"/>
    <cellStyle name="Процентный 2 28 4 2" xfId="36132" xr:uid="{00000000-0005-0000-0000-0000A8A50000}"/>
    <cellStyle name="Процентный 2 28 5" xfId="26621" xr:uid="{00000000-0005-0000-0000-0000A9A50000}"/>
    <cellStyle name="Процентный 2 28 5 2" xfId="44536" xr:uid="{00000000-0005-0000-0000-0000AAA50000}"/>
    <cellStyle name="Процентный 2 28 6" xfId="27917" xr:uid="{00000000-0005-0000-0000-0000ABA50000}"/>
    <cellStyle name="Процентный 2 28 7" xfId="45535" xr:uid="{00000000-0005-0000-0000-0000ACA50000}"/>
    <cellStyle name="Процентный 2 28 8" xfId="46650" xr:uid="{00000000-0005-0000-0000-0000ADA50000}"/>
    <cellStyle name="Процентный 2 29" xfId="6223" xr:uid="{00000000-0005-0000-0000-0000AEA50000}"/>
    <cellStyle name="Процентный 2 29 2" xfId="16282" xr:uid="{00000000-0005-0000-0000-0000AFA50000}"/>
    <cellStyle name="Процентный 2 29 3" xfId="18172" xr:uid="{00000000-0005-0000-0000-0000B0A50000}"/>
    <cellStyle name="Процентный 2 29 3 2" xfId="36482" xr:uid="{00000000-0005-0000-0000-0000B1A50000}"/>
    <cellStyle name="Процентный 2 29 4" xfId="28265" xr:uid="{00000000-0005-0000-0000-0000B2A50000}"/>
    <cellStyle name="Процентный 2 3" xfId="4410" xr:uid="{00000000-0005-0000-0000-0000B3A50000}"/>
    <cellStyle name="Процентный 2 3 2" xfId="4411" xr:uid="{00000000-0005-0000-0000-0000B4A50000}"/>
    <cellStyle name="Процентный 2 3 2 2" xfId="4412" xr:uid="{00000000-0005-0000-0000-0000B5A50000}"/>
    <cellStyle name="Процентный 2 3 2 2 2" xfId="8803" xr:uid="{00000000-0005-0000-0000-0000B6A50000}"/>
    <cellStyle name="Процентный 2 3 2 3" xfId="6968" xr:uid="{00000000-0005-0000-0000-0000B7A50000}"/>
    <cellStyle name="Процентный 2 3 3" xfId="4413" xr:uid="{00000000-0005-0000-0000-0000B8A50000}"/>
    <cellStyle name="Процентный 2 3 3 2" xfId="10459" xr:uid="{00000000-0005-0000-0000-0000B9A50000}"/>
    <cellStyle name="Процентный 2 3 3 3" xfId="7144" xr:uid="{00000000-0005-0000-0000-0000BAA50000}"/>
    <cellStyle name="Процентный 2 3 4" xfId="4414" xr:uid="{00000000-0005-0000-0000-0000BBA50000}"/>
    <cellStyle name="Процентный 2 3 4 2" xfId="10460" xr:uid="{00000000-0005-0000-0000-0000BCA50000}"/>
    <cellStyle name="Процентный 2 3 4 3" xfId="9489" xr:uid="{00000000-0005-0000-0000-0000BDA50000}"/>
    <cellStyle name="Процентный 2 3 4 4" xfId="8265" xr:uid="{00000000-0005-0000-0000-0000BEA50000}"/>
    <cellStyle name="Процентный 2 3 5" xfId="4415" xr:uid="{00000000-0005-0000-0000-0000BFA50000}"/>
    <cellStyle name="Процентный 2 3 6" xfId="6696" xr:uid="{00000000-0005-0000-0000-0000C0A50000}"/>
    <cellStyle name="Процентный 2 30" xfId="15671" xr:uid="{00000000-0005-0000-0000-0000C1A50000}"/>
    <cellStyle name="Процентный 2 30 2" xfId="24769" xr:uid="{00000000-0005-0000-0000-0000C2A50000}"/>
    <cellStyle name="Процентный 2 30 2 2" xfId="42767" xr:uid="{00000000-0005-0000-0000-0000C3A50000}"/>
    <cellStyle name="Процентный 2 30 3" xfId="34419" xr:uid="{00000000-0005-0000-0000-0000C4A50000}"/>
    <cellStyle name="Процентный 2 31" xfId="17481" xr:uid="{00000000-0005-0000-0000-0000C5A50000}"/>
    <cellStyle name="Процентный 2 31 2" xfId="35835" xr:uid="{00000000-0005-0000-0000-0000C6A50000}"/>
    <cellStyle name="Процентный 2 32" xfId="26027" xr:uid="{00000000-0005-0000-0000-0000C7A50000}"/>
    <cellStyle name="Процентный 2 32 2" xfId="43966" xr:uid="{00000000-0005-0000-0000-0000C8A50000}"/>
    <cellStyle name="Процентный 2 33" xfId="27658" xr:uid="{00000000-0005-0000-0000-0000C9A50000}"/>
    <cellStyle name="Процентный 2 34" xfId="45132" xr:uid="{00000000-0005-0000-0000-0000CAA50000}"/>
    <cellStyle name="Процентный 2 35" xfId="46093" xr:uid="{00000000-0005-0000-0000-0000CBA50000}"/>
    <cellStyle name="Процентный 2 4" xfId="4416" xr:uid="{00000000-0005-0000-0000-0000CCA50000}"/>
    <cellStyle name="Процентный 2 4 10" xfId="6224" xr:uid="{00000000-0005-0000-0000-0000CDA50000}"/>
    <cellStyle name="Процентный 2 4 10 2" xfId="16903" xr:uid="{00000000-0005-0000-0000-0000CEA50000}"/>
    <cellStyle name="Процентный 2 4 10 2 2" xfId="25646" xr:uid="{00000000-0005-0000-0000-0000CFA50000}"/>
    <cellStyle name="Процентный 2 4 10 2 2 2" xfId="43607" xr:uid="{00000000-0005-0000-0000-0000D0A50000}"/>
    <cellStyle name="Процентный 2 4 10 2 3" xfId="27069" xr:uid="{00000000-0005-0000-0000-0000D1A50000}"/>
    <cellStyle name="Процентный 2 4 10 2 3 2" xfId="44983" xr:uid="{00000000-0005-0000-0000-0000D2A50000}"/>
    <cellStyle name="Процентный 2 4 10 2 4" xfId="35301" xr:uid="{00000000-0005-0000-0000-0000D3A50000}"/>
    <cellStyle name="Процентный 2 4 10 2 5" xfId="46040" xr:uid="{00000000-0005-0000-0000-0000D4A50000}"/>
    <cellStyle name="Процентный 2 4 10 2 6" xfId="47237" xr:uid="{00000000-0005-0000-0000-0000D5A50000}"/>
    <cellStyle name="Процентный 2 4 10 3" xfId="16346" xr:uid="{00000000-0005-0000-0000-0000D6A50000}"/>
    <cellStyle name="Процентный 2 4 10 3 2" xfId="25228" xr:uid="{00000000-0005-0000-0000-0000D7A50000}"/>
    <cellStyle name="Процентный 2 4 10 3 2 2" xfId="43217" xr:uid="{00000000-0005-0000-0000-0000D8A50000}"/>
    <cellStyle name="Процентный 2 4 10 3 3" xfId="34889" xr:uid="{00000000-0005-0000-0000-0000D9A50000}"/>
    <cellStyle name="Процентный 2 4 10 4" xfId="18173" xr:uid="{00000000-0005-0000-0000-0000DAA50000}"/>
    <cellStyle name="Процентный 2 4 10 4 2" xfId="36483" xr:uid="{00000000-0005-0000-0000-0000DBA50000}"/>
    <cellStyle name="Процентный 2 4 10 5" xfId="26656" xr:uid="{00000000-0005-0000-0000-0000DCA50000}"/>
    <cellStyle name="Процентный 2 4 10 5 2" xfId="44571" xr:uid="{00000000-0005-0000-0000-0000DDA50000}"/>
    <cellStyle name="Процентный 2 4 10 6" xfId="28266" xr:uid="{00000000-0005-0000-0000-0000DEA50000}"/>
    <cellStyle name="Процентный 2 4 10 7" xfId="45570" xr:uid="{00000000-0005-0000-0000-0000DFA50000}"/>
    <cellStyle name="Процентный 2 4 10 8" xfId="46708" xr:uid="{00000000-0005-0000-0000-0000E0A50000}"/>
    <cellStyle name="Процентный 2 4 11" xfId="6697" xr:uid="{00000000-0005-0000-0000-0000E1A50000}"/>
    <cellStyle name="Процентный 2 4 12" xfId="15728" xr:uid="{00000000-0005-0000-0000-0000E2A50000}"/>
    <cellStyle name="Процентный 2 4 12 2" xfId="24798" xr:uid="{00000000-0005-0000-0000-0000E3A50000}"/>
    <cellStyle name="Процентный 2 4 12 2 2" xfId="42796" xr:uid="{00000000-0005-0000-0000-0000E4A50000}"/>
    <cellStyle name="Процентный 2 4 12 3" xfId="34448" xr:uid="{00000000-0005-0000-0000-0000E5A50000}"/>
    <cellStyle name="Процентный 2 4 13" xfId="17484" xr:uid="{00000000-0005-0000-0000-0000E6A50000}"/>
    <cellStyle name="Процентный 2 4 13 2" xfId="35838" xr:uid="{00000000-0005-0000-0000-0000E7A50000}"/>
    <cellStyle name="Процентный 2 4 14" xfId="26061" xr:uid="{00000000-0005-0000-0000-0000E8A50000}"/>
    <cellStyle name="Процентный 2 4 14 2" xfId="43996" xr:uid="{00000000-0005-0000-0000-0000E9A50000}"/>
    <cellStyle name="Процентный 2 4 15" xfId="27659" xr:uid="{00000000-0005-0000-0000-0000EAA50000}"/>
    <cellStyle name="Процентный 2 4 16" xfId="45147" xr:uid="{00000000-0005-0000-0000-0000EBA50000}"/>
    <cellStyle name="Процентный 2 4 17" xfId="46115" xr:uid="{00000000-0005-0000-0000-0000ECA50000}"/>
    <cellStyle name="Процентный 2 4 2" xfId="4417" xr:uid="{00000000-0005-0000-0000-0000EDA50000}"/>
    <cellStyle name="Процентный 2 4 2 2" xfId="8654" xr:uid="{00000000-0005-0000-0000-0000EEA50000}"/>
    <cellStyle name="Процентный 2 4 2 3" xfId="6969" xr:uid="{00000000-0005-0000-0000-0000EFA50000}"/>
    <cellStyle name="Процентный 2 4 3" xfId="4418" xr:uid="{00000000-0005-0000-0000-0000F0A50000}"/>
    <cellStyle name="Процентный 2 4 3 2" xfId="10461" xr:uid="{00000000-0005-0000-0000-0000F1A50000}"/>
    <cellStyle name="Процентный 2 4 3 3" xfId="7143" xr:uid="{00000000-0005-0000-0000-0000F2A50000}"/>
    <cellStyle name="Процентный 2 4 4" xfId="5244" xr:uid="{00000000-0005-0000-0000-0000F3A50000}"/>
    <cellStyle name="Процентный 2 4 4 10" xfId="46621" xr:uid="{00000000-0005-0000-0000-0000F4A50000}"/>
    <cellStyle name="Процентный 2 4 4 2" xfId="6470" xr:uid="{00000000-0005-0000-0000-0000F5A50000}"/>
    <cellStyle name="Процентный 2 4 4 2 2" xfId="13927" xr:uid="{00000000-0005-0000-0000-0000F6A50000}"/>
    <cellStyle name="Процентный 2 4 4 2 2 2" xfId="23146" xr:uid="{00000000-0005-0000-0000-0000F7A50000}"/>
    <cellStyle name="Процентный 2 4 4 2 2 2 2" xfId="41146" xr:uid="{00000000-0005-0000-0000-0000F8A50000}"/>
    <cellStyle name="Процентный 2 4 4 2 2 3" xfId="32803" xr:uid="{00000000-0005-0000-0000-0000F9A50000}"/>
    <cellStyle name="Процентный 2 4 4 2 3" xfId="16869" xr:uid="{00000000-0005-0000-0000-0000FAA50000}"/>
    <cellStyle name="Процентный 2 4 4 2 3 2" xfId="25614" xr:uid="{00000000-0005-0000-0000-0000FBA50000}"/>
    <cellStyle name="Процентный 2 4 4 2 3 2 2" xfId="43575" xr:uid="{00000000-0005-0000-0000-0000FCA50000}"/>
    <cellStyle name="Процентный 2 4 4 2 3 3" xfId="35269" xr:uid="{00000000-0005-0000-0000-0000FDA50000}"/>
    <cellStyle name="Процентный 2 4 4 2 4" xfId="18414" xr:uid="{00000000-0005-0000-0000-0000FEA50000}"/>
    <cellStyle name="Процентный 2 4 4 2 4 2" xfId="36722" xr:uid="{00000000-0005-0000-0000-0000FFA50000}"/>
    <cellStyle name="Процентный 2 4 4 2 5" xfId="27037" xr:uid="{00000000-0005-0000-0000-000000A60000}"/>
    <cellStyle name="Процентный 2 4 4 2 5 2" xfId="44951" xr:uid="{00000000-0005-0000-0000-000001A60000}"/>
    <cellStyle name="Процентный 2 4 4 2 6" xfId="28508" xr:uid="{00000000-0005-0000-0000-000002A60000}"/>
    <cellStyle name="Процентный 2 4 4 2 7" xfId="46008" xr:uid="{00000000-0005-0000-0000-000003A60000}"/>
    <cellStyle name="Процентный 2 4 4 2 8" xfId="47205" xr:uid="{00000000-0005-0000-0000-000004A60000}"/>
    <cellStyle name="Процентный 2 4 4 3" xfId="10462" xr:uid="{00000000-0005-0000-0000-000005A60000}"/>
    <cellStyle name="Процентный 2 4 4 4" xfId="12966" xr:uid="{00000000-0005-0000-0000-000006A60000}"/>
    <cellStyle name="Процентный 2 4 4 4 2" xfId="22386" xr:uid="{00000000-0005-0000-0000-000007A60000}"/>
    <cellStyle name="Процентный 2 4 4 4 2 2" xfId="40406" xr:uid="{00000000-0005-0000-0000-000008A60000}"/>
    <cellStyle name="Процентный 2 4 4 4 3" xfId="32068" xr:uid="{00000000-0005-0000-0000-000009A60000}"/>
    <cellStyle name="Процентный 2 4 4 5" xfId="16250" xr:uid="{00000000-0005-0000-0000-00000AA60000}"/>
    <cellStyle name="Процентный 2 4 4 5 2" xfId="25185" xr:uid="{00000000-0005-0000-0000-00000BA60000}"/>
    <cellStyle name="Процентный 2 4 4 5 2 2" xfId="43178" xr:uid="{00000000-0005-0000-0000-00000CA60000}"/>
    <cellStyle name="Процентный 2 4 4 5 3" xfId="34827" xr:uid="{00000000-0005-0000-0000-00000DA60000}"/>
    <cellStyle name="Процентный 2 4 4 6" xfId="17722" xr:uid="{00000000-0005-0000-0000-00000EA60000}"/>
    <cellStyle name="Процентный 2 4 4 6 2" xfId="36071" xr:uid="{00000000-0005-0000-0000-00000FA60000}"/>
    <cellStyle name="Процентный 2 4 4 7" xfId="26586" xr:uid="{00000000-0005-0000-0000-000010A60000}"/>
    <cellStyle name="Процентный 2 4 4 7 2" xfId="44503" xr:uid="{00000000-0005-0000-0000-000011A60000}"/>
    <cellStyle name="Процентный 2 4 4 8" xfId="27870" xr:uid="{00000000-0005-0000-0000-000012A60000}"/>
    <cellStyle name="Процентный 2 4 4 9" xfId="45506" xr:uid="{00000000-0005-0000-0000-000013A60000}"/>
    <cellStyle name="Процентный 2 4 5" xfId="5246" xr:uid="{00000000-0005-0000-0000-000014A60000}"/>
    <cellStyle name="Процентный 2 4 5 2" xfId="6472" xr:uid="{00000000-0005-0000-0000-000015A60000}"/>
    <cellStyle name="Процентный 2 4 5 2 2" xfId="13928" xr:uid="{00000000-0005-0000-0000-000016A60000}"/>
    <cellStyle name="Процентный 2 4 5 2 2 2" xfId="23147" xr:uid="{00000000-0005-0000-0000-000017A60000}"/>
    <cellStyle name="Процентный 2 4 5 2 2 2 2" xfId="41147" xr:uid="{00000000-0005-0000-0000-000018A60000}"/>
    <cellStyle name="Процентный 2 4 5 2 2 3" xfId="32804" xr:uid="{00000000-0005-0000-0000-000019A60000}"/>
    <cellStyle name="Процентный 2 4 5 2 3" xfId="16871" xr:uid="{00000000-0005-0000-0000-00001AA60000}"/>
    <cellStyle name="Процентный 2 4 5 2 3 2" xfId="25616" xr:uid="{00000000-0005-0000-0000-00001BA60000}"/>
    <cellStyle name="Процентный 2 4 5 2 3 2 2" xfId="43577" xr:uid="{00000000-0005-0000-0000-00001CA60000}"/>
    <cellStyle name="Процентный 2 4 5 2 3 3" xfId="35271" xr:uid="{00000000-0005-0000-0000-00001DA60000}"/>
    <cellStyle name="Процентный 2 4 5 2 4" xfId="18416" xr:uid="{00000000-0005-0000-0000-00001EA60000}"/>
    <cellStyle name="Процентный 2 4 5 2 4 2" xfId="36724" xr:uid="{00000000-0005-0000-0000-00001FA60000}"/>
    <cellStyle name="Процентный 2 4 5 2 5" xfId="27039" xr:uid="{00000000-0005-0000-0000-000020A60000}"/>
    <cellStyle name="Процентный 2 4 5 2 5 2" xfId="44953" xr:uid="{00000000-0005-0000-0000-000021A60000}"/>
    <cellStyle name="Процентный 2 4 5 2 6" xfId="28510" xr:uid="{00000000-0005-0000-0000-000022A60000}"/>
    <cellStyle name="Процентный 2 4 5 2 7" xfId="46010" xr:uid="{00000000-0005-0000-0000-000023A60000}"/>
    <cellStyle name="Процентный 2 4 5 2 8" xfId="47207" xr:uid="{00000000-0005-0000-0000-000024A60000}"/>
    <cellStyle name="Процентный 2 4 5 3" xfId="12967" xr:uid="{00000000-0005-0000-0000-000025A60000}"/>
    <cellStyle name="Процентный 2 4 5 3 2" xfId="22387" xr:uid="{00000000-0005-0000-0000-000026A60000}"/>
    <cellStyle name="Процентный 2 4 5 3 2 2" xfId="40407" xr:uid="{00000000-0005-0000-0000-000027A60000}"/>
    <cellStyle name="Процентный 2 4 5 3 3" xfId="32069" xr:uid="{00000000-0005-0000-0000-000028A60000}"/>
    <cellStyle name="Процентный 2 4 5 4" xfId="16252" xr:uid="{00000000-0005-0000-0000-000029A60000}"/>
    <cellStyle name="Процентный 2 4 5 4 2" xfId="25187" xr:uid="{00000000-0005-0000-0000-00002AA60000}"/>
    <cellStyle name="Процентный 2 4 5 4 2 2" xfId="43180" xr:uid="{00000000-0005-0000-0000-00002BA60000}"/>
    <cellStyle name="Процентный 2 4 5 4 3" xfId="34829" xr:uid="{00000000-0005-0000-0000-00002CA60000}"/>
    <cellStyle name="Процентный 2 4 5 5" xfId="17724" xr:uid="{00000000-0005-0000-0000-00002DA60000}"/>
    <cellStyle name="Процентный 2 4 5 5 2" xfId="36073" xr:uid="{00000000-0005-0000-0000-00002EA60000}"/>
    <cellStyle name="Процентный 2 4 5 6" xfId="26588" xr:uid="{00000000-0005-0000-0000-00002FA60000}"/>
    <cellStyle name="Процентный 2 4 5 6 2" xfId="44505" xr:uid="{00000000-0005-0000-0000-000030A60000}"/>
    <cellStyle name="Процентный 2 4 5 7" xfId="27872" xr:uid="{00000000-0005-0000-0000-000031A60000}"/>
    <cellStyle name="Процентный 2 4 5 8" xfId="45508" xr:uid="{00000000-0005-0000-0000-000032A60000}"/>
    <cellStyle name="Процентный 2 4 5 9" xfId="46623" xr:uid="{00000000-0005-0000-0000-000033A60000}"/>
    <cellStyle name="Процентный 2 4 6" xfId="5248" xr:uid="{00000000-0005-0000-0000-000034A60000}"/>
    <cellStyle name="Процентный 2 4 6 2" xfId="6474" xr:uid="{00000000-0005-0000-0000-000035A60000}"/>
    <cellStyle name="Процентный 2 4 6 2 2" xfId="13929" xr:uid="{00000000-0005-0000-0000-000036A60000}"/>
    <cellStyle name="Процентный 2 4 6 2 2 2" xfId="23148" xr:uid="{00000000-0005-0000-0000-000037A60000}"/>
    <cellStyle name="Процентный 2 4 6 2 2 2 2" xfId="41148" xr:uid="{00000000-0005-0000-0000-000038A60000}"/>
    <cellStyle name="Процентный 2 4 6 2 2 3" xfId="32805" xr:uid="{00000000-0005-0000-0000-000039A60000}"/>
    <cellStyle name="Процентный 2 4 6 2 3" xfId="16873" xr:uid="{00000000-0005-0000-0000-00003AA60000}"/>
    <cellStyle name="Процентный 2 4 6 2 3 2" xfId="25618" xr:uid="{00000000-0005-0000-0000-00003BA60000}"/>
    <cellStyle name="Процентный 2 4 6 2 3 2 2" xfId="43579" xr:uid="{00000000-0005-0000-0000-00003CA60000}"/>
    <cellStyle name="Процентный 2 4 6 2 3 3" xfId="35273" xr:uid="{00000000-0005-0000-0000-00003DA60000}"/>
    <cellStyle name="Процентный 2 4 6 2 4" xfId="18418" xr:uid="{00000000-0005-0000-0000-00003EA60000}"/>
    <cellStyle name="Процентный 2 4 6 2 4 2" xfId="36726" xr:uid="{00000000-0005-0000-0000-00003FA60000}"/>
    <cellStyle name="Процентный 2 4 6 2 5" xfId="27041" xr:uid="{00000000-0005-0000-0000-000040A60000}"/>
    <cellStyle name="Процентный 2 4 6 2 5 2" xfId="44955" xr:uid="{00000000-0005-0000-0000-000041A60000}"/>
    <cellStyle name="Процентный 2 4 6 2 6" xfId="28512" xr:uid="{00000000-0005-0000-0000-000042A60000}"/>
    <cellStyle name="Процентный 2 4 6 2 7" xfId="46012" xr:uid="{00000000-0005-0000-0000-000043A60000}"/>
    <cellStyle name="Процентный 2 4 6 2 8" xfId="47209" xr:uid="{00000000-0005-0000-0000-000044A60000}"/>
    <cellStyle name="Процентный 2 4 6 3" xfId="12968" xr:uid="{00000000-0005-0000-0000-000045A60000}"/>
    <cellStyle name="Процентный 2 4 6 3 2" xfId="22388" xr:uid="{00000000-0005-0000-0000-000046A60000}"/>
    <cellStyle name="Процентный 2 4 6 3 2 2" xfId="40408" xr:uid="{00000000-0005-0000-0000-000047A60000}"/>
    <cellStyle name="Процентный 2 4 6 3 3" xfId="32070" xr:uid="{00000000-0005-0000-0000-000048A60000}"/>
    <cellStyle name="Процентный 2 4 6 4" xfId="16254" xr:uid="{00000000-0005-0000-0000-000049A60000}"/>
    <cellStyle name="Процентный 2 4 6 4 2" xfId="25189" xr:uid="{00000000-0005-0000-0000-00004AA60000}"/>
    <cellStyle name="Процентный 2 4 6 4 2 2" xfId="43182" xr:uid="{00000000-0005-0000-0000-00004BA60000}"/>
    <cellStyle name="Процентный 2 4 6 4 3" xfId="34831" xr:uid="{00000000-0005-0000-0000-00004CA60000}"/>
    <cellStyle name="Процентный 2 4 6 5" xfId="17726" xr:uid="{00000000-0005-0000-0000-00004DA60000}"/>
    <cellStyle name="Процентный 2 4 6 5 2" xfId="36075" xr:uid="{00000000-0005-0000-0000-00004EA60000}"/>
    <cellStyle name="Процентный 2 4 6 6" xfId="26590" xr:uid="{00000000-0005-0000-0000-00004FA60000}"/>
    <cellStyle name="Процентный 2 4 6 6 2" xfId="44507" xr:uid="{00000000-0005-0000-0000-000050A60000}"/>
    <cellStyle name="Процентный 2 4 6 7" xfId="27874" xr:uid="{00000000-0005-0000-0000-000051A60000}"/>
    <cellStyle name="Процентный 2 4 6 8" xfId="45510" xr:uid="{00000000-0005-0000-0000-000052A60000}"/>
    <cellStyle name="Процентный 2 4 6 9" xfId="46625" xr:uid="{00000000-0005-0000-0000-000053A60000}"/>
    <cellStyle name="Процентный 2 4 7" xfId="5250" xr:uid="{00000000-0005-0000-0000-000054A60000}"/>
    <cellStyle name="Процентный 2 4 7 2" xfId="6476" xr:uid="{00000000-0005-0000-0000-000055A60000}"/>
    <cellStyle name="Процентный 2 4 7 2 2" xfId="16875" xr:uid="{00000000-0005-0000-0000-000056A60000}"/>
    <cellStyle name="Процентный 2 4 7 2 2 2" xfId="25620" xr:uid="{00000000-0005-0000-0000-000057A60000}"/>
    <cellStyle name="Процентный 2 4 7 2 2 2 2" xfId="43581" xr:uid="{00000000-0005-0000-0000-000058A60000}"/>
    <cellStyle name="Процентный 2 4 7 2 2 3" xfId="35275" xr:uid="{00000000-0005-0000-0000-000059A60000}"/>
    <cellStyle name="Процентный 2 4 7 2 3" xfId="18420" xr:uid="{00000000-0005-0000-0000-00005AA60000}"/>
    <cellStyle name="Процентный 2 4 7 2 3 2" xfId="36728" xr:uid="{00000000-0005-0000-0000-00005BA60000}"/>
    <cellStyle name="Процентный 2 4 7 2 4" xfId="27043" xr:uid="{00000000-0005-0000-0000-00005CA60000}"/>
    <cellStyle name="Процентный 2 4 7 2 4 2" xfId="44957" xr:uid="{00000000-0005-0000-0000-00005DA60000}"/>
    <cellStyle name="Процентный 2 4 7 2 5" xfId="28514" xr:uid="{00000000-0005-0000-0000-00005EA60000}"/>
    <cellStyle name="Процентный 2 4 7 2 6" xfId="46014" xr:uid="{00000000-0005-0000-0000-00005FA60000}"/>
    <cellStyle name="Процентный 2 4 7 2 7" xfId="47211" xr:uid="{00000000-0005-0000-0000-000060A60000}"/>
    <cellStyle name="Процентный 2 4 7 3" xfId="16256" xr:uid="{00000000-0005-0000-0000-000061A60000}"/>
    <cellStyle name="Процентный 2 4 7 3 2" xfId="25191" xr:uid="{00000000-0005-0000-0000-000062A60000}"/>
    <cellStyle name="Процентный 2 4 7 3 2 2" xfId="43184" xr:uid="{00000000-0005-0000-0000-000063A60000}"/>
    <cellStyle name="Процентный 2 4 7 3 3" xfId="34833" xr:uid="{00000000-0005-0000-0000-000064A60000}"/>
    <cellStyle name="Процентный 2 4 7 4" xfId="17728" xr:uid="{00000000-0005-0000-0000-000065A60000}"/>
    <cellStyle name="Процентный 2 4 7 4 2" xfId="36077" xr:uid="{00000000-0005-0000-0000-000066A60000}"/>
    <cellStyle name="Процентный 2 4 7 5" xfId="26592" xr:uid="{00000000-0005-0000-0000-000067A60000}"/>
    <cellStyle name="Процентный 2 4 7 5 2" xfId="44509" xr:uid="{00000000-0005-0000-0000-000068A60000}"/>
    <cellStyle name="Процентный 2 4 7 6" xfId="27876" xr:uid="{00000000-0005-0000-0000-000069A60000}"/>
    <cellStyle name="Процентный 2 4 7 7" xfId="45512" xr:uid="{00000000-0005-0000-0000-00006AA60000}"/>
    <cellStyle name="Процентный 2 4 7 8" xfId="46627" xr:uid="{00000000-0005-0000-0000-00006BA60000}"/>
    <cellStyle name="Процентный 2 4 8" xfId="5252" xr:uid="{00000000-0005-0000-0000-00006CA60000}"/>
    <cellStyle name="Процентный 2 4 8 2" xfId="6478" xr:uid="{00000000-0005-0000-0000-00006DA60000}"/>
    <cellStyle name="Процентный 2 4 8 2 2" xfId="16877" xr:uid="{00000000-0005-0000-0000-00006EA60000}"/>
    <cellStyle name="Процентный 2 4 8 2 2 2" xfId="25622" xr:uid="{00000000-0005-0000-0000-00006FA60000}"/>
    <cellStyle name="Процентный 2 4 8 2 2 2 2" xfId="43583" xr:uid="{00000000-0005-0000-0000-000070A60000}"/>
    <cellStyle name="Процентный 2 4 8 2 2 3" xfId="35277" xr:uid="{00000000-0005-0000-0000-000071A60000}"/>
    <cellStyle name="Процентный 2 4 8 2 3" xfId="18422" xr:uid="{00000000-0005-0000-0000-000072A60000}"/>
    <cellStyle name="Процентный 2 4 8 2 3 2" xfId="36730" xr:uid="{00000000-0005-0000-0000-000073A60000}"/>
    <cellStyle name="Процентный 2 4 8 2 4" xfId="27045" xr:uid="{00000000-0005-0000-0000-000074A60000}"/>
    <cellStyle name="Процентный 2 4 8 2 4 2" xfId="44959" xr:uid="{00000000-0005-0000-0000-000075A60000}"/>
    <cellStyle name="Процентный 2 4 8 2 5" xfId="28516" xr:uid="{00000000-0005-0000-0000-000076A60000}"/>
    <cellStyle name="Процентный 2 4 8 2 6" xfId="46016" xr:uid="{00000000-0005-0000-0000-000077A60000}"/>
    <cellStyle name="Процентный 2 4 8 2 7" xfId="47213" xr:uid="{00000000-0005-0000-0000-000078A60000}"/>
    <cellStyle name="Процентный 2 4 8 3" xfId="16258" xr:uid="{00000000-0005-0000-0000-000079A60000}"/>
    <cellStyle name="Процентный 2 4 8 3 2" xfId="25193" xr:uid="{00000000-0005-0000-0000-00007AA60000}"/>
    <cellStyle name="Процентный 2 4 8 3 2 2" xfId="43186" xr:uid="{00000000-0005-0000-0000-00007BA60000}"/>
    <cellStyle name="Процентный 2 4 8 3 3" xfId="34835" xr:uid="{00000000-0005-0000-0000-00007CA60000}"/>
    <cellStyle name="Процентный 2 4 8 4" xfId="17730" xr:uid="{00000000-0005-0000-0000-00007DA60000}"/>
    <cellStyle name="Процентный 2 4 8 4 2" xfId="36079" xr:uid="{00000000-0005-0000-0000-00007EA60000}"/>
    <cellStyle name="Процентный 2 4 8 5" xfId="26594" xr:uid="{00000000-0005-0000-0000-00007FA60000}"/>
    <cellStyle name="Процентный 2 4 8 5 2" xfId="44511" xr:uid="{00000000-0005-0000-0000-000080A60000}"/>
    <cellStyle name="Процентный 2 4 8 6" xfId="27878" xr:uid="{00000000-0005-0000-0000-000081A60000}"/>
    <cellStyle name="Процентный 2 4 8 7" xfId="45514" xr:uid="{00000000-0005-0000-0000-000082A60000}"/>
    <cellStyle name="Процентный 2 4 8 8" xfId="46629" xr:uid="{00000000-0005-0000-0000-000083A60000}"/>
    <cellStyle name="Процентный 2 4 9" xfId="5386" xr:uid="{00000000-0005-0000-0000-000084A60000}"/>
    <cellStyle name="Процентный 2 4 9 2" xfId="6491" xr:uid="{00000000-0005-0000-0000-000085A60000}"/>
    <cellStyle name="Процентный 2 4 9 2 2" xfId="16891" xr:uid="{00000000-0005-0000-0000-000086A60000}"/>
    <cellStyle name="Процентный 2 4 9 2 2 2" xfId="25634" xr:uid="{00000000-0005-0000-0000-000087A60000}"/>
    <cellStyle name="Процентный 2 4 9 2 2 2 2" xfId="43595" xr:uid="{00000000-0005-0000-0000-000088A60000}"/>
    <cellStyle name="Процентный 2 4 9 2 2 3" xfId="35289" xr:uid="{00000000-0005-0000-0000-000089A60000}"/>
    <cellStyle name="Процентный 2 4 9 2 3" xfId="18435" xr:uid="{00000000-0005-0000-0000-00008AA60000}"/>
    <cellStyle name="Процентный 2 4 9 2 3 2" xfId="36743" xr:uid="{00000000-0005-0000-0000-00008BA60000}"/>
    <cellStyle name="Процентный 2 4 9 2 4" xfId="27057" xr:uid="{00000000-0005-0000-0000-00008CA60000}"/>
    <cellStyle name="Процентный 2 4 9 2 4 2" xfId="44971" xr:uid="{00000000-0005-0000-0000-00008DA60000}"/>
    <cellStyle name="Процентный 2 4 9 2 5" xfId="28529" xr:uid="{00000000-0005-0000-0000-00008EA60000}"/>
    <cellStyle name="Процентный 2 4 9 2 6" xfId="46028" xr:uid="{00000000-0005-0000-0000-00008FA60000}"/>
    <cellStyle name="Процентный 2 4 9 2 7" xfId="47225" xr:uid="{00000000-0005-0000-0000-000090A60000}"/>
    <cellStyle name="Процентный 2 4 9 3" xfId="16270" xr:uid="{00000000-0005-0000-0000-000091A60000}"/>
    <cellStyle name="Процентный 2 4 9 3 2" xfId="25205" xr:uid="{00000000-0005-0000-0000-000092A60000}"/>
    <cellStyle name="Процентный 2 4 9 3 2 2" xfId="43198" xr:uid="{00000000-0005-0000-0000-000093A60000}"/>
    <cellStyle name="Процентный 2 4 9 3 3" xfId="34847" xr:uid="{00000000-0005-0000-0000-000094A60000}"/>
    <cellStyle name="Процентный 2 4 9 4" xfId="17748" xr:uid="{00000000-0005-0000-0000-000095A60000}"/>
    <cellStyle name="Процентный 2 4 9 4 2" xfId="36097" xr:uid="{00000000-0005-0000-0000-000096A60000}"/>
    <cellStyle name="Процентный 2 4 9 5" xfId="26612" xr:uid="{00000000-0005-0000-0000-000097A60000}"/>
    <cellStyle name="Процентный 2 4 9 5 2" xfId="44527" xr:uid="{00000000-0005-0000-0000-000098A60000}"/>
    <cellStyle name="Процентный 2 4 9 6" xfId="27890" xr:uid="{00000000-0005-0000-0000-000099A60000}"/>
    <cellStyle name="Процентный 2 4 9 7" xfId="45526" xr:uid="{00000000-0005-0000-0000-00009AA60000}"/>
    <cellStyle name="Процентный 2 4 9 8" xfId="46641" xr:uid="{00000000-0005-0000-0000-00009BA60000}"/>
    <cellStyle name="Процентный 2 5" xfId="4419" xr:uid="{00000000-0005-0000-0000-00009CA60000}"/>
    <cellStyle name="Процентный 2 5 2" xfId="4420" xr:uid="{00000000-0005-0000-0000-00009DA60000}"/>
    <cellStyle name="Процентный 2 5 2 2" xfId="9131" xr:uid="{00000000-0005-0000-0000-00009EA60000}"/>
    <cellStyle name="Процентный 2 5 2 3" xfId="6970" xr:uid="{00000000-0005-0000-0000-00009FA60000}"/>
    <cellStyle name="Процентный 2 5 3" xfId="4421" xr:uid="{00000000-0005-0000-0000-0000A0A60000}"/>
    <cellStyle name="Процентный 2 5 3 2" xfId="10463" xr:uid="{00000000-0005-0000-0000-0000A1A60000}"/>
    <cellStyle name="Процентный 2 5 4" xfId="10464" xr:uid="{00000000-0005-0000-0000-0000A2A60000}"/>
    <cellStyle name="Процентный 2 6" xfId="4422" xr:uid="{00000000-0005-0000-0000-0000A3A60000}"/>
    <cellStyle name="Процентный 2 6 2" xfId="4423" xr:uid="{00000000-0005-0000-0000-0000A4A60000}"/>
    <cellStyle name="Процентный 2 6 3" xfId="6698" xr:uid="{00000000-0005-0000-0000-0000A5A60000}"/>
    <cellStyle name="Процентный 2 7" xfId="4424" xr:uid="{00000000-0005-0000-0000-0000A6A60000}"/>
    <cellStyle name="Процентный 2 7 2" xfId="4425" xr:uid="{00000000-0005-0000-0000-0000A7A60000}"/>
    <cellStyle name="Процентный 2 7 3" xfId="4426" xr:uid="{00000000-0005-0000-0000-0000A8A60000}"/>
    <cellStyle name="Процентный 2 7 4" xfId="10465" xr:uid="{00000000-0005-0000-0000-0000A9A60000}"/>
    <cellStyle name="Процентный 2 7 5" xfId="6695" xr:uid="{00000000-0005-0000-0000-0000AAA60000}"/>
    <cellStyle name="Процентный 2 8" xfId="4427" xr:uid="{00000000-0005-0000-0000-0000ABA60000}"/>
    <cellStyle name="Процентный 2 8 2" xfId="10466" xr:uid="{00000000-0005-0000-0000-0000ACA60000}"/>
    <cellStyle name="Процентный 2 8 3" xfId="6971" xr:uid="{00000000-0005-0000-0000-0000ADA60000}"/>
    <cellStyle name="Процентный 2 9" xfId="4428" xr:uid="{00000000-0005-0000-0000-0000AEA60000}"/>
    <cellStyle name="Процентный 2 9 2" xfId="10467" xr:uid="{00000000-0005-0000-0000-0000AFA60000}"/>
    <cellStyle name="Процентный 2 9 3" xfId="6851" xr:uid="{00000000-0005-0000-0000-0000B0A60000}"/>
    <cellStyle name="Процентный 20" xfId="4429" xr:uid="{00000000-0005-0000-0000-0000B1A60000}"/>
    <cellStyle name="Процентный 20 2" xfId="5376" xr:uid="{00000000-0005-0000-0000-0000B2A60000}"/>
    <cellStyle name="Процентный 21" xfId="4430" xr:uid="{00000000-0005-0000-0000-0000B3A60000}"/>
    <cellStyle name="Процентный 21 2" xfId="5377" xr:uid="{00000000-0005-0000-0000-0000B4A60000}"/>
    <cellStyle name="Процентный 22" xfId="4431" xr:uid="{00000000-0005-0000-0000-0000B5A60000}"/>
    <cellStyle name="Процентный 22 2" xfId="5378" xr:uid="{00000000-0005-0000-0000-0000B6A60000}"/>
    <cellStyle name="Процентный 23" xfId="4432" xr:uid="{00000000-0005-0000-0000-0000B7A60000}"/>
    <cellStyle name="Процентный 23 2" xfId="5379" xr:uid="{00000000-0005-0000-0000-0000B8A60000}"/>
    <cellStyle name="Процентный 24" xfId="4433" xr:uid="{00000000-0005-0000-0000-0000B9A60000}"/>
    <cellStyle name="Процентный 24 2" xfId="3" xr:uid="{00000000-0005-0000-0000-0000BAA60000}"/>
    <cellStyle name="Процентный 24 2 2" xfId="4434" xr:uid="{00000000-0005-0000-0000-0000BBA60000}"/>
    <cellStyle name="Процентный 24 2 2 2" xfId="10649" xr:uid="{00000000-0005-0000-0000-0000BCA60000}"/>
    <cellStyle name="Процентный 24 2 3" xfId="4435" xr:uid="{00000000-0005-0000-0000-0000BDA60000}"/>
    <cellStyle name="Процентный 24 3" xfId="4436" xr:uid="{00000000-0005-0000-0000-0000BEA60000}"/>
    <cellStyle name="Процентный 24 4" xfId="4437" xr:uid="{00000000-0005-0000-0000-0000BFA60000}"/>
    <cellStyle name="Процентный 24 4 10" xfId="46447" xr:uid="{00000000-0005-0000-0000-0000C0A60000}"/>
    <cellStyle name="Процентный 24 4 2" xfId="6225" xr:uid="{00000000-0005-0000-0000-0000C1A60000}"/>
    <cellStyle name="Процентный 24 4 2 2" xfId="13930" xr:uid="{00000000-0005-0000-0000-0000C2A60000}"/>
    <cellStyle name="Процентный 24 4 2 2 2" xfId="23149" xr:uid="{00000000-0005-0000-0000-0000C3A60000}"/>
    <cellStyle name="Процентный 24 4 2 2 2 2" xfId="41149" xr:uid="{00000000-0005-0000-0000-0000C4A60000}"/>
    <cellStyle name="Процентный 24 4 2 2 3" xfId="32806" xr:uid="{00000000-0005-0000-0000-0000C5A60000}"/>
    <cellStyle name="Процентный 24 4 2 3" xfId="16698" xr:uid="{00000000-0005-0000-0000-0000C6A60000}"/>
    <cellStyle name="Процентный 24 4 2 3 2" xfId="25463" xr:uid="{00000000-0005-0000-0000-0000C7A60000}"/>
    <cellStyle name="Процентный 24 4 2 3 2 2" xfId="43427" xr:uid="{00000000-0005-0000-0000-0000C8A60000}"/>
    <cellStyle name="Процентный 24 4 2 3 3" xfId="35119" xr:uid="{00000000-0005-0000-0000-0000C9A60000}"/>
    <cellStyle name="Процентный 24 4 2 4" xfId="18174" xr:uid="{00000000-0005-0000-0000-0000CAA60000}"/>
    <cellStyle name="Процентный 24 4 2 4 2" xfId="36484" xr:uid="{00000000-0005-0000-0000-0000CBA60000}"/>
    <cellStyle name="Процентный 24 4 2 5" xfId="26886" xr:uid="{00000000-0005-0000-0000-0000CCA60000}"/>
    <cellStyle name="Процентный 24 4 2 5 2" xfId="44801" xr:uid="{00000000-0005-0000-0000-0000CDA60000}"/>
    <cellStyle name="Процентный 24 4 2 6" xfId="28267" xr:uid="{00000000-0005-0000-0000-0000CEA60000}"/>
    <cellStyle name="Процентный 24 4 2 7" xfId="45848" xr:uid="{00000000-0005-0000-0000-0000CFA60000}"/>
    <cellStyle name="Процентный 24 4 2 8" xfId="47037" xr:uid="{00000000-0005-0000-0000-0000D0A60000}"/>
    <cellStyle name="Процентный 24 4 3" xfId="11209" xr:uid="{00000000-0005-0000-0000-0000D1A60000}"/>
    <cellStyle name="Процентный 24 4 4" xfId="12970" xr:uid="{00000000-0005-0000-0000-0000D2A60000}"/>
    <cellStyle name="Процентный 24 4 4 2" xfId="22389" xr:uid="{00000000-0005-0000-0000-0000D3A60000}"/>
    <cellStyle name="Процентный 24 4 4 2 2" xfId="40409" xr:uid="{00000000-0005-0000-0000-0000D4A60000}"/>
    <cellStyle name="Процентный 24 4 4 3" xfId="32071" xr:uid="{00000000-0005-0000-0000-0000D5A60000}"/>
    <cellStyle name="Процентный 24 4 5" xfId="16076" xr:uid="{00000000-0005-0000-0000-0000D6A60000}"/>
    <cellStyle name="Процентный 24 4 5 2" xfId="25030" xr:uid="{00000000-0005-0000-0000-0000D7A60000}"/>
    <cellStyle name="Процентный 24 4 5 2 2" xfId="43027" xr:uid="{00000000-0005-0000-0000-0000D8A60000}"/>
    <cellStyle name="Процентный 24 4 5 3" xfId="34674" xr:uid="{00000000-0005-0000-0000-0000D9A60000}"/>
    <cellStyle name="Процентный 24 4 6" xfId="17486" xr:uid="{00000000-0005-0000-0000-0000DAA60000}"/>
    <cellStyle name="Процентный 24 4 6 2" xfId="35840" xr:uid="{00000000-0005-0000-0000-0000DBA60000}"/>
    <cellStyle name="Процентный 24 4 7" xfId="26348" xr:uid="{00000000-0005-0000-0000-0000DCA60000}"/>
    <cellStyle name="Процентный 24 4 7 2" xfId="44277" xr:uid="{00000000-0005-0000-0000-0000DDA60000}"/>
    <cellStyle name="Процентный 24 4 8" xfId="27660" xr:uid="{00000000-0005-0000-0000-0000DEA60000}"/>
    <cellStyle name="Процентный 24 4 9" xfId="45353" xr:uid="{00000000-0005-0000-0000-0000DFA60000}"/>
    <cellStyle name="Процентный 24 5" xfId="7944" xr:uid="{00000000-0005-0000-0000-0000E0A60000}"/>
    <cellStyle name="Процентный 25" xfId="4438" xr:uid="{00000000-0005-0000-0000-0000E1A60000}"/>
    <cellStyle name="Процентный 25 2" xfId="4439" xr:uid="{00000000-0005-0000-0000-0000E2A60000}"/>
    <cellStyle name="Процентный 25 2 2" xfId="10650" xr:uid="{00000000-0005-0000-0000-0000E3A60000}"/>
    <cellStyle name="Процентный 25 2 2 2" xfId="15470" xr:uid="{00000000-0005-0000-0000-0000E4A60000}"/>
    <cellStyle name="Процентный 25 2 2 2 2" xfId="24646" xr:uid="{00000000-0005-0000-0000-0000E5A60000}"/>
    <cellStyle name="Процентный 25 2 2 2 2 2" xfId="42646" xr:uid="{00000000-0005-0000-0000-0000E6A60000}"/>
    <cellStyle name="Процентный 25 2 2 2 3" xfId="34301" xr:uid="{00000000-0005-0000-0000-0000E7A60000}"/>
    <cellStyle name="Процентный 25 2 2 3" xfId="20509" xr:uid="{00000000-0005-0000-0000-0000E8A60000}"/>
    <cellStyle name="Процентный 25 2 2 3 2" xfId="38661" xr:uid="{00000000-0005-0000-0000-0000E9A60000}"/>
    <cellStyle name="Процентный 25 2 2 4" xfId="30345" xr:uid="{00000000-0005-0000-0000-0000EAA60000}"/>
    <cellStyle name="Процентный 25 2 3" xfId="11210" xr:uid="{00000000-0005-0000-0000-0000EBA60000}"/>
    <cellStyle name="Процентный 25 2 3 2" xfId="15471" xr:uid="{00000000-0005-0000-0000-0000ECA60000}"/>
    <cellStyle name="Процентный 25 2 3 2 2" xfId="24647" xr:uid="{00000000-0005-0000-0000-0000EDA60000}"/>
    <cellStyle name="Процентный 25 2 3 2 2 2" xfId="42647" xr:uid="{00000000-0005-0000-0000-0000EEA60000}"/>
    <cellStyle name="Процентный 25 2 3 2 3" xfId="34302" xr:uid="{00000000-0005-0000-0000-0000EFA60000}"/>
    <cellStyle name="Процентный 25 2 3 3" xfId="21057" xr:uid="{00000000-0005-0000-0000-0000F0A60000}"/>
    <cellStyle name="Процентный 25 2 3 3 2" xfId="39209" xr:uid="{00000000-0005-0000-0000-0000F1A60000}"/>
    <cellStyle name="Процентный 25 2 3 4" xfId="30893" xr:uid="{00000000-0005-0000-0000-0000F2A60000}"/>
    <cellStyle name="Процентный 25 2 4" xfId="9191" xr:uid="{00000000-0005-0000-0000-0000F3A60000}"/>
    <cellStyle name="Процентный 25 2 4 2" xfId="19713" xr:uid="{00000000-0005-0000-0000-0000F4A60000}"/>
    <cellStyle name="Процентный 25 2 4 2 2" xfId="37879" xr:uid="{00000000-0005-0000-0000-0000F5A60000}"/>
    <cellStyle name="Процентный 25 2 4 3" xfId="29584" xr:uid="{00000000-0005-0000-0000-0000F6A60000}"/>
    <cellStyle name="Процентный 25 3" xfId="4440" xr:uid="{00000000-0005-0000-0000-0000F7A60000}"/>
    <cellStyle name="Процентный 25 3 10" xfId="46448" xr:uid="{00000000-0005-0000-0000-0000F8A60000}"/>
    <cellStyle name="Процентный 25 3 2" xfId="6226" xr:uid="{00000000-0005-0000-0000-0000F9A60000}"/>
    <cellStyle name="Процентный 25 3 2 2" xfId="13931" xr:uid="{00000000-0005-0000-0000-0000FAA60000}"/>
    <cellStyle name="Процентный 25 3 2 2 2" xfId="23150" xr:uid="{00000000-0005-0000-0000-0000FBA60000}"/>
    <cellStyle name="Процентный 25 3 2 2 2 2" xfId="41150" xr:uid="{00000000-0005-0000-0000-0000FCA60000}"/>
    <cellStyle name="Процентный 25 3 2 2 3" xfId="32807" xr:uid="{00000000-0005-0000-0000-0000FDA60000}"/>
    <cellStyle name="Процентный 25 3 2 3" xfId="16699" xr:uid="{00000000-0005-0000-0000-0000FEA60000}"/>
    <cellStyle name="Процентный 25 3 2 3 2" xfId="25464" xr:uid="{00000000-0005-0000-0000-0000FFA60000}"/>
    <cellStyle name="Процентный 25 3 2 3 2 2" xfId="43428" xr:uid="{00000000-0005-0000-0000-000000A70000}"/>
    <cellStyle name="Процентный 25 3 2 3 3" xfId="35120" xr:uid="{00000000-0005-0000-0000-000001A70000}"/>
    <cellStyle name="Процентный 25 3 2 4" xfId="18175" xr:uid="{00000000-0005-0000-0000-000002A70000}"/>
    <cellStyle name="Процентный 25 3 2 4 2" xfId="36485" xr:uid="{00000000-0005-0000-0000-000003A70000}"/>
    <cellStyle name="Процентный 25 3 2 5" xfId="26887" xr:uid="{00000000-0005-0000-0000-000004A70000}"/>
    <cellStyle name="Процентный 25 3 2 5 2" xfId="44802" xr:uid="{00000000-0005-0000-0000-000005A70000}"/>
    <cellStyle name="Процентный 25 3 2 6" xfId="28268" xr:uid="{00000000-0005-0000-0000-000006A70000}"/>
    <cellStyle name="Процентный 25 3 2 7" xfId="45849" xr:uid="{00000000-0005-0000-0000-000007A70000}"/>
    <cellStyle name="Процентный 25 3 2 8" xfId="47038" xr:uid="{00000000-0005-0000-0000-000008A70000}"/>
    <cellStyle name="Процентный 25 3 3" xfId="10468" xr:uid="{00000000-0005-0000-0000-000009A70000}"/>
    <cellStyle name="Процентный 25 3 4" xfId="12972" xr:uid="{00000000-0005-0000-0000-00000AA70000}"/>
    <cellStyle name="Процентный 25 3 4 2" xfId="22390" xr:uid="{00000000-0005-0000-0000-00000BA70000}"/>
    <cellStyle name="Процентный 25 3 4 2 2" xfId="40410" xr:uid="{00000000-0005-0000-0000-00000CA70000}"/>
    <cellStyle name="Процентный 25 3 4 3" xfId="32072" xr:uid="{00000000-0005-0000-0000-00000DA70000}"/>
    <cellStyle name="Процентный 25 3 5" xfId="16077" xr:uid="{00000000-0005-0000-0000-00000EA70000}"/>
    <cellStyle name="Процентный 25 3 5 2" xfId="25031" xr:uid="{00000000-0005-0000-0000-00000FA70000}"/>
    <cellStyle name="Процентный 25 3 5 2 2" xfId="43028" xr:uid="{00000000-0005-0000-0000-000010A70000}"/>
    <cellStyle name="Процентный 25 3 5 3" xfId="34675" xr:uid="{00000000-0005-0000-0000-000011A70000}"/>
    <cellStyle name="Процентный 25 3 6" xfId="17487" xr:uid="{00000000-0005-0000-0000-000012A70000}"/>
    <cellStyle name="Процентный 25 3 6 2" xfId="35841" xr:uid="{00000000-0005-0000-0000-000013A70000}"/>
    <cellStyle name="Процентный 25 3 7" xfId="26349" xr:uid="{00000000-0005-0000-0000-000014A70000}"/>
    <cellStyle name="Процентный 25 3 7 2" xfId="44278" xr:uid="{00000000-0005-0000-0000-000015A70000}"/>
    <cellStyle name="Процентный 25 3 8" xfId="27661" xr:uid="{00000000-0005-0000-0000-000016A70000}"/>
    <cellStyle name="Процентный 25 3 9" xfId="45354" xr:uid="{00000000-0005-0000-0000-000017A70000}"/>
    <cellStyle name="Процентный 25 4" xfId="11722" xr:uid="{00000000-0005-0000-0000-000018A70000}"/>
    <cellStyle name="Процентный 25 4 2" xfId="21567" xr:uid="{00000000-0005-0000-0000-000019A70000}"/>
    <cellStyle name="Процентный 25 4 2 2" xfId="39719" xr:uid="{00000000-0005-0000-0000-00001AA70000}"/>
    <cellStyle name="Процентный 25 4 3" xfId="31403" xr:uid="{00000000-0005-0000-0000-00001BA70000}"/>
    <cellStyle name="Процентный 25 5" xfId="8025" xr:uid="{00000000-0005-0000-0000-00001CA70000}"/>
    <cellStyle name="Процентный 25 5 2" xfId="19119" xr:uid="{00000000-0005-0000-0000-00001DA70000}"/>
    <cellStyle name="Процентный 25 5 2 2" xfId="37321" xr:uid="{00000000-0005-0000-0000-00001EA70000}"/>
    <cellStyle name="Процентный 25 5 3" xfId="29051" xr:uid="{00000000-0005-0000-0000-00001FA70000}"/>
    <cellStyle name="Процентный 26" xfId="4441" xr:uid="{00000000-0005-0000-0000-000020A70000}"/>
    <cellStyle name="Процентный 26 2" xfId="4442" xr:uid="{00000000-0005-0000-0000-000021A70000}"/>
    <cellStyle name="Процентный 26 2 10" xfId="46449" xr:uid="{00000000-0005-0000-0000-000022A70000}"/>
    <cellStyle name="Процентный 26 2 2" xfId="6227" xr:uid="{00000000-0005-0000-0000-000023A70000}"/>
    <cellStyle name="Процентный 26 2 2 2" xfId="13932" xr:uid="{00000000-0005-0000-0000-000024A70000}"/>
    <cellStyle name="Процентный 26 2 2 2 2" xfId="23151" xr:uid="{00000000-0005-0000-0000-000025A70000}"/>
    <cellStyle name="Процентный 26 2 2 2 2 2" xfId="41151" xr:uid="{00000000-0005-0000-0000-000026A70000}"/>
    <cellStyle name="Процентный 26 2 2 2 3" xfId="32808" xr:uid="{00000000-0005-0000-0000-000027A70000}"/>
    <cellStyle name="Процентный 26 2 2 3" xfId="16700" xr:uid="{00000000-0005-0000-0000-000028A70000}"/>
    <cellStyle name="Процентный 26 2 2 3 2" xfId="25465" xr:uid="{00000000-0005-0000-0000-000029A70000}"/>
    <cellStyle name="Процентный 26 2 2 3 2 2" xfId="43429" xr:uid="{00000000-0005-0000-0000-00002AA70000}"/>
    <cellStyle name="Процентный 26 2 2 3 3" xfId="35121" xr:uid="{00000000-0005-0000-0000-00002BA70000}"/>
    <cellStyle name="Процентный 26 2 2 4" xfId="18176" xr:uid="{00000000-0005-0000-0000-00002CA70000}"/>
    <cellStyle name="Процентный 26 2 2 4 2" xfId="36486" xr:uid="{00000000-0005-0000-0000-00002DA70000}"/>
    <cellStyle name="Процентный 26 2 2 5" xfId="26888" xr:uid="{00000000-0005-0000-0000-00002EA70000}"/>
    <cellStyle name="Процентный 26 2 2 5 2" xfId="44803" xr:uid="{00000000-0005-0000-0000-00002FA70000}"/>
    <cellStyle name="Процентный 26 2 2 6" xfId="28269" xr:uid="{00000000-0005-0000-0000-000030A70000}"/>
    <cellStyle name="Процентный 26 2 2 7" xfId="45850" xr:uid="{00000000-0005-0000-0000-000031A70000}"/>
    <cellStyle name="Процентный 26 2 2 8" xfId="47039" xr:uid="{00000000-0005-0000-0000-000032A70000}"/>
    <cellStyle name="Процентный 26 2 3" xfId="9192" xr:uid="{00000000-0005-0000-0000-000033A70000}"/>
    <cellStyle name="Процентный 26 2 3 2" xfId="19714" xr:uid="{00000000-0005-0000-0000-000034A70000}"/>
    <cellStyle name="Процентный 26 2 3 2 2" xfId="37880" xr:uid="{00000000-0005-0000-0000-000035A70000}"/>
    <cellStyle name="Процентный 26 2 3 3" xfId="29585" xr:uid="{00000000-0005-0000-0000-000036A70000}"/>
    <cellStyle name="Процентный 26 2 4" xfId="12973" xr:uid="{00000000-0005-0000-0000-000037A70000}"/>
    <cellStyle name="Процентный 26 2 4 2" xfId="22391" xr:uid="{00000000-0005-0000-0000-000038A70000}"/>
    <cellStyle name="Процентный 26 2 4 2 2" xfId="40411" xr:uid="{00000000-0005-0000-0000-000039A70000}"/>
    <cellStyle name="Процентный 26 2 4 3" xfId="32073" xr:uid="{00000000-0005-0000-0000-00003AA70000}"/>
    <cellStyle name="Процентный 26 2 5" xfId="16078" xr:uid="{00000000-0005-0000-0000-00003BA70000}"/>
    <cellStyle name="Процентный 26 2 5 2" xfId="25032" xr:uid="{00000000-0005-0000-0000-00003CA70000}"/>
    <cellStyle name="Процентный 26 2 5 2 2" xfId="43029" xr:uid="{00000000-0005-0000-0000-00003DA70000}"/>
    <cellStyle name="Процентный 26 2 5 3" xfId="34676" xr:uid="{00000000-0005-0000-0000-00003EA70000}"/>
    <cellStyle name="Процентный 26 2 6" xfId="17489" xr:uid="{00000000-0005-0000-0000-00003FA70000}"/>
    <cellStyle name="Процентный 26 2 6 2" xfId="35843" xr:uid="{00000000-0005-0000-0000-000040A70000}"/>
    <cellStyle name="Процентный 26 2 7" xfId="26350" xr:uid="{00000000-0005-0000-0000-000041A70000}"/>
    <cellStyle name="Процентный 26 2 7 2" xfId="44279" xr:uid="{00000000-0005-0000-0000-000042A70000}"/>
    <cellStyle name="Процентный 26 2 8" xfId="27662" xr:uid="{00000000-0005-0000-0000-000043A70000}"/>
    <cellStyle name="Процентный 26 2 9" xfId="45355" xr:uid="{00000000-0005-0000-0000-000044A70000}"/>
    <cellStyle name="Процентный 26 3" xfId="4443" xr:uid="{00000000-0005-0000-0000-000045A70000}"/>
    <cellStyle name="Процентный 26 3 2" xfId="4444" xr:uid="{00000000-0005-0000-0000-000046A70000}"/>
    <cellStyle name="Процентный 26 3 2 2" xfId="6228" xr:uid="{00000000-0005-0000-0000-000047A70000}"/>
    <cellStyle name="Процентный 26 3 2 2 2" xfId="13934" xr:uid="{00000000-0005-0000-0000-000048A70000}"/>
    <cellStyle name="Процентный 26 3 2 2 2 2" xfId="23152" xr:uid="{00000000-0005-0000-0000-000049A70000}"/>
    <cellStyle name="Процентный 26 3 2 2 2 2 2" xfId="41152" xr:uid="{00000000-0005-0000-0000-00004AA70000}"/>
    <cellStyle name="Процентный 26 3 2 2 2 3" xfId="32809" xr:uid="{00000000-0005-0000-0000-00004BA70000}"/>
    <cellStyle name="Процентный 26 3 2 2 3" xfId="16701" xr:uid="{00000000-0005-0000-0000-00004CA70000}"/>
    <cellStyle name="Процентный 26 3 2 2 3 2" xfId="25466" xr:uid="{00000000-0005-0000-0000-00004DA70000}"/>
    <cellStyle name="Процентный 26 3 2 2 3 2 2" xfId="43430" xr:uid="{00000000-0005-0000-0000-00004EA70000}"/>
    <cellStyle name="Процентный 26 3 2 2 3 3" xfId="35122" xr:uid="{00000000-0005-0000-0000-00004FA70000}"/>
    <cellStyle name="Процентный 26 3 2 2 4" xfId="18177" xr:uid="{00000000-0005-0000-0000-000050A70000}"/>
    <cellStyle name="Процентный 26 3 2 2 4 2" xfId="36487" xr:uid="{00000000-0005-0000-0000-000051A70000}"/>
    <cellStyle name="Процентный 26 3 2 2 5" xfId="26889" xr:uid="{00000000-0005-0000-0000-000052A70000}"/>
    <cellStyle name="Процентный 26 3 2 2 5 2" xfId="44804" xr:uid="{00000000-0005-0000-0000-000053A70000}"/>
    <cellStyle name="Процентный 26 3 2 2 6" xfId="28270" xr:uid="{00000000-0005-0000-0000-000054A70000}"/>
    <cellStyle name="Процентный 26 3 2 2 7" xfId="45851" xr:uid="{00000000-0005-0000-0000-000055A70000}"/>
    <cellStyle name="Процентный 26 3 2 2 8" xfId="47040" xr:uid="{00000000-0005-0000-0000-000056A70000}"/>
    <cellStyle name="Процентный 26 3 2 3" xfId="12974" xr:uid="{00000000-0005-0000-0000-000057A70000}"/>
    <cellStyle name="Процентный 26 3 2 3 2" xfId="22392" xr:uid="{00000000-0005-0000-0000-000058A70000}"/>
    <cellStyle name="Процентный 26 3 2 3 2 2" xfId="40412" xr:uid="{00000000-0005-0000-0000-000059A70000}"/>
    <cellStyle name="Процентный 26 3 2 3 3" xfId="32074" xr:uid="{00000000-0005-0000-0000-00005AA70000}"/>
    <cellStyle name="Процентный 26 3 2 4" xfId="16079" xr:uid="{00000000-0005-0000-0000-00005BA70000}"/>
    <cellStyle name="Процентный 26 3 2 4 2" xfId="25033" xr:uid="{00000000-0005-0000-0000-00005CA70000}"/>
    <cellStyle name="Процентный 26 3 2 4 2 2" xfId="43030" xr:uid="{00000000-0005-0000-0000-00005DA70000}"/>
    <cellStyle name="Процентный 26 3 2 4 3" xfId="34677" xr:uid="{00000000-0005-0000-0000-00005EA70000}"/>
    <cellStyle name="Процентный 26 3 2 5" xfId="17490" xr:uid="{00000000-0005-0000-0000-00005FA70000}"/>
    <cellStyle name="Процентный 26 3 2 5 2" xfId="35844" xr:uid="{00000000-0005-0000-0000-000060A70000}"/>
    <cellStyle name="Процентный 26 3 2 6" xfId="26351" xr:uid="{00000000-0005-0000-0000-000061A70000}"/>
    <cellStyle name="Процентный 26 3 2 6 2" xfId="44280" xr:uid="{00000000-0005-0000-0000-000062A70000}"/>
    <cellStyle name="Процентный 26 3 2 7" xfId="27663" xr:uid="{00000000-0005-0000-0000-000063A70000}"/>
    <cellStyle name="Процентный 26 3 2 8" xfId="45356" xr:uid="{00000000-0005-0000-0000-000064A70000}"/>
    <cellStyle name="Процентный 26 3 2 9" xfId="46450" xr:uid="{00000000-0005-0000-0000-000065A70000}"/>
    <cellStyle name="Процентный 26 3 3" xfId="10651" xr:uid="{00000000-0005-0000-0000-000066A70000}"/>
    <cellStyle name="Процентный 26 3 3 2" xfId="13933" xr:uid="{00000000-0005-0000-0000-000067A70000}"/>
    <cellStyle name="Процентный 26 3 3 3" xfId="20510" xr:uid="{00000000-0005-0000-0000-000068A70000}"/>
    <cellStyle name="Процентный 26 3 3 3 2" xfId="38662" xr:uid="{00000000-0005-0000-0000-000069A70000}"/>
    <cellStyle name="Процентный 26 3 3 4" xfId="30346" xr:uid="{00000000-0005-0000-0000-00006AA70000}"/>
    <cellStyle name="Процентный 26 4" xfId="11211" xr:uid="{00000000-0005-0000-0000-00006BA70000}"/>
    <cellStyle name="Процентный 26 4 2" xfId="15472" xr:uid="{00000000-0005-0000-0000-00006CA70000}"/>
    <cellStyle name="Процентный 26 4 2 2" xfId="24648" xr:uid="{00000000-0005-0000-0000-00006DA70000}"/>
    <cellStyle name="Процентный 26 4 2 2 2" xfId="42648" xr:uid="{00000000-0005-0000-0000-00006EA70000}"/>
    <cellStyle name="Процентный 26 4 2 3" xfId="34303" xr:uid="{00000000-0005-0000-0000-00006FA70000}"/>
    <cellStyle name="Процентный 26 4 3" xfId="21058" xr:uid="{00000000-0005-0000-0000-000070A70000}"/>
    <cellStyle name="Процентный 26 4 3 2" xfId="39210" xr:uid="{00000000-0005-0000-0000-000071A70000}"/>
    <cellStyle name="Процентный 26 4 4" xfId="30894" xr:uid="{00000000-0005-0000-0000-000072A70000}"/>
    <cellStyle name="Процентный 26 5" xfId="11723" xr:uid="{00000000-0005-0000-0000-000073A70000}"/>
    <cellStyle name="Процентный 26 5 2" xfId="21568" xr:uid="{00000000-0005-0000-0000-000074A70000}"/>
    <cellStyle name="Процентный 26 5 2 2" xfId="39720" xr:uid="{00000000-0005-0000-0000-000075A70000}"/>
    <cellStyle name="Процентный 26 5 3" xfId="31404" xr:uid="{00000000-0005-0000-0000-000076A70000}"/>
    <cellStyle name="Процентный 26 6" xfId="8026" xr:uid="{00000000-0005-0000-0000-000077A70000}"/>
    <cellStyle name="Процентный 26 6 2" xfId="19120" xr:uid="{00000000-0005-0000-0000-000078A70000}"/>
    <cellStyle name="Процентный 26 6 2 2" xfId="37322" xr:uid="{00000000-0005-0000-0000-000079A70000}"/>
    <cellStyle name="Процентный 26 6 3" xfId="29052" xr:uid="{00000000-0005-0000-0000-00007AA70000}"/>
    <cellStyle name="Процентный 27" xfId="4445" xr:uid="{00000000-0005-0000-0000-00007BA70000}"/>
    <cellStyle name="Процентный 27 10" xfId="46451" xr:uid="{00000000-0005-0000-0000-00007CA70000}"/>
    <cellStyle name="Процентный 27 2" xfId="6229" xr:uid="{00000000-0005-0000-0000-00007DA70000}"/>
    <cellStyle name="Процентный 27 2 2" xfId="13935" xr:uid="{00000000-0005-0000-0000-00007EA70000}"/>
    <cellStyle name="Процентный 27 2 2 2" xfId="23153" xr:uid="{00000000-0005-0000-0000-00007FA70000}"/>
    <cellStyle name="Процентный 27 2 2 2 2" xfId="41153" xr:uid="{00000000-0005-0000-0000-000080A70000}"/>
    <cellStyle name="Процентный 27 2 2 3" xfId="32810" xr:uid="{00000000-0005-0000-0000-000081A70000}"/>
    <cellStyle name="Процентный 27 2 3" xfId="16702" xr:uid="{00000000-0005-0000-0000-000082A70000}"/>
    <cellStyle name="Процентный 27 2 3 2" xfId="25467" xr:uid="{00000000-0005-0000-0000-000083A70000}"/>
    <cellStyle name="Процентный 27 2 3 2 2" xfId="43431" xr:uid="{00000000-0005-0000-0000-000084A70000}"/>
    <cellStyle name="Процентный 27 2 3 3" xfId="35123" xr:uid="{00000000-0005-0000-0000-000085A70000}"/>
    <cellStyle name="Процентный 27 2 4" xfId="18178" xr:uid="{00000000-0005-0000-0000-000086A70000}"/>
    <cellStyle name="Процентный 27 2 4 2" xfId="36488" xr:uid="{00000000-0005-0000-0000-000087A70000}"/>
    <cellStyle name="Процентный 27 2 5" xfId="26890" xr:uid="{00000000-0005-0000-0000-000088A70000}"/>
    <cellStyle name="Процентный 27 2 5 2" xfId="44805" xr:uid="{00000000-0005-0000-0000-000089A70000}"/>
    <cellStyle name="Процентный 27 2 6" xfId="28271" xr:uid="{00000000-0005-0000-0000-00008AA70000}"/>
    <cellStyle name="Процентный 27 2 7" xfId="45852" xr:uid="{00000000-0005-0000-0000-00008BA70000}"/>
    <cellStyle name="Процентный 27 2 8" xfId="47041" xr:uid="{00000000-0005-0000-0000-00008CA70000}"/>
    <cellStyle name="Процентный 27 3" xfId="8047" xr:uid="{00000000-0005-0000-0000-00008DA70000}"/>
    <cellStyle name="Процентный 27 4" xfId="12975" xr:uid="{00000000-0005-0000-0000-00008EA70000}"/>
    <cellStyle name="Процентный 27 4 2" xfId="22393" xr:uid="{00000000-0005-0000-0000-00008FA70000}"/>
    <cellStyle name="Процентный 27 4 2 2" xfId="40413" xr:uid="{00000000-0005-0000-0000-000090A70000}"/>
    <cellStyle name="Процентный 27 4 3" xfId="32075" xr:uid="{00000000-0005-0000-0000-000091A70000}"/>
    <cellStyle name="Процентный 27 5" xfId="16080" xr:uid="{00000000-0005-0000-0000-000092A70000}"/>
    <cellStyle name="Процентный 27 5 2" xfId="25034" xr:uid="{00000000-0005-0000-0000-000093A70000}"/>
    <cellStyle name="Процентный 27 5 2 2" xfId="43031" xr:uid="{00000000-0005-0000-0000-000094A70000}"/>
    <cellStyle name="Процентный 27 5 3" xfId="34678" xr:uid="{00000000-0005-0000-0000-000095A70000}"/>
    <cellStyle name="Процентный 27 6" xfId="17491" xr:uid="{00000000-0005-0000-0000-000096A70000}"/>
    <cellStyle name="Процентный 27 6 2" xfId="35845" xr:uid="{00000000-0005-0000-0000-000097A70000}"/>
    <cellStyle name="Процентный 27 7" xfId="26352" xr:uid="{00000000-0005-0000-0000-000098A70000}"/>
    <cellStyle name="Процентный 27 7 2" xfId="44281" xr:uid="{00000000-0005-0000-0000-000099A70000}"/>
    <cellStyle name="Процентный 27 8" xfId="27664" xr:uid="{00000000-0005-0000-0000-00009AA70000}"/>
    <cellStyle name="Процентный 27 9" xfId="45357" xr:uid="{00000000-0005-0000-0000-00009BA70000}"/>
    <cellStyle name="Процентный 28" xfId="4446" xr:uid="{00000000-0005-0000-0000-00009CA70000}"/>
    <cellStyle name="Процентный 28 10" xfId="26353" xr:uid="{00000000-0005-0000-0000-00009DA70000}"/>
    <cellStyle name="Процентный 28 10 2" xfId="44282" xr:uid="{00000000-0005-0000-0000-00009EA70000}"/>
    <cellStyle name="Процентный 28 11" xfId="27665" xr:uid="{00000000-0005-0000-0000-00009FA70000}"/>
    <cellStyle name="Процентный 28 12" xfId="45358" xr:uid="{00000000-0005-0000-0000-0000A0A70000}"/>
    <cellStyle name="Процентный 28 13" xfId="46452" xr:uid="{00000000-0005-0000-0000-0000A1A70000}"/>
    <cellStyle name="Процентный 28 2" xfId="6230" xr:uid="{00000000-0005-0000-0000-0000A2A70000}"/>
    <cellStyle name="Процентный 28 2 2" xfId="9163" xr:uid="{00000000-0005-0000-0000-0000A3A70000}"/>
    <cellStyle name="Процентный 28 2 2 2" xfId="19704" xr:uid="{00000000-0005-0000-0000-0000A4A70000}"/>
    <cellStyle name="Процентный 28 2 2 2 2" xfId="37873" xr:uid="{00000000-0005-0000-0000-0000A5A70000}"/>
    <cellStyle name="Процентный 28 2 2 3" xfId="29578" xr:uid="{00000000-0005-0000-0000-0000A6A70000}"/>
    <cellStyle name="Процентный 28 2 3" xfId="13936" xr:uid="{00000000-0005-0000-0000-0000A7A70000}"/>
    <cellStyle name="Процентный 28 2 3 2" xfId="23154" xr:uid="{00000000-0005-0000-0000-0000A8A70000}"/>
    <cellStyle name="Процентный 28 2 3 2 2" xfId="41154" xr:uid="{00000000-0005-0000-0000-0000A9A70000}"/>
    <cellStyle name="Процентный 28 2 3 3" xfId="32811" xr:uid="{00000000-0005-0000-0000-0000AAA70000}"/>
    <cellStyle name="Процентный 28 2 4" xfId="16703" xr:uid="{00000000-0005-0000-0000-0000ABA70000}"/>
    <cellStyle name="Процентный 28 2 4 2" xfId="25468" xr:uid="{00000000-0005-0000-0000-0000ACA70000}"/>
    <cellStyle name="Процентный 28 2 4 2 2" xfId="43432" xr:uid="{00000000-0005-0000-0000-0000ADA70000}"/>
    <cellStyle name="Процентный 28 2 4 3" xfId="35124" xr:uid="{00000000-0005-0000-0000-0000AEA70000}"/>
    <cellStyle name="Процентный 28 2 5" xfId="18179" xr:uid="{00000000-0005-0000-0000-0000AFA70000}"/>
    <cellStyle name="Процентный 28 2 5 2" xfId="36489" xr:uid="{00000000-0005-0000-0000-0000B0A70000}"/>
    <cellStyle name="Процентный 28 2 6" xfId="26891" xr:uid="{00000000-0005-0000-0000-0000B1A70000}"/>
    <cellStyle name="Процентный 28 2 6 2" xfId="44806" xr:uid="{00000000-0005-0000-0000-0000B2A70000}"/>
    <cellStyle name="Процентный 28 2 7" xfId="28272" xr:uid="{00000000-0005-0000-0000-0000B3A70000}"/>
    <cellStyle name="Процентный 28 2 8" xfId="45853" xr:uid="{00000000-0005-0000-0000-0000B4A70000}"/>
    <cellStyle name="Процентный 28 2 9" xfId="47042" xr:uid="{00000000-0005-0000-0000-0000B5A70000}"/>
    <cellStyle name="Процентный 28 3" xfId="10652" xr:uid="{00000000-0005-0000-0000-0000B6A70000}"/>
    <cellStyle name="Процентный 28 3 2" xfId="15473" xr:uid="{00000000-0005-0000-0000-0000B7A70000}"/>
    <cellStyle name="Процентный 28 3 2 2" xfId="24649" xr:uid="{00000000-0005-0000-0000-0000B8A70000}"/>
    <cellStyle name="Процентный 28 3 2 2 2" xfId="42649" xr:uid="{00000000-0005-0000-0000-0000B9A70000}"/>
    <cellStyle name="Процентный 28 3 2 3" xfId="34304" xr:uid="{00000000-0005-0000-0000-0000BAA70000}"/>
    <cellStyle name="Процентный 28 3 3" xfId="20511" xr:uid="{00000000-0005-0000-0000-0000BBA70000}"/>
    <cellStyle name="Процентный 28 3 3 2" xfId="38663" xr:uid="{00000000-0005-0000-0000-0000BCA70000}"/>
    <cellStyle name="Процентный 28 3 4" xfId="30347" xr:uid="{00000000-0005-0000-0000-0000BDA70000}"/>
    <cellStyle name="Процентный 28 4" xfId="11212" xr:uid="{00000000-0005-0000-0000-0000BEA70000}"/>
    <cellStyle name="Процентный 28 4 2" xfId="15474" xr:uid="{00000000-0005-0000-0000-0000BFA70000}"/>
    <cellStyle name="Процентный 28 4 2 2" xfId="24650" xr:uid="{00000000-0005-0000-0000-0000C0A70000}"/>
    <cellStyle name="Процентный 28 4 2 2 2" xfId="42650" xr:uid="{00000000-0005-0000-0000-0000C1A70000}"/>
    <cellStyle name="Процентный 28 4 2 3" xfId="34305" xr:uid="{00000000-0005-0000-0000-0000C2A70000}"/>
    <cellStyle name="Процентный 28 4 3" xfId="21059" xr:uid="{00000000-0005-0000-0000-0000C3A70000}"/>
    <cellStyle name="Процентный 28 4 3 2" xfId="39211" xr:uid="{00000000-0005-0000-0000-0000C4A70000}"/>
    <cellStyle name="Процентный 28 4 4" xfId="30895" xr:uid="{00000000-0005-0000-0000-0000C5A70000}"/>
    <cellStyle name="Процентный 28 5" xfId="11718" xr:uid="{00000000-0005-0000-0000-0000C6A70000}"/>
    <cellStyle name="Процентный 28 5 2" xfId="21563" xr:uid="{00000000-0005-0000-0000-0000C7A70000}"/>
    <cellStyle name="Процентный 28 5 2 2" xfId="39715" xr:uid="{00000000-0005-0000-0000-0000C8A70000}"/>
    <cellStyle name="Процентный 28 5 3" xfId="31399" xr:uid="{00000000-0005-0000-0000-0000C9A70000}"/>
    <cellStyle name="Процентный 28 6" xfId="7746" xr:uid="{00000000-0005-0000-0000-0000CAA70000}"/>
    <cellStyle name="Процентный 28 6 2" xfId="19077" xr:uid="{00000000-0005-0000-0000-0000CBA70000}"/>
    <cellStyle name="Процентный 28 6 2 2" xfId="37297" xr:uid="{00000000-0005-0000-0000-0000CCA70000}"/>
    <cellStyle name="Процентный 28 6 3" xfId="29042" xr:uid="{00000000-0005-0000-0000-0000CDA70000}"/>
    <cellStyle name="Процентный 28 7" xfId="12976" xr:uid="{00000000-0005-0000-0000-0000CEA70000}"/>
    <cellStyle name="Процентный 28 7 2" xfId="22394" xr:uid="{00000000-0005-0000-0000-0000CFA70000}"/>
    <cellStyle name="Процентный 28 7 2 2" xfId="40414" xr:uid="{00000000-0005-0000-0000-0000D0A70000}"/>
    <cellStyle name="Процентный 28 7 3" xfId="32076" xr:uid="{00000000-0005-0000-0000-0000D1A70000}"/>
    <cellStyle name="Процентный 28 8" xfId="16081" xr:uid="{00000000-0005-0000-0000-0000D2A70000}"/>
    <cellStyle name="Процентный 28 8 2" xfId="25035" xr:uid="{00000000-0005-0000-0000-0000D3A70000}"/>
    <cellStyle name="Процентный 28 8 2 2" xfId="43032" xr:uid="{00000000-0005-0000-0000-0000D4A70000}"/>
    <cellStyle name="Процентный 28 8 3" xfId="34679" xr:uid="{00000000-0005-0000-0000-0000D5A70000}"/>
    <cellStyle name="Процентный 28 9" xfId="17492" xr:uid="{00000000-0005-0000-0000-0000D6A70000}"/>
    <cellStyle name="Процентный 28 9 2" xfId="35846" xr:uid="{00000000-0005-0000-0000-0000D7A70000}"/>
    <cellStyle name="Процентный 29" xfId="5380" xr:uid="{00000000-0005-0000-0000-0000D8A70000}"/>
    <cellStyle name="Процентный 29 2" xfId="11730" xr:uid="{00000000-0005-0000-0000-0000D9A70000}"/>
    <cellStyle name="Процентный 29 2 2" xfId="15620" xr:uid="{00000000-0005-0000-0000-0000DAA70000}"/>
    <cellStyle name="Процентный 29 2 2 2" xfId="24752" xr:uid="{00000000-0005-0000-0000-0000DBA70000}"/>
    <cellStyle name="Процентный 29 2 2 2 2" xfId="42751" xr:uid="{00000000-0005-0000-0000-0000DCA70000}"/>
    <cellStyle name="Процентный 29 2 2 3" xfId="34403" xr:uid="{00000000-0005-0000-0000-0000DDA70000}"/>
    <cellStyle name="Процентный 29 2 3" xfId="14223" xr:uid="{00000000-0005-0000-0000-0000DEA70000}"/>
    <cellStyle name="Процентный 29 2 3 2" xfId="23406" xr:uid="{00000000-0005-0000-0000-0000DFA70000}"/>
    <cellStyle name="Процентный 29 2 3 2 2" xfId="41406" xr:uid="{00000000-0005-0000-0000-0000E0A70000}"/>
    <cellStyle name="Процентный 29 2 3 3" xfId="33061" xr:uid="{00000000-0005-0000-0000-0000E1A70000}"/>
    <cellStyle name="Процентный 29 2 4" xfId="21575" xr:uid="{00000000-0005-0000-0000-0000E2A70000}"/>
    <cellStyle name="Процентный 29 2 4 2" xfId="39727" xr:uid="{00000000-0005-0000-0000-0000E3A70000}"/>
    <cellStyle name="Процентный 29 2 5" xfId="31411" xr:uid="{00000000-0005-0000-0000-0000E4A70000}"/>
    <cellStyle name="Процентный 29 3" xfId="8294" xr:uid="{00000000-0005-0000-0000-0000E5A70000}"/>
    <cellStyle name="Процентный 29 3 2" xfId="19172" xr:uid="{00000000-0005-0000-0000-0000E6A70000}"/>
    <cellStyle name="Процентный 29 3 2 2" xfId="37351" xr:uid="{00000000-0005-0000-0000-0000E7A70000}"/>
    <cellStyle name="Процентный 29 3 3" xfId="29064" xr:uid="{00000000-0005-0000-0000-0000E8A70000}"/>
    <cellStyle name="Процентный 29 4" xfId="13460" xr:uid="{00000000-0005-0000-0000-0000E9A70000}"/>
    <cellStyle name="Процентный 3" xfId="4447" xr:uid="{00000000-0005-0000-0000-0000EAA70000}"/>
    <cellStyle name="Процентный 3 2" xfId="4448" xr:uid="{00000000-0005-0000-0000-0000EBA70000}"/>
    <cellStyle name="Процентный 3 2 2" xfId="4449" xr:uid="{00000000-0005-0000-0000-0000ECA70000}"/>
    <cellStyle name="Процентный 3 2 2 2" xfId="5381" xr:uid="{00000000-0005-0000-0000-0000EDA70000}"/>
    <cellStyle name="Процентный 3 2 2 3" xfId="8266" xr:uid="{00000000-0005-0000-0000-0000EEA70000}"/>
    <cellStyle name="Процентный 3 2 3" xfId="4450" xr:uid="{00000000-0005-0000-0000-0000EFA70000}"/>
    <cellStyle name="Процентный 3 2 4" xfId="5382" xr:uid="{00000000-0005-0000-0000-0000F0A70000}"/>
    <cellStyle name="Процентный 3 2 5" xfId="6699" xr:uid="{00000000-0005-0000-0000-0000F1A70000}"/>
    <cellStyle name="Процентный 3 3" xfId="4451" xr:uid="{00000000-0005-0000-0000-0000F2A70000}"/>
    <cellStyle name="Процентный 3 4" xfId="4452" xr:uid="{00000000-0005-0000-0000-0000F3A70000}"/>
    <cellStyle name="Процентный 3 4 2" xfId="4453" xr:uid="{00000000-0005-0000-0000-0000F4A70000}"/>
    <cellStyle name="Процентный 3 4 3" xfId="7122" xr:uid="{00000000-0005-0000-0000-0000F5A70000}"/>
    <cellStyle name="Процентный 3 5" xfId="7369" xr:uid="{00000000-0005-0000-0000-0000F6A70000}"/>
    <cellStyle name="Процентный 3 5 2" xfId="14199" xr:uid="{00000000-0005-0000-0000-0000F7A70000}"/>
    <cellStyle name="Процентный 30" xfId="15613" xr:uid="{00000000-0005-0000-0000-0000F8A70000}"/>
    <cellStyle name="Процентный 31" xfId="15628" xr:uid="{00000000-0005-0000-0000-0000F9A70000}"/>
    <cellStyle name="Процентный 4" xfId="4454" xr:uid="{00000000-0005-0000-0000-0000FAA70000}"/>
    <cellStyle name="Процентный 4 2" xfId="4455" xr:uid="{00000000-0005-0000-0000-0000FBA70000}"/>
    <cellStyle name="Процентный 4 2 2" xfId="4456" xr:uid="{00000000-0005-0000-0000-0000FCA70000}"/>
    <cellStyle name="Процентный 4 2 2 2" xfId="8857" xr:uid="{00000000-0005-0000-0000-0000FDA70000}"/>
    <cellStyle name="Процентный 4 2 3" xfId="4457" xr:uid="{00000000-0005-0000-0000-0000FEA70000}"/>
    <cellStyle name="Процентный 4 2 3 2" xfId="10469" xr:uid="{00000000-0005-0000-0000-0000FFA70000}"/>
    <cellStyle name="Процентный 4 2 4" xfId="10470" xr:uid="{00000000-0005-0000-0000-000000A80000}"/>
    <cellStyle name="Процентный 4 3" xfId="4458" xr:uid="{00000000-0005-0000-0000-000001A80000}"/>
    <cellStyle name="Процентный 4 3 2" xfId="4459" xr:uid="{00000000-0005-0000-0000-000002A80000}"/>
    <cellStyle name="Процентный 4 3 2 2" xfId="8820" xr:uid="{00000000-0005-0000-0000-000003A80000}"/>
    <cellStyle name="Процентный 4 3 3" xfId="4460" xr:uid="{00000000-0005-0000-0000-000004A80000}"/>
    <cellStyle name="Процентный 4 3 3 2" xfId="10471" xr:uid="{00000000-0005-0000-0000-000005A80000}"/>
    <cellStyle name="Процентный 4 3 4" xfId="10472" xr:uid="{00000000-0005-0000-0000-000006A80000}"/>
    <cellStyle name="Процентный 4 4" xfId="4461" xr:uid="{00000000-0005-0000-0000-000007A80000}"/>
    <cellStyle name="Процентный 4 4 10" xfId="46453" xr:uid="{00000000-0005-0000-0000-000008A80000}"/>
    <cellStyle name="Процентный 4 4 2" xfId="4462" xr:uid="{00000000-0005-0000-0000-000009A80000}"/>
    <cellStyle name="Процентный 4 4 2 2" xfId="8808" xr:uid="{00000000-0005-0000-0000-00000AA80000}"/>
    <cellStyle name="Процентный 4 4 3" xfId="4463" xr:uid="{00000000-0005-0000-0000-00000BA80000}"/>
    <cellStyle name="Процентный 4 4 3 2" xfId="10473" xr:uid="{00000000-0005-0000-0000-00000CA80000}"/>
    <cellStyle name="Процентный 4 4 4" xfId="6231" xr:uid="{00000000-0005-0000-0000-00000DA80000}"/>
    <cellStyle name="Процентный 4 4 4 2" xfId="10474" xr:uid="{00000000-0005-0000-0000-00000EA80000}"/>
    <cellStyle name="Процентный 4 4 4 3" xfId="16704" xr:uid="{00000000-0005-0000-0000-00000FA80000}"/>
    <cellStyle name="Процентный 4 4 4 3 2" xfId="25469" xr:uid="{00000000-0005-0000-0000-000010A80000}"/>
    <cellStyle name="Процентный 4 4 4 3 2 2" xfId="43433" xr:uid="{00000000-0005-0000-0000-000011A80000}"/>
    <cellStyle name="Процентный 4 4 4 3 3" xfId="35125" xr:uid="{00000000-0005-0000-0000-000012A80000}"/>
    <cellStyle name="Процентный 4 4 4 4" xfId="18180" xr:uid="{00000000-0005-0000-0000-000013A80000}"/>
    <cellStyle name="Процентный 4 4 4 4 2" xfId="36490" xr:uid="{00000000-0005-0000-0000-000014A80000}"/>
    <cellStyle name="Процентный 4 4 4 5" xfId="26892" xr:uid="{00000000-0005-0000-0000-000015A80000}"/>
    <cellStyle name="Процентный 4 4 4 5 2" xfId="44807" xr:uid="{00000000-0005-0000-0000-000016A80000}"/>
    <cellStyle name="Процентный 4 4 4 6" xfId="28273" xr:uid="{00000000-0005-0000-0000-000017A80000}"/>
    <cellStyle name="Процентный 4 4 4 7" xfId="45854" xr:uid="{00000000-0005-0000-0000-000018A80000}"/>
    <cellStyle name="Процентный 4 4 4 8" xfId="47043" xr:uid="{00000000-0005-0000-0000-000019A80000}"/>
    <cellStyle name="Процентный 4 4 5" xfId="16082" xr:uid="{00000000-0005-0000-0000-00001AA80000}"/>
    <cellStyle name="Процентный 4 4 5 2" xfId="25036" xr:uid="{00000000-0005-0000-0000-00001BA80000}"/>
    <cellStyle name="Процентный 4 4 5 2 2" xfId="43033" xr:uid="{00000000-0005-0000-0000-00001CA80000}"/>
    <cellStyle name="Процентный 4 4 5 3" xfId="34680" xr:uid="{00000000-0005-0000-0000-00001DA80000}"/>
    <cellStyle name="Процентный 4 4 6" xfId="17493" xr:uid="{00000000-0005-0000-0000-00001EA80000}"/>
    <cellStyle name="Процентный 4 4 6 2" xfId="35847" xr:uid="{00000000-0005-0000-0000-00001FA80000}"/>
    <cellStyle name="Процентный 4 4 7" xfId="26354" xr:uid="{00000000-0005-0000-0000-000020A80000}"/>
    <cellStyle name="Процентный 4 4 7 2" xfId="44283" xr:uid="{00000000-0005-0000-0000-000021A80000}"/>
    <cellStyle name="Процентный 4 4 8" xfId="27666" xr:uid="{00000000-0005-0000-0000-000022A80000}"/>
    <cellStyle name="Процентный 4 4 9" xfId="45359" xr:uid="{00000000-0005-0000-0000-000023A80000}"/>
    <cellStyle name="Процентный 4 5" xfId="4464" xr:uid="{00000000-0005-0000-0000-000024A80000}"/>
    <cellStyle name="Процентный 4 6" xfId="4465" xr:uid="{00000000-0005-0000-0000-000025A80000}"/>
    <cellStyle name="Процентный 4 6 2" xfId="10475" xr:uid="{00000000-0005-0000-0000-000026A80000}"/>
    <cellStyle name="Процентный 4 7" xfId="8267" xr:uid="{00000000-0005-0000-0000-000027A80000}"/>
    <cellStyle name="Процентный 5" xfId="4466" xr:uid="{00000000-0005-0000-0000-000028A80000}"/>
    <cellStyle name="Процентный 5 10" xfId="4467" xr:uid="{00000000-0005-0000-0000-000029A80000}"/>
    <cellStyle name="Процентный 5 11" xfId="4468" xr:uid="{00000000-0005-0000-0000-00002AA80000}"/>
    <cellStyle name="Процентный 5 12" xfId="4469" xr:uid="{00000000-0005-0000-0000-00002BA80000}"/>
    <cellStyle name="Процентный 5 13" xfId="4470" xr:uid="{00000000-0005-0000-0000-00002CA80000}"/>
    <cellStyle name="Процентный 5 14" xfId="4471" xr:uid="{00000000-0005-0000-0000-00002DA80000}"/>
    <cellStyle name="Процентный 5 15" xfId="4472" xr:uid="{00000000-0005-0000-0000-00002EA80000}"/>
    <cellStyle name="Процентный 5 16" xfId="4473" xr:uid="{00000000-0005-0000-0000-00002FA80000}"/>
    <cellStyle name="Процентный 5 17" xfId="4474" xr:uid="{00000000-0005-0000-0000-000030A80000}"/>
    <cellStyle name="Процентный 5 18" xfId="4475" xr:uid="{00000000-0005-0000-0000-000031A80000}"/>
    <cellStyle name="Процентный 5 19" xfId="4476" xr:uid="{00000000-0005-0000-0000-000032A80000}"/>
    <cellStyle name="Процентный 5 2" xfId="4477" xr:uid="{00000000-0005-0000-0000-000033A80000}"/>
    <cellStyle name="Процентный 5 2 2" xfId="4478" xr:uid="{00000000-0005-0000-0000-000034A80000}"/>
    <cellStyle name="Процентный 5 2 2 2" xfId="10476" xr:uid="{00000000-0005-0000-0000-000035A80000}"/>
    <cellStyle name="Процентный 5 2 2 3" xfId="6749" xr:uid="{00000000-0005-0000-0000-000036A80000}"/>
    <cellStyle name="Процентный 5 2 3" xfId="4479" xr:uid="{00000000-0005-0000-0000-000037A80000}"/>
    <cellStyle name="Процентный 5 2 3 2" xfId="10477" xr:uid="{00000000-0005-0000-0000-000038A80000}"/>
    <cellStyle name="Процентный 5 2 4" xfId="8268" xr:uid="{00000000-0005-0000-0000-000039A80000}"/>
    <cellStyle name="Процентный 5 2 4 2" xfId="13428" xr:uid="{00000000-0005-0000-0000-00003AA80000}"/>
    <cellStyle name="Процентный 5 20" xfId="4480" xr:uid="{00000000-0005-0000-0000-00003BA80000}"/>
    <cellStyle name="Процентный 5 3" xfId="4481" xr:uid="{00000000-0005-0000-0000-00003CA80000}"/>
    <cellStyle name="Процентный 5 3 2" xfId="4482" xr:uid="{00000000-0005-0000-0000-00003DA80000}"/>
    <cellStyle name="Процентный 5 3 2 2" xfId="10478" xr:uid="{00000000-0005-0000-0000-00003EA80000}"/>
    <cellStyle name="Процентный 5 3 3" xfId="4483" xr:uid="{00000000-0005-0000-0000-00003FA80000}"/>
    <cellStyle name="Процентный 5 3 3 2" xfId="10479" xr:uid="{00000000-0005-0000-0000-000040A80000}"/>
    <cellStyle name="Процентный 5 3 4" xfId="8269" xr:uid="{00000000-0005-0000-0000-000041A80000}"/>
    <cellStyle name="Процентный 5 3 4 2" xfId="13429" xr:uid="{00000000-0005-0000-0000-000042A80000}"/>
    <cellStyle name="Процентный 5 4" xfId="4484" xr:uid="{00000000-0005-0000-0000-000043A80000}"/>
    <cellStyle name="Процентный 5 4 2" xfId="4485" xr:uid="{00000000-0005-0000-0000-000044A80000}"/>
    <cellStyle name="Процентный 5 4 2 2" xfId="10480" xr:uid="{00000000-0005-0000-0000-000045A80000}"/>
    <cellStyle name="Процентный 5 4 2 3" xfId="6751" xr:uid="{00000000-0005-0000-0000-000046A80000}"/>
    <cellStyle name="Процентный 5 4 3" xfId="4486" xr:uid="{00000000-0005-0000-0000-000047A80000}"/>
    <cellStyle name="Процентный 5 4 3 2" xfId="10481" xr:uid="{00000000-0005-0000-0000-000048A80000}"/>
    <cellStyle name="Процентный 5 4 4" xfId="10482" xr:uid="{00000000-0005-0000-0000-000049A80000}"/>
    <cellStyle name="Процентный 5 5" xfId="4487" xr:uid="{00000000-0005-0000-0000-00004AA80000}"/>
    <cellStyle name="Процентный 5 5 2" xfId="4488" xr:uid="{00000000-0005-0000-0000-00004BA80000}"/>
    <cellStyle name="Процентный 5 5 3" xfId="10483" xr:uid="{00000000-0005-0000-0000-00004CA80000}"/>
    <cellStyle name="Процентный 5 5 4" xfId="6748" xr:uid="{00000000-0005-0000-0000-00004DA80000}"/>
    <cellStyle name="Процентный 5 6" xfId="4489" xr:uid="{00000000-0005-0000-0000-00004EA80000}"/>
    <cellStyle name="Процентный 5 6 2" xfId="10484" xr:uid="{00000000-0005-0000-0000-00004FA80000}"/>
    <cellStyle name="Процентный 5 6 3" xfId="6722" xr:uid="{00000000-0005-0000-0000-000050A80000}"/>
    <cellStyle name="Процентный 5 7" xfId="4490" xr:uid="{00000000-0005-0000-0000-000051A80000}"/>
    <cellStyle name="Процентный 5 7 2" xfId="6853" xr:uid="{00000000-0005-0000-0000-000052A80000}"/>
    <cellStyle name="Процентный 5 8" xfId="4491" xr:uid="{00000000-0005-0000-0000-000053A80000}"/>
    <cellStyle name="Процентный 5 8 2" xfId="8270" xr:uid="{00000000-0005-0000-0000-000054A80000}"/>
    <cellStyle name="Процентный 5 9" xfId="4492" xr:uid="{00000000-0005-0000-0000-000055A80000}"/>
    <cellStyle name="Процентный 6" xfId="4493" xr:uid="{00000000-0005-0000-0000-000056A80000}"/>
    <cellStyle name="Процентный 6 2" xfId="4494" xr:uid="{00000000-0005-0000-0000-000057A80000}"/>
    <cellStyle name="Процентный 6 2 2" xfId="4495" xr:uid="{00000000-0005-0000-0000-000058A80000}"/>
    <cellStyle name="Процентный 6 2 2 2" xfId="8662" xr:uid="{00000000-0005-0000-0000-000059A80000}"/>
    <cellStyle name="Процентный 6 2 3" xfId="4496" xr:uid="{00000000-0005-0000-0000-00005AA80000}"/>
    <cellStyle name="Процентный 6 2 3 2" xfId="10485" xr:uid="{00000000-0005-0000-0000-00005BA80000}"/>
    <cellStyle name="Процентный 6 2 4" xfId="8271" xr:uid="{00000000-0005-0000-0000-00005CA80000}"/>
    <cellStyle name="Процентный 6 2 4 2" xfId="13430" xr:uid="{00000000-0005-0000-0000-00005DA80000}"/>
    <cellStyle name="Процентный 6 3" xfId="4497" xr:uid="{00000000-0005-0000-0000-00005EA80000}"/>
    <cellStyle name="Процентный 6 3 2" xfId="4498" xr:uid="{00000000-0005-0000-0000-00005FA80000}"/>
    <cellStyle name="Процентный 6 3 2 2" xfId="9130" xr:uid="{00000000-0005-0000-0000-000060A80000}"/>
    <cellStyle name="Процентный 6 3 3" xfId="4499" xr:uid="{00000000-0005-0000-0000-000061A80000}"/>
    <cellStyle name="Процентный 6 3 3 2" xfId="10486" xr:uid="{00000000-0005-0000-0000-000062A80000}"/>
    <cellStyle name="Процентный 6 3 4" xfId="10487" xr:uid="{00000000-0005-0000-0000-000063A80000}"/>
    <cellStyle name="Процентный 6 4" xfId="4500" xr:uid="{00000000-0005-0000-0000-000064A80000}"/>
    <cellStyle name="Процентный 6 4 2" xfId="4501" xr:uid="{00000000-0005-0000-0000-000065A80000}"/>
    <cellStyle name="Процентный 6 4 2 2" xfId="8856" xr:uid="{00000000-0005-0000-0000-000066A80000}"/>
    <cellStyle name="Процентный 6 4 3" xfId="4502" xr:uid="{00000000-0005-0000-0000-000067A80000}"/>
    <cellStyle name="Процентный 6 4 3 2" xfId="10488" xr:uid="{00000000-0005-0000-0000-000068A80000}"/>
    <cellStyle name="Процентный 6 4 4" xfId="10489" xr:uid="{00000000-0005-0000-0000-000069A80000}"/>
    <cellStyle name="Процентный 6 5" xfId="4503" xr:uid="{00000000-0005-0000-0000-00006AA80000}"/>
    <cellStyle name="Процентный 6 6" xfId="4504" xr:uid="{00000000-0005-0000-0000-00006BA80000}"/>
    <cellStyle name="Процентный 6 6 2" xfId="10490" xr:uid="{00000000-0005-0000-0000-00006CA80000}"/>
    <cellStyle name="Процентный 6 7" xfId="8272" xr:uid="{00000000-0005-0000-0000-00006DA80000}"/>
    <cellStyle name="Процентный 7" xfId="4505" xr:uid="{00000000-0005-0000-0000-00006EA80000}"/>
    <cellStyle name="Процентный 7 2" xfId="4506" xr:uid="{00000000-0005-0000-0000-00006FA80000}"/>
    <cellStyle name="Процентный 7 2 2" xfId="8273" xr:uid="{00000000-0005-0000-0000-000070A80000}"/>
    <cellStyle name="Процентный 7 3" xfId="4507" xr:uid="{00000000-0005-0000-0000-000071A80000}"/>
    <cellStyle name="Процентный 7 4" xfId="4508" xr:uid="{00000000-0005-0000-0000-000072A80000}"/>
    <cellStyle name="Процентный 8" xfId="4509" xr:uid="{00000000-0005-0000-0000-000073A80000}"/>
    <cellStyle name="Процентный 8 10" xfId="45141" xr:uid="{00000000-0005-0000-0000-000074A80000}"/>
    <cellStyle name="Процентный 8 11" xfId="46103" xr:uid="{00000000-0005-0000-0000-000075A80000}"/>
    <cellStyle name="Процентный 8 2" xfId="4510" xr:uid="{00000000-0005-0000-0000-000076A80000}"/>
    <cellStyle name="Процентный 8 2 2" xfId="4511" xr:uid="{00000000-0005-0000-0000-000077A80000}"/>
    <cellStyle name="Процентный 8 2 2 2" xfId="10491" xr:uid="{00000000-0005-0000-0000-000078A80000}"/>
    <cellStyle name="Процентный 8 3" xfId="4512" xr:uid="{00000000-0005-0000-0000-000079A80000}"/>
    <cellStyle name="Процентный 8 3 2" xfId="6233" xr:uid="{00000000-0005-0000-0000-00007AA80000}"/>
    <cellStyle name="Процентный 8 3 2 2" xfId="10492" xr:uid="{00000000-0005-0000-0000-00007BA80000}"/>
    <cellStyle name="Процентный 8 3 2 3" xfId="16705" xr:uid="{00000000-0005-0000-0000-00007CA80000}"/>
    <cellStyle name="Процентный 8 3 2 3 2" xfId="25470" xr:uid="{00000000-0005-0000-0000-00007DA80000}"/>
    <cellStyle name="Процентный 8 3 2 3 2 2" xfId="43434" xr:uid="{00000000-0005-0000-0000-00007EA80000}"/>
    <cellStyle name="Процентный 8 3 2 3 3" xfId="35126" xr:uid="{00000000-0005-0000-0000-00007FA80000}"/>
    <cellStyle name="Процентный 8 3 2 4" xfId="18182" xr:uid="{00000000-0005-0000-0000-000080A80000}"/>
    <cellStyle name="Процентный 8 3 2 4 2" xfId="36492" xr:uid="{00000000-0005-0000-0000-000081A80000}"/>
    <cellStyle name="Процентный 8 3 2 5" xfId="26893" xr:uid="{00000000-0005-0000-0000-000082A80000}"/>
    <cellStyle name="Процентный 8 3 2 5 2" xfId="44808" xr:uid="{00000000-0005-0000-0000-000083A80000}"/>
    <cellStyle name="Процентный 8 3 2 6" xfId="28275" xr:uid="{00000000-0005-0000-0000-000084A80000}"/>
    <cellStyle name="Процентный 8 3 2 7" xfId="45855" xr:uid="{00000000-0005-0000-0000-000085A80000}"/>
    <cellStyle name="Процентный 8 3 2 8" xfId="47044" xr:uid="{00000000-0005-0000-0000-000086A80000}"/>
    <cellStyle name="Процентный 8 3 3" xfId="6725" xr:uid="{00000000-0005-0000-0000-000087A80000}"/>
    <cellStyle name="Процентный 8 3 4" xfId="16083" xr:uid="{00000000-0005-0000-0000-000088A80000}"/>
    <cellStyle name="Процентный 8 3 4 2" xfId="25037" xr:uid="{00000000-0005-0000-0000-000089A80000}"/>
    <cellStyle name="Процентный 8 3 4 2 2" xfId="43034" xr:uid="{00000000-0005-0000-0000-00008AA80000}"/>
    <cellStyle name="Процентный 8 3 4 3" xfId="34681" xr:uid="{00000000-0005-0000-0000-00008BA80000}"/>
    <cellStyle name="Процентный 8 3 5" xfId="17499" xr:uid="{00000000-0005-0000-0000-00008CA80000}"/>
    <cellStyle name="Процентный 8 3 5 2" xfId="35852" xr:uid="{00000000-0005-0000-0000-00008DA80000}"/>
    <cellStyle name="Процентный 8 3 6" xfId="26356" xr:uid="{00000000-0005-0000-0000-00008EA80000}"/>
    <cellStyle name="Процентный 8 3 6 2" xfId="44285" xr:uid="{00000000-0005-0000-0000-00008FA80000}"/>
    <cellStyle name="Процентный 8 3 7" xfId="27668" xr:uid="{00000000-0005-0000-0000-000090A80000}"/>
    <cellStyle name="Процентный 8 3 8" xfId="45360" xr:uid="{00000000-0005-0000-0000-000091A80000}"/>
    <cellStyle name="Процентный 8 3 9" xfId="46454" xr:uid="{00000000-0005-0000-0000-000092A80000}"/>
    <cellStyle name="Процентный 8 4" xfId="4513" xr:uid="{00000000-0005-0000-0000-000093A80000}"/>
    <cellStyle name="Процентный 8 4 2" xfId="8274" xr:uid="{00000000-0005-0000-0000-000094A80000}"/>
    <cellStyle name="Процентный 8 5" xfId="6232" xr:uid="{00000000-0005-0000-0000-000095A80000}"/>
    <cellStyle name="Процентный 8 5 2" xfId="16321" xr:uid="{00000000-0005-0000-0000-000096A80000}"/>
    <cellStyle name="Процентный 8 5 2 2" xfId="25221" xr:uid="{00000000-0005-0000-0000-000097A80000}"/>
    <cellStyle name="Процентный 8 5 2 2 2" xfId="43212" xr:uid="{00000000-0005-0000-0000-000098A80000}"/>
    <cellStyle name="Процентный 8 5 2 3" xfId="34882" xr:uid="{00000000-0005-0000-0000-000099A80000}"/>
    <cellStyle name="Процентный 8 5 3" xfId="18181" xr:uid="{00000000-0005-0000-0000-00009AA80000}"/>
    <cellStyle name="Процентный 8 5 3 2" xfId="36491" xr:uid="{00000000-0005-0000-0000-00009BA80000}"/>
    <cellStyle name="Процентный 8 5 4" xfId="26649" xr:uid="{00000000-0005-0000-0000-00009CA80000}"/>
    <cellStyle name="Процентный 8 5 4 2" xfId="44564" xr:uid="{00000000-0005-0000-0000-00009DA80000}"/>
    <cellStyle name="Процентный 8 5 5" xfId="28274" xr:uid="{00000000-0005-0000-0000-00009EA80000}"/>
    <cellStyle name="Процентный 8 5 6" xfId="45563" xr:uid="{00000000-0005-0000-0000-00009FA80000}"/>
    <cellStyle name="Процентный 8 5 7" xfId="46687" xr:uid="{00000000-0005-0000-0000-0000A0A80000}"/>
    <cellStyle name="Процентный 8 6" xfId="15706" xr:uid="{00000000-0005-0000-0000-0000A1A80000}"/>
    <cellStyle name="Процентный 8 6 2" xfId="24792" xr:uid="{00000000-0005-0000-0000-0000A2A80000}"/>
    <cellStyle name="Процентный 8 6 2 2" xfId="42790" xr:uid="{00000000-0005-0000-0000-0000A3A80000}"/>
    <cellStyle name="Процентный 8 6 3" xfId="34442" xr:uid="{00000000-0005-0000-0000-0000A4A80000}"/>
    <cellStyle name="Процентный 8 7" xfId="17498" xr:uid="{00000000-0005-0000-0000-0000A5A80000}"/>
    <cellStyle name="Процентный 8 7 2" xfId="35851" xr:uid="{00000000-0005-0000-0000-0000A6A80000}"/>
    <cellStyle name="Процентный 8 8" xfId="26048" xr:uid="{00000000-0005-0000-0000-0000A7A80000}"/>
    <cellStyle name="Процентный 8 8 2" xfId="43984" xr:uid="{00000000-0005-0000-0000-0000A8A80000}"/>
    <cellStyle name="Процентный 8 9" xfId="27667" xr:uid="{00000000-0005-0000-0000-0000A9A80000}"/>
    <cellStyle name="Процентный 9" xfId="4514" xr:uid="{00000000-0005-0000-0000-0000AAA80000}"/>
    <cellStyle name="Процентный 9 2" xfId="4515" xr:uid="{00000000-0005-0000-0000-0000ABA80000}"/>
    <cellStyle name="Процентный 9 2 2" xfId="4516" xr:uid="{00000000-0005-0000-0000-0000ACA80000}"/>
    <cellStyle name="Процентный 9 2 2 2" xfId="4517" xr:uid="{00000000-0005-0000-0000-0000ADA80000}"/>
    <cellStyle name="Процентный 9 2 2 2 2" xfId="4518" xr:uid="{00000000-0005-0000-0000-0000AEA80000}"/>
    <cellStyle name="Процентный 9 2 2 2 2 2" xfId="10493" xr:uid="{00000000-0005-0000-0000-0000AFA80000}"/>
    <cellStyle name="Процентный 9 2 2 2 3" xfId="8819" xr:uid="{00000000-0005-0000-0000-0000B0A80000}"/>
    <cellStyle name="Процентный 9 2 3" xfId="4519" xr:uid="{00000000-0005-0000-0000-0000B1A80000}"/>
    <cellStyle name="Процентный 9 2 3 2" xfId="4520" xr:uid="{00000000-0005-0000-0000-0000B2A80000}"/>
    <cellStyle name="Процентный 9 2 3 2 2" xfId="10494" xr:uid="{00000000-0005-0000-0000-0000B3A80000}"/>
    <cellStyle name="Процентный 9 2 3 3" xfId="8802" xr:uid="{00000000-0005-0000-0000-0000B4A80000}"/>
    <cellStyle name="Процентный 9 2 4" xfId="4521" xr:uid="{00000000-0005-0000-0000-0000B5A80000}"/>
    <cellStyle name="Процентный 9 2 4 2" xfId="10495" xr:uid="{00000000-0005-0000-0000-0000B6A80000}"/>
    <cellStyle name="Процентный 9 2 5" xfId="4522" xr:uid="{00000000-0005-0000-0000-0000B7A80000}"/>
    <cellStyle name="Процентный 9 2 5 2" xfId="10496" xr:uid="{00000000-0005-0000-0000-0000B8A80000}"/>
    <cellStyle name="Процентный 9 2 6" xfId="4523" xr:uid="{00000000-0005-0000-0000-0000B9A80000}"/>
    <cellStyle name="Процентный 9 2 6 2" xfId="10497" xr:uid="{00000000-0005-0000-0000-0000BAA80000}"/>
    <cellStyle name="Процентный 9 2 7" xfId="8653" xr:uid="{00000000-0005-0000-0000-0000BBA80000}"/>
    <cellStyle name="Процентный 9 2 7 2" xfId="10498" xr:uid="{00000000-0005-0000-0000-0000BCA80000}"/>
    <cellStyle name="Процентный 9 2 7 3" xfId="9490" xr:uid="{00000000-0005-0000-0000-0000BDA80000}"/>
    <cellStyle name="Процентный 9 3" xfId="4524" xr:uid="{00000000-0005-0000-0000-0000BEA80000}"/>
    <cellStyle name="Процентный 9 3 2" xfId="4525" xr:uid="{00000000-0005-0000-0000-0000BFA80000}"/>
    <cellStyle name="Процентный 9 3 2 10" xfId="17501" xr:uid="{00000000-0005-0000-0000-0000C0A80000}"/>
    <cellStyle name="Процентный 9 3 2 10 2" xfId="35854" xr:uid="{00000000-0005-0000-0000-0000C1A80000}"/>
    <cellStyle name="Процентный 9 3 2 11" xfId="26572" xr:uid="{00000000-0005-0000-0000-0000C2A80000}"/>
    <cellStyle name="Процентный 9 3 2 11 2" xfId="44489" xr:uid="{00000000-0005-0000-0000-0000C3A80000}"/>
    <cellStyle name="Процентный 9 3 2 12" xfId="27669" xr:uid="{00000000-0005-0000-0000-0000C4A80000}"/>
    <cellStyle name="Процентный 9 3 2 13" xfId="45499" xr:uid="{00000000-0005-0000-0000-0000C5A80000}"/>
    <cellStyle name="Процентный 9 3 2 14" xfId="46614" xr:uid="{00000000-0005-0000-0000-0000C6A80000}"/>
    <cellStyle name="Процентный 9 3 2 2" xfId="4526" xr:uid="{00000000-0005-0000-0000-0000C7A80000}"/>
    <cellStyle name="Процентный 9 3 2 2 2" xfId="10499" xr:uid="{00000000-0005-0000-0000-0000C8A80000}"/>
    <cellStyle name="Процентный 9 3 2 3" xfId="6234" xr:uid="{00000000-0005-0000-0000-0000C9A80000}"/>
    <cellStyle name="Процентный 9 3 2 3 10" xfId="46001" xr:uid="{00000000-0005-0000-0000-0000CAA80000}"/>
    <cellStyle name="Процентный 9 3 2 3 11" xfId="47198" xr:uid="{00000000-0005-0000-0000-0000CBA80000}"/>
    <cellStyle name="Процентный 9 3 2 3 2" xfId="10500" xr:uid="{00000000-0005-0000-0000-0000CCA80000}"/>
    <cellStyle name="Процентный 9 3 2 3 2 2" xfId="15476" xr:uid="{00000000-0005-0000-0000-0000CDA80000}"/>
    <cellStyle name="Процентный 9 3 2 3 2 2 2" xfId="24651" xr:uid="{00000000-0005-0000-0000-0000CEA80000}"/>
    <cellStyle name="Процентный 9 3 2 3 2 2 2 2" xfId="42651" xr:uid="{00000000-0005-0000-0000-0000CFA80000}"/>
    <cellStyle name="Процентный 9 3 2 3 2 2 3" xfId="34306" xr:uid="{00000000-0005-0000-0000-0000D0A80000}"/>
    <cellStyle name="Процентный 9 3 2 3 2 3" xfId="20456" xr:uid="{00000000-0005-0000-0000-0000D1A80000}"/>
    <cellStyle name="Процентный 9 3 2 3 2 3 2" xfId="38609" xr:uid="{00000000-0005-0000-0000-0000D2A80000}"/>
    <cellStyle name="Процентный 9 3 2 3 2 4" xfId="30295" xr:uid="{00000000-0005-0000-0000-0000D3A80000}"/>
    <cellStyle name="Процентный 9 3 2 3 3" xfId="11213" xr:uid="{00000000-0005-0000-0000-0000D4A80000}"/>
    <cellStyle name="Процентный 9 3 2 3 3 2" xfId="15477" xr:uid="{00000000-0005-0000-0000-0000D5A80000}"/>
    <cellStyle name="Процентный 9 3 2 3 3 2 2" xfId="24652" xr:uid="{00000000-0005-0000-0000-0000D6A80000}"/>
    <cellStyle name="Процентный 9 3 2 3 3 2 2 2" xfId="42652" xr:uid="{00000000-0005-0000-0000-0000D7A80000}"/>
    <cellStyle name="Процентный 9 3 2 3 3 2 3" xfId="34307" xr:uid="{00000000-0005-0000-0000-0000D8A80000}"/>
    <cellStyle name="Процентный 9 3 2 3 3 3" xfId="21060" xr:uid="{00000000-0005-0000-0000-0000D9A80000}"/>
    <cellStyle name="Процентный 9 3 2 3 3 3 2" xfId="39212" xr:uid="{00000000-0005-0000-0000-0000DAA80000}"/>
    <cellStyle name="Процентный 9 3 2 3 3 4" xfId="30896" xr:uid="{00000000-0005-0000-0000-0000DBA80000}"/>
    <cellStyle name="Процентный 9 3 2 3 4" xfId="8600" xr:uid="{00000000-0005-0000-0000-0000DCA80000}"/>
    <cellStyle name="Процентный 9 3 2 3 4 2" xfId="19318" xr:uid="{00000000-0005-0000-0000-0000DDA80000}"/>
    <cellStyle name="Процентный 9 3 2 3 4 2 2" xfId="37491" xr:uid="{00000000-0005-0000-0000-0000DEA80000}"/>
    <cellStyle name="Процентный 9 3 2 3 4 3" xfId="29202" xr:uid="{00000000-0005-0000-0000-0000DFA80000}"/>
    <cellStyle name="Процентный 9 3 2 3 5" xfId="13740" xr:uid="{00000000-0005-0000-0000-0000E0A80000}"/>
    <cellStyle name="Процентный 9 3 2 3 5 2" xfId="22966" xr:uid="{00000000-0005-0000-0000-0000E1A80000}"/>
    <cellStyle name="Процентный 9 3 2 3 5 2 2" xfId="40966" xr:uid="{00000000-0005-0000-0000-0000E2A80000}"/>
    <cellStyle name="Процентный 9 3 2 3 5 3" xfId="32619" xr:uid="{00000000-0005-0000-0000-0000E3A80000}"/>
    <cellStyle name="Процентный 9 3 2 3 6" xfId="16862" xr:uid="{00000000-0005-0000-0000-0000E4A80000}"/>
    <cellStyle name="Процентный 9 3 2 3 6 2" xfId="25607" xr:uid="{00000000-0005-0000-0000-0000E5A80000}"/>
    <cellStyle name="Процентный 9 3 2 3 6 2 2" xfId="43568" xr:uid="{00000000-0005-0000-0000-0000E6A80000}"/>
    <cellStyle name="Процентный 9 3 2 3 6 3" xfId="35262" xr:uid="{00000000-0005-0000-0000-0000E7A80000}"/>
    <cellStyle name="Процентный 9 3 2 3 7" xfId="18183" xr:uid="{00000000-0005-0000-0000-0000E8A80000}"/>
    <cellStyle name="Процентный 9 3 2 3 7 2" xfId="36493" xr:uid="{00000000-0005-0000-0000-0000E9A80000}"/>
    <cellStyle name="Процентный 9 3 2 3 8" xfId="27030" xr:uid="{00000000-0005-0000-0000-0000EAA80000}"/>
    <cellStyle name="Процентный 9 3 2 3 8 2" xfId="44944" xr:uid="{00000000-0005-0000-0000-0000EBA80000}"/>
    <cellStyle name="Процентный 9 3 2 3 9" xfId="28276" xr:uid="{00000000-0005-0000-0000-0000ECA80000}"/>
    <cellStyle name="Процентный 9 3 2 4" xfId="9491" xr:uid="{00000000-0005-0000-0000-0000EDA80000}"/>
    <cellStyle name="Процентный 9 3 2 4 2" xfId="15478" xr:uid="{00000000-0005-0000-0000-0000EEA80000}"/>
    <cellStyle name="Процентный 9 3 2 4 2 2" xfId="24653" xr:uid="{00000000-0005-0000-0000-0000EFA80000}"/>
    <cellStyle name="Процентный 9 3 2 4 2 2 2" xfId="42653" xr:uid="{00000000-0005-0000-0000-0000F0A80000}"/>
    <cellStyle name="Процентный 9 3 2 4 2 3" xfId="34308" xr:uid="{00000000-0005-0000-0000-0000F1A80000}"/>
    <cellStyle name="Процентный 9 3 2 4 3" xfId="19961" xr:uid="{00000000-0005-0000-0000-0000F2A80000}"/>
    <cellStyle name="Процентный 9 3 2 4 3 2" xfId="38126" xr:uid="{00000000-0005-0000-0000-0000F3A80000}"/>
    <cellStyle name="Процентный 9 3 2 4 4" xfId="29829" xr:uid="{00000000-0005-0000-0000-0000F4A80000}"/>
    <cellStyle name="Процентный 9 3 2 5" xfId="10897" xr:uid="{00000000-0005-0000-0000-0000F5A80000}"/>
    <cellStyle name="Процентный 9 3 2 5 2" xfId="15479" xr:uid="{00000000-0005-0000-0000-0000F6A80000}"/>
    <cellStyle name="Процентный 9 3 2 5 2 2" xfId="24654" xr:uid="{00000000-0005-0000-0000-0000F7A80000}"/>
    <cellStyle name="Процентный 9 3 2 5 2 2 2" xfId="42654" xr:uid="{00000000-0005-0000-0000-0000F8A80000}"/>
    <cellStyle name="Процентный 9 3 2 5 2 3" xfId="34309" xr:uid="{00000000-0005-0000-0000-0000F9A80000}"/>
    <cellStyle name="Процентный 9 3 2 5 3" xfId="20752" xr:uid="{00000000-0005-0000-0000-0000FAA80000}"/>
    <cellStyle name="Процентный 9 3 2 5 3 2" xfId="38904" xr:uid="{00000000-0005-0000-0000-0000FBA80000}"/>
    <cellStyle name="Процентный 9 3 2 5 4" xfId="30588" xr:uid="{00000000-0005-0000-0000-0000FCA80000}"/>
    <cellStyle name="Процентный 9 3 2 6" xfId="11362" xr:uid="{00000000-0005-0000-0000-0000FDA80000}"/>
    <cellStyle name="Процентный 9 3 2 6 2" xfId="21207" xr:uid="{00000000-0005-0000-0000-0000FEA80000}"/>
    <cellStyle name="Процентный 9 3 2 6 2 2" xfId="39359" xr:uid="{00000000-0005-0000-0000-0000FFA80000}"/>
    <cellStyle name="Процентный 9 3 2 6 3" xfId="31043" xr:uid="{00000000-0005-0000-0000-000000A90000}"/>
    <cellStyle name="Процентный 9 3 2 7" xfId="6978" xr:uid="{00000000-0005-0000-0000-000001A90000}"/>
    <cellStyle name="Процентный 9 3 2 7 2" xfId="18675" xr:uid="{00000000-0005-0000-0000-000002A90000}"/>
    <cellStyle name="Процентный 9 3 2 7 2 2" xfId="36918" xr:uid="{00000000-0005-0000-0000-000003A90000}"/>
    <cellStyle name="Процентный 9 3 2 7 3" xfId="28680" xr:uid="{00000000-0005-0000-0000-000004A90000}"/>
    <cellStyle name="Процентный 9 3 2 8" xfId="12673" xr:uid="{00000000-0005-0000-0000-000005A90000}"/>
    <cellStyle name="Процентный 9 3 2 8 2" xfId="22106" xr:uid="{00000000-0005-0000-0000-000006A90000}"/>
    <cellStyle name="Процентный 9 3 2 8 2 2" xfId="40222" xr:uid="{00000000-0005-0000-0000-000007A90000}"/>
    <cellStyle name="Процентный 9 3 2 8 3" xfId="31885" xr:uid="{00000000-0005-0000-0000-000008A90000}"/>
    <cellStyle name="Процентный 9 3 2 9" xfId="16243" xr:uid="{00000000-0005-0000-0000-000009A90000}"/>
    <cellStyle name="Процентный 9 3 2 9 2" xfId="25178" xr:uid="{00000000-0005-0000-0000-00000AA90000}"/>
    <cellStyle name="Процентный 9 3 2 9 2 2" xfId="43171" xr:uid="{00000000-0005-0000-0000-00000BA90000}"/>
    <cellStyle name="Процентный 9 3 2 9 3" xfId="34820" xr:uid="{00000000-0005-0000-0000-00000CA90000}"/>
    <cellStyle name="Процентный 9 3 3" xfId="8351" xr:uid="{00000000-0005-0000-0000-00000DA90000}"/>
    <cellStyle name="Процентный 9 4" xfId="4527" xr:uid="{00000000-0005-0000-0000-00000EA90000}"/>
    <cellStyle name="Процентный 9 4 2" xfId="10501" xr:uid="{00000000-0005-0000-0000-00000FA90000}"/>
    <cellStyle name="Процентный 9 5" xfId="4528" xr:uid="{00000000-0005-0000-0000-000010A90000}"/>
    <cellStyle name="Процентный 9 5 2" xfId="10502" xr:uid="{00000000-0005-0000-0000-000011A90000}"/>
    <cellStyle name="Процентный 9 6" xfId="8275" xr:uid="{00000000-0005-0000-0000-000012A90000}"/>
    <cellStyle name="Процентный 9 6 2" xfId="10503" xr:uid="{00000000-0005-0000-0000-000013A90000}"/>
    <cellStyle name="Процентный 9 6 3" xfId="9492" xr:uid="{00000000-0005-0000-0000-000014A90000}"/>
    <cellStyle name="Процентный 9 6 4" xfId="13431" xr:uid="{00000000-0005-0000-0000-000015A90000}"/>
    <cellStyle name="Руда" xfId="4529" xr:uid="{00000000-0005-0000-0000-000016A90000}"/>
    <cellStyle name="Руда 2" xfId="13741" xr:uid="{00000000-0005-0000-0000-000017A90000}"/>
    <cellStyle name="Руда 2 2" xfId="32620" xr:uid="{00000000-0005-0000-0000-000018A90000}"/>
    <cellStyle name="Руда 3" xfId="26378" xr:uid="{00000000-0005-0000-0000-000019A90000}"/>
    <cellStyle name="Руда константа" xfId="4530" xr:uid="{00000000-0005-0000-0000-00001AA90000}"/>
    <cellStyle name="Руда константа 2" xfId="8350" xr:uid="{00000000-0005-0000-0000-00001BA90000}"/>
    <cellStyle name="Руда константа 2 2" xfId="13432" xr:uid="{00000000-0005-0000-0000-00001CA90000}"/>
    <cellStyle name="Руда константа 3" xfId="12039" xr:uid="{00000000-0005-0000-0000-00001DA90000}"/>
    <cellStyle name="Руда, тыс. т" xfId="4531" xr:uid="{00000000-0005-0000-0000-00001EA90000}"/>
    <cellStyle name="Руда, тыс. т 2" xfId="4532" xr:uid="{00000000-0005-0000-0000-00001FA90000}"/>
    <cellStyle name="Рудники" xfId="4533" xr:uid="{00000000-0005-0000-0000-000020A90000}"/>
    <cellStyle name="Рудники 2" xfId="13742" xr:uid="{00000000-0005-0000-0000-000021A90000}"/>
    <cellStyle name="Рудники 2 2" xfId="32621" xr:uid="{00000000-0005-0000-0000-000022A90000}"/>
    <cellStyle name="Рудники 3" xfId="26377" xr:uid="{00000000-0005-0000-0000-000023A90000}"/>
    <cellStyle name="Связанная ячейка 10" xfId="4534" xr:uid="{00000000-0005-0000-0000-000024A90000}"/>
    <cellStyle name="Связанная ячейка 11" xfId="4535" xr:uid="{00000000-0005-0000-0000-000025A90000}"/>
    <cellStyle name="Связанная ячейка 12" xfId="4536" xr:uid="{00000000-0005-0000-0000-000026A90000}"/>
    <cellStyle name="Связанная ячейка 13" xfId="4537" xr:uid="{00000000-0005-0000-0000-000027A90000}"/>
    <cellStyle name="Связанная ячейка 14" xfId="4538" xr:uid="{00000000-0005-0000-0000-000028A90000}"/>
    <cellStyle name="Связанная ячейка 15" xfId="4539" xr:uid="{00000000-0005-0000-0000-000029A90000}"/>
    <cellStyle name="Связанная ячейка 16" xfId="4540" xr:uid="{00000000-0005-0000-0000-00002AA90000}"/>
    <cellStyle name="Связанная ячейка 17" xfId="4541" xr:uid="{00000000-0005-0000-0000-00002BA90000}"/>
    <cellStyle name="Связанная ячейка 18" xfId="4542" xr:uid="{00000000-0005-0000-0000-00002CA90000}"/>
    <cellStyle name="Связанная ячейка 19" xfId="4543" xr:uid="{00000000-0005-0000-0000-00002DA90000}"/>
    <cellStyle name="Связанная ячейка 2" xfId="4544" xr:uid="{00000000-0005-0000-0000-00002EA90000}"/>
    <cellStyle name="Связанная ячейка 2 2" xfId="4545" xr:uid="{00000000-0005-0000-0000-00002FA90000}"/>
    <cellStyle name="Связанная ячейка 2 2 2" xfId="4546" xr:uid="{00000000-0005-0000-0000-000030A90000}"/>
    <cellStyle name="Связанная ячейка 2 2 3" xfId="9129" xr:uid="{00000000-0005-0000-0000-000031A90000}"/>
    <cellStyle name="Связанная ячейка 2 2 4" xfId="6797" xr:uid="{00000000-0005-0000-0000-000032A90000}"/>
    <cellStyle name="Связанная ячейка 2 2_Reconcilation" xfId="8855" xr:uid="{00000000-0005-0000-0000-000033A90000}"/>
    <cellStyle name="Связанная ячейка 2 3" xfId="7381" xr:uid="{00000000-0005-0000-0000-000034A90000}"/>
    <cellStyle name="Связанная ячейка 2 4" xfId="8818" xr:uid="{00000000-0005-0000-0000-000035A90000}"/>
    <cellStyle name="Связанная ячейка 2_Comparison of Ore_reserves " xfId="8797" xr:uid="{00000000-0005-0000-0000-000036A90000}"/>
    <cellStyle name="Связанная ячейка 20" xfId="4547" xr:uid="{00000000-0005-0000-0000-000037A90000}"/>
    <cellStyle name="Связанная ячейка 21" xfId="4548" xr:uid="{00000000-0005-0000-0000-000038A90000}"/>
    <cellStyle name="Связанная ячейка 22" xfId="4549" xr:uid="{00000000-0005-0000-0000-000039A90000}"/>
    <cellStyle name="Связанная ячейка 23" xfId="4550" xr:uid="{00000000-0005-0000-0000-00003AA90000}"/>
    <cellStyle name="Связанная ячейка 3" xfId="4551" xr:uid="{00000000-0005-0000-0000-00003BA90000}"/>
    <cellStyle name="Связанная ячейка 3 2" xfId="4552" xr:uid="{00000000-0005-0000-0000-00003CA90000}"/>
    <cellStyle name="Связанная ячейка 3 3" xfId="6704" xr:uid="{00000000-0005-0000-0000-00003DA90000}"/>
    <cellStyle name="Связанная ячейка 3_Reconcilation" xfId="8637" xr:uid="{00000000-0005-0000-0000-00003EA90000}"/>
    <cellStyle name="Связанная ячейка 4" xfId="4553" xr:uid="{00000000-0005-0000-0000-00003FA90000}"/>
    <cellStyle name="Связанная ячейка 4 2" xfId="9128" xr:uid="{00000000-0005-0000-0000-000040A90000}"/>
    <cellStyle name="Связанная ячейка 5" xfId="4554" xr:uid="{00000000-0005-0000-0000-000041A90000}"/>
    <cellStyle name="Связанная ячейка 5 2" xfId="7246" xr:uid="{00000000-0005-0000-0000-000042A90000}"/>
    <cellStyle name="Связанная ячейка 6" xfId="4555" xr:uid="{00000000-0005-0000-0000-000043A90000}"/>
    <cellStyle name="Связанная ячейка 6 2" xfId="7735" xr:uid="{00000000-0005-0000-0000-000044A90000}"/>
    <cellStyle name="Связанная ячейка 7" xfId="4556" xr:uid="{00000000-0005-0000-0000-000045A90000}"/>
    <cellStyle name="Связанная ячейка 7 2" xfId="8068" xr:uid="{00000000-0005-0000-0000-000046A90000}"/>
    <cellStyle name="Связанная ячейка 8" xfId="4557" xr:uid="{00000000-0005-0000-0000-000047A90000}"/>
    <cellStyle name="Связанная ячейка 8 2" xfId="9222" xr:uid="{00000000-0005-0000-0000-000048A90000}"/>
    <cellStyle name="Связанная ячейка 9" xfId="4558" xr:uid="{00000000-0005-0000-0000-000049A90000}"/>
    <cellStyle name="Связанная ячейка 9 2" xfId="12136" xr:uid="{00000000-0005-0000-0000-00004AA90000}"/>
    <cellStyle name="Сложный заголовок" xfId="4559" xr:uid="{00000000-0005-0000-0000-00004BA90000}"/>
    <cellStyle name="Сложный заголовок 2" xfId="5151" xr:uid="{00000000-0005-0000-0000-00004CA90000}"/>
    <cellStyle name="Сложный заголовок 2 2" xfId="6377" xr:uid="{00000000-0005-0000-0000-00004DA90000}"/>
    <cellStyle name="Сложный заголовок 3" xfId="5728" xr:uid="{00000000-0005-0000-0000-00004EA90000}"/>
    <cellStyle name="Содержание" xfId="4560" xr:uid="{00000000-0005-0000-0000-00004FA90000}"/>
    <cellStyle name="Содержание 2" xfId="8854" xr:uid="{00000000-0005-0000-0000-000050A90000}"/>
    <cellStyle name="Содержание 2 2" xfId="13743" xr:uid="{00000000-0005-0000-0000-000051A90000}"/>
    <cellStyle name="Содержание 2 2 2" xfId="32622" xr:uid="{00000000-0005-0000-0000-000052A90000}"/>
    <cellStyle name="Содержание 3" xfId="6706" xr:uid="{00000000-0005-0000-0000-000053A90000}"/>
    <cellStyle name="Содержание 3 2" xfId="28597" xr:uid="{00000000-0005-0000-0000-000054A90000}"/>
    <cellStyle name="Стиль 1" xfId="4561" xr:uid="{00000000-0005-0000-0000-000055A90000}"/>
    <cellStyle name="Стиль 1 2" xfId="4562" xr:uid="{00000000-0005-0000-0000-000056A90000}"/>
    <cellStyle name="Стиль 1 2 10" xfId="4563" xr:uid="{00000000-0005-0000-0000-000057A90000}"/>
    <cellStyle name="Стиль 1 2 11" xfId="4564" xr:uid="{00000000-0005-0000-0000-000058A90000}"/>
    <cellStyle name="Стиль 1 2 12" xfId="4565" xr:uid="{00000000-0005-0000-0000-000059A90000}"/>
    <cellStyle name="Стиль 1 2 13" xfId="4566" xr:uid="{00000000-0005-0000-0000-00005AA90000}"/>
    <cellStyle name="Стиль 1 2 14" xfId="4567" xr:uid="{00000000-0005-0000-0000-00005BA90000}"/>
    <cellStyle name="Стиль 1 2 15" xfId="4568" xr:uid="{00000000-0005-0000-0000-00005CA90000}"/>
    <cellStyle name="Стиль 1 2 16" xfId="4569" xr:uid="{00000000-0005-0000-0000-00005DA90000}"/>
    <cellStyle name="Стиль 1 2 17" xfId="4570" xr:uid="{00000000-0005-0000-0000-00005EA90000}"/>
    <cellStyle name="Стиль 1 2 18" xfId="4571" xr:uid="{00000000-0005-0000-0000-00005FA90000}"/>
    <cellStyle name="Стиль 1 2 19" xfId="4572" xr:uid="{00000000-0005-0000-0000-000060A90000}"/>
    <cellStyle name="Стиль 1 2 2" xfId="4573" xr:uid="{00000000-0005-0000-0000-000061A90000}"/>
    <cellStyle name="Стиль 1 2 2 10" xfId="4574" xr:uid="{00000000-0005-0000-0000-000062A90000}"/>
    <cellStyle name="Стиль 1 2 2 11" xfId="4575" xr:uid="{00000000-0005-0000-0000-000063A90000}"/>
    <cellStyle name="Стиль 1 2 2 12" xfId="4576" xr:uid="{00000000-0005-0000-0000-000064A90000}"/>
    <cellStyle name="Стиль 1 2 2 13" xfId="4577" xr:uid="{00000000-0005-0000-0000-000065A90000}"/>
    <cellStyle name="Стиль 1 2 2 14" xfId="4578" xr:uid="{00000000-0005-0000-0000-000066A90000}"/>
    <cellStyle name="Стиль 1 2 2 15" xfId="4579" xr:uid="{00000000-0005-0000-0000-000067A90000}"/>
    <cellStyle name="Стиль 1 2 2 16" xfId="4580" xr:uid="{00000000-0005-0000-0000-000068A90000}"/>
    <cellStyle name="Стиль 1 2 2 17" xfId="4581" xr:uid="{00000000-0005-0000-0000-000069A90000}"/>
    <cellStyle name="Стиль 1 2 2 18" xfId="4582" xr:uid="{00000000-0005-0000-0000-00006AA90000}"/>
    <cellStyle name="Стиль 1 2 2 19" xfId="4583" xr:uid="{00000000-0005-0000-0000-00006BA90000}"/>
    <cellStyle name="Стиль 1 2 2 2" xfId="4584" xr:uid="{00000000-0005-0000-0000-00006CA90000}"/>
    <cellStyle name="Стиль 1 2 2 20" xfId="4585" xr:uid="{00000000-0005-0000-0000-00006DA90000}"/>
    <cellStyle name="Стиль 1 2 2 21" xfId="4586" xr:uid="{00000000-0005-0000-0000-00006EA90000}"/>
    <cellStyle name="Стиль 1 2 2 3" xfId="4587" xr:uid="{00000000-0005-0000-0000-00006FA90000}"/>
    <cellStyle name="Стиль 1 2 2 4" xfId="4588" xr:uid="{00000000-0005-0000-0000-000070A90000}"/>
    <cellStyle name="Стиль 1 2 2 5" xfId="4589" xr:uid="{00000000-0005-0000-0000-000071A90000}"/>
    <cellStyle name="Стиль 1 2 2 6" xfId="4590" xr:uid="{00000000-0005-0000-0000-000072A90000}"/>
    <cellStyle name="Стиль 1 2 2 7" xfId="4591" xr:uid="{00000000-0005-0000-0000-000073A90000}"/>
    <cellStyle name="Стиль 1 2 2 8" xfId="4592" xr:uid="{00000000-0005-0000-0000-000074A90000}"/>
    <cellStyle name="Стиль 1 2 2 9" xfId="4593" xr:uid="{00000000-0005-0000-0000-000075A90000}"/>
    <cellStyle name="Стиль 1 2 20" xfId="4594" xr:uid="{00000000-0005-0000-0000-000076A90000}"/>
    <cellStyle name="Стиль 1 2 21" xfId="4595" xr:uid="{00000000-0005-0000-0000-000077A90000}"/>
    <cellStyle name="Стиль 1 2 3" xfId="4596" xr:uid="{00000000-0005-0000-0000-000078A90000}"/>
    <cellStyle name="Стиль 1 2 4" xfId="4597" xr:uid="{00000000-0005-0000-0000-000079A90000}"/>
    <cellStyle name="Стиль 1 2 5" xfId="4598" xr:uid="{00000000-0005-0000-0000-00007AA90000}"/>
    <cellStyle name="Стиль 1 2 6" xfId="4599" xr:uid="{00000000-0005-0000-0000-00007BA90000}"/>
    <cellStyle name="Стиль 1 2 7" xfId="4600" xr:uid="{00000000-0005-0000-0000-00007CA90000}"/>
    <cellStyle name="Стиль 1 2 8" xfId="4601" xr:uid="{00000000-0005-0000-0000-00007DA90000}"/>
    <cellStyle name="Стиль 1 2 9" xfId="4602" xr:uid="{00000000-0005-0000-0000-00007EA90000}"/>
    <cellStyle name="Стиль 1 3" xfId="4603" xr:uid="{00000000-0005-0000-0000-00007FA90000}"/>
    <cellStyle name="Стиль 1 4" xfId="4604" xr:uid="{00000000-0005-0000-0000-000080A90000}"/>
    <cellStyle name="Стиль 1 4 2" xfId="4605" xr:uid="{00000000-0005-0000-0000-000081A90000}"/>
    <cellStyle name="Стиль 1 5" xfId="4606" xr:uid="{00000000-0005-0000-0000-000082A90000}"/>
    <cellStyle name="Стиль 1 6" xfId="4607" xr:uid="{00000000-0005-0000-0000-000083A90000}"/>
    <cellStyle name="Стиль 1_Бюджет_помесячно" xfId="4608" xr:uid="{00000000-0005-0000-0000-000084A90000}"/>
    <cellStyle name="ТЕКСТ" xfId="4609" xr:uid="{00000000-0005-0000-0000-000085A90000}"/>
    <cellStyle name="ТЕКСТ 2" xfId="4610" xr:uid="{00000000-0005-0000-0000-000086A90000}"/>
    <cellStyle name="ТЕКСТ 2 2" xfId="4611" xr:uid="{00000000-0005-0000-0000-000087A90000}"/>
    <cellStyle name="ТЕКСТ 2_ResoursesReserves_Albazino_All" xfId="4612" xr:uid="{00000000-0005-0000-0000-000088A90000}"/>
    <cellStyle name="Текст предупреждения 10" xfId="4613" xr:uid="{00000000-0005-0000-0000-000089A90000}"/>
    <cellStyle name="Текст предупреждения 11" xfId="4614" xr:uid="{00000000-0005-0000-0000-00008AA90000}"/>
    <cellStyle name="Текст предупреждения 12" xfId="4615" xr:uid="{00000000-0005-0000-0000-00008BA90000}"/>
    <cellStyle name="Текст предупреждения 13" xfId="4616" xr:uid="{00000000-0005-0000-0000-00008CA90000}"/>
    <cellStyle name="Текст предупреждения 14" xfId="4617" xr:uid="{00000000-0005-0000-0000-00008DA90000}"/>
    <cellStyle name="Текст предупреждения 15" xfId="4618" xr:uid="{00000000-0005-0000-0000-00008EA90000}"/>
    <cellStyle name="Текст предупреждения 16" xfId="4619" xr:uid="{00000000-0005-0000-0000-00008FA90000}"/>
    <cellStyle name="Текст предупреждения 17" xfId="4620" xr:uid="{00000000-0005-0000-0000-000090A90000}"/>
    <cellStyle name="Текст предупреждения 18" xfId="4621" xr:uid="{00000000-0005-0000-0000-000091A90000}"/>
    <cellStyle name="Текст предупреждения 19" xfId="4622" xr:uid="{00000000-0005-0000-0000-000092A90000}"/>
    <cellStyle name="Текст предупреждения 2" xfId="4623" xr:uid="{00000000-0005-0000-0000-000093A90000}"/>
    <cellStyle name="Текст предупреждения 2 2" xfId="4624" xr:uid="{00000000-0005-0000-0000-000094A90000}"/>
    <cellStyle name="Текст предупреждения 2 2 2" xfId="4625" xr:uid="{00000000-0005-0000-0000-000095A90000}"/>
    <cellStyle name="Текст предупреждения 2 2_Reconcilation" xfId="8817" xr:uid="{00000000-0005-0000-0000-000096A90000}"/>
    <cellStyle name="Текст предупреждения 2 3" xfId="4626" xr:uid="{00000000-0005-0000-0000-000097A90000}"/>
    <cellStyle name="Текст предупреждения 2 4" xfId="4627" xr:uid="{00000000-0005-0000-0000-000098A90000}"/>
    <cellStyle name="Текст предупреждения 2 5" xfId="7383" xr:uid="{00000000-0005-0000-0000-000099A90000}"/>
    <cellStyle name="Текст предупреждения 2 6" xfId="8801" xr:uid="{00000000-0005-0000-0000-00009AA90000}"/>
    <cellStyle name="Текст предупреждения 2_Comparison of Ore_reserves " xfId="8652" xr:uid="{00000000-0005-0000-0000-00009BA90000}"/>
    <cellStyle name="Текст предупреждения 20" xfId="4628" xr:uid="{00000000-0005-0000-0000-00009CA90000}"/>
    <cellStyle name="Текст предупреждения 21" xfId="4629" xr:uid="{00000000-0005-0000-0000-00009DA90000}"/>
    <cellStyle name="Текст предупреждения 22" xfId="4630" xr:uid="{00000000-0005-0000-0000-00009EA90000}"/>
    <cellStyle name="Текст предупреждения 23" xfId="4631" xr:uid="{00000000-0005-0000-0000-00009FA90000}"/>
    <cellStyle name="Текст предупреждения 3" xfId="4632" xr:uid="{00000000-0005-0000-0000-0000A0A90000}"/>
    <cellStyle name="Текст предупреждения 3 2" xfId="4633" xr:uid="{00000000-0005-0000-0000-0000A1A90000}"/>
    <cellStyle name="Текст предупреждения 3 3" xfId="6708" xr:uid="{00000000-0005-0000-0000-0000A2A90000}"/>
    <cellStyle name="Текст предупреждения 4" xfId="4634" xr:uid="{00000000-0005-0000-0000-0000A3A90000}"/>
    <cellStyle name="Текст предупреждения 4 2" xfId="9127" xr:uid="{00000000-0005-0000-0000-0000A4A90000}"/>
    <cellStyle name="Текст предупреждения 5" xfId="4635" xr:uid="{00000000-0005-0000-0000-0000A5A90000}"/>
    <cellStyle name="Текст предупреждения 5 2" xfId="7248" xr:uid="{00000000-0005-0000-0000-0000A6A90000}"/>
    <cellStyle name="Текст предупреждения 6" xfId="4636" xr:uid="{00000000-0005-0000-0000-0000A7A90000}"/>
    <cellStyle name="Текст предупреждения 6 2" xfId="9224" xr:uid="{00000000-0005-0000-0000-0000A8A90000}"/>
    <cellStyle name="Текст предупреждения 7" xfId="4637" xr:uid="{00000000-0005-0000-0000-0000A9A90000}"/>
    <cellStyle name="Текст предупреждения 8" xfId="4638" xr:uid="{00000000-0005-0000-0000-0000AAA90000}"/>
    <cellStyle name="Текст предупреждения 9" xfId="4639" xr:uid="{00000000-0005-0000-0000-0000ABA90000}"/>
    <cellStyle name="тонны" xfId="4640" xr:uid="{00000000-0005-0000-0000-0000ACA90000}"/>
    <cellStyle name="тонны 2" xfId="4641" xr:uid="{00000000-0005-0000-0000-0000ADA90000}"/>
    <cellStyle name="тонны 3" xfId="4642" xr:uid="{00000000-0005-0000-0000-0000AEA90000}"/>
    <cellStyle name="тонны 4" xfId="4643" xr:uid="{00000000-0005-0000-0000-0000AFA90000}"/>
    <cellStyle name="тонны 5" xfId="4644" xr:uid="{00000000-0005-0000-0000-0000B0A90000}"/>
    <cellStyle name="тонны 6" xfId="4645" xr:uid="{00000000-0005-0000-0000-0000B1A90000}"/>
    <cellStyle name="тонны 7" xfId="4646" xr:uid="{00000000-0005-0000-0000-0000B2A90000}"/>
    <cellStyle name="тонны 8" xfId="4647" xr:uid="{00000000-0005-0000-0000-0000B3A90000}"/>
    <cellStyle name="тонны_Аффинаж, НДПИ-2011" xfId="4648" xr:uid="{00000000-0005-0000-0000-0000B4A90000}"/>
    <cellStyle name="Тысячи [0]_01.05.96-uk" xfId="4649" xr:uid="{00000000-0005-0000-0000-0000B5A90000}"/>
    <cellStyle name="Тысячи [а]" xfId="4650" xr:uid="{00000000-0005-0000-0000-0000B6A90000}"/>
    <cellStyle name="Тысячи [а] 2" xfId="13744" xr:uid="{00000000-0005-0000-0000-0000B7A90000}"/>
    <cellStyle name="Тысячи [а] 2 2" xfId="32623" xr:uid="{00000000-0005-0000-0000-0000B8A90000}"/>
    <cellStyle name="Тысячи [а] 3" xfId="26376" xr:uid="{00000000-0005-0000-0000-0000B9A90000}"/>
    <cellStyle name="Тысячи_01.05.96-uk" xfId="4651" xr:uid="{00000000-0005-0000-0000-0000BAA90000}"/>
    <cellStyle name="Финансовый" xfId="4909" builtinId="3"/>
    <cellStyle name="Финансовый [0] 2" xfId="8028" xr:uid="{00000000-0005-0000-0000-0000BBA90000}"/>
    <cellStyle name="Финансовый [0] 3" xfId="8029" xr:uid="{00000000-0005-0000-0000-0000BCA90000}"/>
    <cellStyle name="Финансовый [0] 4" xfId="8030" xr:uid="{00000000-0005-0000-0000-0000BDA90000}"/>
    <cellStyle name="Финансовый [0] 5" xfId="8031" xr:uid="{00000000-0005-0000-0000-0000BEA90000}"/>
    <cellStyle name="Финансовый [0] 6" xfId="8032" xr:uid="{00000000-0005-0000-0000-0000BFA90000}"/>
    <cellStyle name="Финансовый [0] 7" xfId="8033" xr:uid="{00000000-0005-0000-0000-0000C0A90000}"/>
    <cellStyle name="Финансовый [0] 8" xfId="8034" xr:uid="{00000000-0005-0000-0000-0000C1A90000}"/>
    <cellStyle name="Финансовый [0] 9" xfId="8035" xr:uid="{00000000-0005-0000-0000-0000C2A90000}"/>
    <cellStyle name="Финансовый 10" xfId="4652" xr:uid="{00000000-0005-0000-0000-0000C3A90000}"/>
    <cellStyle name="Финансовый 10 10" xfId="5607" xr:uid="{00000000-0005-0000-0000-0000C4A90000}"/>
    <cellStyle name="Финансовый 10 10 2" xfId="11816" xr:uid="{00000000-0005-0000-0000-0000C5A90000}"/>
    <cellStyle name="Финансовый 10 11" xfId="17506" xr:uid="{00000000-0005-0000-0000-0000C6A90000}"/>
    <cellStyle name="Финансовый 10 11 2" xfId="35858" xr:uid="{00000000-0005-0000-0000-0000C7A90000}"/>
    <cellStyle name="Финансовый 10 12" xfId="27670" xr:uid="{00000000-0005-0000-0000-0000C8A90000}"/>
    <cellStyle name="Финансовый 10 2" xfId="4653" xr:uid="{00000000-0005-0000-0000-0000C9A90000}"/>
    <cellStyle name="Финансовый 10 2 2" xfId="4654" xr:uid="{00000000-0005-0000-0000-0000CAA90000}"/>
    <cellStyle name="Финансовый 10 2 2 2" xfId="4655" xr:uid="{00000000-0005-0000-0000-0000CBA90000}"/>
    <cellStyle name="Финансовый 10 2 2 2 2" xfId="5154" xr:uid="{00000000-0005-0000-0000-0000CCA90000}"/>
    <cellStyle name="Финансовый 10 2 2 2 2 2" xfId="6380" xr:uid="{00000000-0005-0000-0000-0000CDA90000}"/>
    <cellStyle name="Финансовый 10 2 2 2 2 2 2" xfId="18324" xr:uid="{00000000-0005-0000-0000-0000CEA90000}"/>
    <cellStyle name="Финансовый 10 2 2 2 2 2 2 2" xfId="36632" xr:uid="{00000000-0005-0000-0000-0000CFA90000}"/>
    <cellStyle name="Финансовый 10 2 2 2 2 2 3" xfId="28418" xr:uid="{00000000-0005-0000-0000-0000D0A90000}"/>
    <cellStyle name="Финансовый 10 2 2 2 2 3" xfId="10504" xr:uid="{00000000-0005-0000-0000-0000D1A90000}"/>
    <cellStyle name="Финансовый 10 2 2 2 3" xfId="5731" xr:uid="{00000000-0005-0000-0000-0000D2A90000}"/>
    <cellStyle name="Финансовый 10 2 2 2 4" xfId="17509" xr:uid="{00000000-0005-0000-0000-0000D3A90000}"/>
    <cellStyle name="Финансовый 10 2 2 2 4 2" xfId="35861" xr:uid="{00000000-0005-0000-0000-0000D4A90000}"/>
    <cellStyle name="Финансовый 10 2 2 2 5" xfId="27673" xr:uid="{00000000-0005-0000-0000-0000D5A90000}"/>
    <cellStyle name="Финансовый 10 2 2 3" xfId="5153" xr:uid="{00000000-0005-0000-0000-0000D6A90000}"/>
    <cellStyle name="Финансовый 10 2 2 3 2" xfId="6379" xr:uid="{00000000-0005-0000-0000-0000D7A90000}"/>
    <cellStyle name="Финансовый 10 2 2 3 2 2" xfId="18323" xr:uid="{00000000-0005-0000-0000-0000D8A90000}"/>
    <cellStyle name="Финансовый 10 2 2 3 2 2 2" xfId="36631" xr:uid="{00000000-0005-0000-0000-0000D9A90000}"/>
    <cellStyle name="Финансовый 10 2 2 3 2 3" xfId="28417" xr:uid="{00000000-0005-0000-0000-0000DAA90000}"/>
    <cellStyle name="Финансовый 10 2 2 3 3" xfId="8853" xr:uid="{00000000-0005-0000-0000-0000DBA90000}"/>
    <cellStyle name="Финансовый 10 2 2 4" xfId="5730" xr:uid="{00000000-0005-0000-0000-0000DCA90000}"/>
    <cellStyle name="Финансовый 10 2 2 5" xfId="17508" xr:uid="{00000000-0005-0000-0000-0000DDA90000}"/>
    <cellStyle name="Финансовый 10 2 2 5 2" xfId="35860" xr:uid="{00000000-0005-0000-0000-0000DEA90000}"/>
    <cellStyle name="Финансовый 10 2 2 6" xfId="27672" xr:uid="{00000000-0005-0000-0000-0000DFA90000}"/>
    <cellStyle name="Финансовый 10 2 3" xfId="4656" xr:uid="{00000000-0005-0000-0000-0000E0A90000}"/>
    <cellStyle name="Финансовый 10 2 3 2" xfId="4657" xr:uid="{00000000-0005-0000-0000-0000E1A90000}"/>
    <cellStyle name="Финансовый 10 2 3 2 2" xfId="5156" xr:uid="{00000000-0005-0000-0000-0000E2A90000}"/>
    <cellStyle name="Финансовый 10 2 3 2 2 2" xfId="6382" xr:uid="{00000000-0005-0000-0000-0000E3A90000}"/>
    <cellStyle name="Финансовый 10 2 3 2 2 2 2" xfId="18326" xr:uid="{00000000-0005-0000-0000-0000E4A90000}"/>
    <cellStyle name="Финансовый 10 2 3 2 2 2 2 2" xfId="36634" xr:uid="{00000000-0005-0000-0000-0000E5A90000}"/>
    <cellStyle name="Финансовый 10 2 3 2 2 2 3" xfId="28420" xr:uid="{00000000-0005-0000-0000-0000E6A90000}"/>
    <cellStyle name="Финансовый 10 2 3 2 2 3" xfId="10505" xr:uid="{00000000-0005-0000-0000-0000E7A90000}"/>
    <cellStyle name="Финансовый 10 2 3 2 3" xfId="5733" xr:uid="{00000000-0005-0000-0000-0000E8A90000}"/>
    <cellStyle name="Финансовый 10 2 3 2 4" xfId="17511" xr:uid="{00000000-0005-0000-0000-0000E9A90000}"/>
    <cellStyle name="Финансовый 10 2 3 2 4 2" xfId="35863" xr:uid="{00000000-0005-0000-0000-0000EAA90000}"/>
    <cellStyle name="Финансовый 10 2 3 2 5" xfId="27675" xr:uid="{00000000-0005-0000-0000-0000EBA90000}"/>
    <cellStyle name="Финансовый 10 2 3 3" xfId="5155" xr:uid="{00000000-0005-0000-0000-0000ECA90000}"/>
    <cellStyle name="Финансовый 10 2 3 3 2" xfId="6381" xr:uid="{00000000-0005-0000-0000-0000EDA90000}"/>
    <cellStyle name="Финансовый 10 2 3 3 2 2" xfId="18325" xr:uid="{00000000-0005-0000-0000-0000EEA90000}"/>
    <cellStyle name="Финансовый 10 2 3 3 2 2 2" xfId="36633" xr:uid="{00000000-0005-0000-0000-0000EFA90000}"/>
    <cellStyle name="Финансовый 10 2 3 3 2 3" xfId="28419" xr:uid="{00000000-0005-0000-0000-0000F0A90000}"/>
    <cellStyle name="Финансовый 10 2 3 3 3" xfId="10506" xr:uid="{00000000-0005-0000-0000-0000F1A90000}"/>
    <cellStyle name="Финансовый 10 2 3 4" xfId="5732" xr:uid="{00000000-0005-0000-0000-0000F2A90000}"/>
    <cellStyle name="Финансовый 10 2 3 5" xfId="17510" xr:uid="{00000000-0005-0000-0000-0000F3A90000}"/>
    <cellStyle name="Финансовый 10 2 3 5 2" xfId="35862" xr:uid="{00000000-0005-0000-0000-0000F4A90000}"/>
    <cellStyle name="Финансовый 10 2 3 6" xfId="27674" xr:uid="{00000000-0005-0000-0000-0000F5A90000}"/>
    <cellStyle name="Финансовый 10 2 4" xfId="4658" xr:uid="{00000000-0005-0000-0000-0000F6A90000}"/>
    <cellStyle name="Финансовый 10 2 4 2" xfId="5157" xr:uid="{00000000-0005-0000-0000-0000F7A90000}"/>
    <cellStyle name="Финансовый 10 2 4 2 2" xfId="6383" xr:uid="{00000000-0005-0000-0000-0000F8A90000}"/>
    <cellStyle name="Финансовый 10 2 4 2 2 2" xfId="18327" xr:uid="{00000000-0005-0000-0000-0000F9A90000}"/>
    <cellStyle name="Финансовый 10 2 4 2 2 2 2" xfId="36635" xr:uid="{00000000-0005-0000-0000-0000FAA90000}"/>
    <cellStyle name="Финансовый 10 2 4 2 2 3" xfId="28421" xr:uid="{00000000-0005-0000-0000-0000FBA90000}"/>
    <cellStyle name="Финансовый 10 2 4 2 3" xfId="10507" xr:uid="{00000000-0005-0000-0000-0000FCA90000}"/>
    <cellStyle name="Финансовый 10 2 4 3" xfId="5734" xr:uid="{00000000-0005-0000-0000-0000FDA90000}"/>
    <cellStyle name="Финансовый 10 2 4 4" xfId="17512" xr:uid="{00000000-0005-0000-0000-0000FEA90000}"/>
    <cellStyle name="Финансовый 10 2 4 4 2" xfId="35864" xr:uid="{00000000-0005-0000-0000-0000FFA90000}"/>
    <cellStyle name="Финансовый 10 2 4 5" xfId="27676" xr:uid="{00000000-0005-0000-0000-000000AA0000}"/>
    <cellStyle name="Финансовый 10 2 5" xfId="5152" xr:uid="{00000000-0005-0000-0000-000001AA0000}"/>
    <cellStyle name="Финансовый 10 2 5 2" xfId="6378" xr:uid="{00000000-0005-0000-0000-000002AA0000}"/>
    <cellStyle name="Финансовый 10 2 5 2 2" xfId="18322" xr:uid="{00000000-0005-0000-0000-000003AA0000}"/>
    <cellStyle name="Финансовый 10 2 5 2 2 2" xfId="36630" xr:uid="{00000000-0005-0000-0000-000004AA0000}"/>
    <cellStyle name="Финансовый 10 2 5 2 3" xfId="28416" xr:uid="{00000000-0005-0000-0000-000005AA0000}"/>
    <cellStyle name="Финансовый 10 2 5 3" xfId="10508" xr:uid="{00000000-0005-0000-0000-000006AA0000}"/>
    <cellStyle name="Финансовый 10 2 6" xfId="5729" xr:uid="{00000000-0005-0000-0000-000007AA0000}"/>
    <cellStyle name="Финансовый 10 2 7" xfId="17507" xr:uid="{00000000-0005-0000-0000-000008AA0000}"/>
    <cellStyle name="Финансовый 10 2 7 2" xfId="35859" xr:uid="{00000000-0005-0000-0000-000009AA0000}"/>
    <cellStyle name="Финансовый 10 2 8" xfId="27671" xr:uid="{00000000-0005-0000-0000-00000AAA0000}"/>
    <cellStyle name="Финансовый 10 3" xfId="4659" xr:uid="{00000000-0005-0000-0000-00000BAA0000}"/>
    <cellStyle name="Финансовый 10 3 2" xfId="4660" xr:uid="{00000000-0005-0000-0000-00000CAA0000}"/>
    <cellStyle name="Финансовый 10 3 2 2" xfId="5159" xr:uid="{00000000-0005-0000-0000-00000DAA0000}"/>
    <cellStyle name="Финансовый 10 3 2 2 2" xfId="6385" xr:uid="{00000000-0005-0000-0000-00000EAA0000}"/>
    <cellStyle name="Финансовый 10 3 2 2 2 2" xfId="18329" xr:uid="{00000000-0005-0000-0000-00000FAA0000}"/>
    <cellStyle name="Финансовый 10 3 2 2 2 2 2" xfId="36637" xr:uid="{00000000-0005-0000-0000-000010AA0000}"/>
    <cellStyle name="Финансовый 10 3 2 2 2 3" xfId="28423" xr:uid="{00000000-0005-0000-0000-000011AA0000}"/>
    <cellStyle name="Финансовый 10 3 2 2 3" xfId="10509" xr:uid="{00000000-0005-0000-0000-000012AA0000}"/>
    <cellStyle name="Финансовый 10 3 2 3" xfId="5736" xr:uid="{00000000-0005-0000-0000-000013AA0000}"/>
    <cellStyle name="Финансовый 10 3 2 4" xfId="17514" xr:uid="{00000000-0005-0000-0000-000014AA0000}"/>
    <cellStyle name="Финансовый 10 3 2 4 2" xfId="35866" xr:uid="{00000000-0005-0000-0000-000015AA0000}"/>
    <cellStyle name="Финансовый 10 3 2 5" xfId="27678" xr:uid="{00000000-0005-0000-0000-000016AA0000}"/>
    <cellStyle name="Финансовый 10 3 3" xfId="4661" xr:uid="{00000000-0005-0000-0000-000017AA0000}"/>
    <cellStyle name="Финансовый 10 3 3 2" xfId="5160" xr:uid="{00000000-0005-0000-0000-000018AA0000}"/>
    <cellStyle name="Финансовый 10 3 3 2 2" xfId="6386" xr:uid="{00000000-0005-0000-0000-000019AA0000}"/>
    <cellStyle name="Финансовый 10 3 3 2 2 2" xfId="18330" xr:uid="{00000000-0005-0000-0000-00001AAA0000}"/>
    <cellStyle name="Финансовый 10 3 3 2 2 2 2" xfId="36638" xr:uid="{00000000-0005-0000-0000-00001BAA0000}"/>
    <cellStyle name="Финансовый 10 3 3 2 2 3" xfId="28424" xr:uid="{00000000-0005-0000-0000-00001CAA0000}"/>
    <cellStyle name="Финансовый 10 3 3 2 3" xfId="10510" xr:uid="{00000000-0005-0000-0000-00001DAA0000}"/>
    <cellStyle name="Финансовый 10 3 3 3" xfId="5737" xr:uid="{00000000-0005-0000-0000-00001EAA0000}"/>
    <cellStyle name="Финансовый 10 3 3 4" xfId="17515" xr:uid="{00000000-0005-0000-0000-00001FAA0000}"/>
    <cellStyle name="Финансовый 10 3 3 4 2" xfId="35867" xr:uid="{00000000-0005-0000-0000-000020AA0000}"/>
    <cellStyle name="Финансовый 10 3 3 5" xfId="27679" xr:uid="{00000000-0005-0000-0000-000021AA0000}"/>
    <cellStyle name="Финансовый 10 3 4" xfId="5158" xr:uid="{00000000-0005-0000-0000-000022AA0000}"/>
    <cellStyle name="Финансовый 10 3 4 2" xfId="6384" xr:uid="{00000000-0005-0000-0000-000023AA0000}"/>
    <cellStyle name="Финансовый 10 3 4 2 2" xfId="18328" xr:uid="{00000000-0005-0000-0000-000024AA0000}"/>
    <cellStyle name="Финансовый 10 3 4 2 2 2" xfId="36636" xr:uid="{00000000-0005-0000-0000-000025AA0000}"/>
    <cellStyle name="Финансовый 10 3 4 2 3" xfId="28422" xr:uid="{00000000-0005-0000-0000-000026AA0000}"/>
    <cellStyle name="Финансовый 10 3 4 3" xfId="10511" xr:uid="{00000000-0005-0000-0000-000027AA0000}"/>
    <cellStyle name="Финансовый 10 3 5" xfId="5735" xr:uid="{00000000-0005-0000-0000-000028AA0000}"/>
    <cellStyle name="Финансовый 10 3 6" xfId="17513" xr:uid="{00000000-0005-0000-0000-000029AA0000}"/>
    <cellStyle name="Финансовый 10 3 6 2" xfId="35865" xr:uid="{00000000-0005-0000-0000-00002AAA0000}"/>
    <cellStyle name="Финансовый 10 3 7" xfId="27677" xr:uid="{00000000-0005-0000-0000-00002BAA0000}"/>
    <cellStyle name="Финансовый 10 4" xfId="4662" xr:uid="{00000000-0005-0000-0000-00002CAA0000}"/>
    <cellStyle name="Финансовый 10 4 2" xfId="4663" xr:uid="{00000000-0005-0000-0000-00002DAA0000}"/>
    <cellStyle name="Финансовый 10 4 2 2" xfId="5162" xr:uid="{00000000-0005-0000-0000-00002EAA0000}"/>
    <cellStyle name="Финансовый 10 4 2 2 2" xfId="6388" xr:uid="{00000000-0005-0000-0000-00002FAA0000}"/>
    <cellStyle name="Финансовый 10 4 2 2 2 2" xfId="18332" xr:uid="{00000000-0005-0000-0000-000030AA0000}"/>
    <cellStyle name="Финансовый 10 4 2 2 2 2 2" xfId="36640" xr:uid="{00000000-0005-0000-0000-000031AA0000}"/>
    <cellStyle name="Финансовый 10 4 2 2 2 3" xfId="28426" xr:uid="{00000000-0005-0000-0000-000032AA0000}"/>
    <cellStyle name="Финансовый 10 4 2 2 3" xfId="10512" xr:uid="{00000000-0005-0000-0000-000033AA0000}"/>
    <cellStyle name="Финансовый 10 4 2 3" xfId="5739" xr:uid="{00000000-0005-0000-0000-000034AA0000}"/>
    <cellStyle name="Финансовый 10 4 2 4" xfId="17517" xr:uid="{00000000-0005-0000-0000-000035AA0000}"/>
    <cellStyle name="Финансовый 10 4 2 4 2" xfId="35869" xr:uid="{00000000-0005-0000-0000-000036AA0000}"/>
    <cellStyle name="Финансовый 10 4 2 5" xfId="27681" xr:uid="{00000000-0005-0000-0000-000037AA0000}"/>
    <cellStyle name="Финансовый 10 4 3" xfId="4664" xr:uid="{00000000-0005-0000-0000-000038AA0000}"/>
    <cellStyle name="Финансовый 10 4 3 2" xfId="5163" xr:uid="{00000000-0005-0000-0000-000039AA0000}"/>
    <cellStyle name="Финансовый 10 4 3 2 2" xfId="6389" xr:uid="{00000000-0005-0000-0000-00003AAA0000}"/>
    <cellStyle name="Финансовый 10 4 3 2 2 2" xfId="18333" xr:uid="{00000000-0005-0000-0000-00003BAA0000}"/>
    <cellStyle name="Финансовый 10 4 3 2 2 2 2" xfId="36641" xr:uid="{00000000-0005-0000-0000-00003CAA0000}"/>
    <cellStyle name="Финансовый 10 4 3 2 2 3" xfId="28427" xr:uid="{00000000-0005-0000-0000-00003DAA0000}"/>
    <cellStyle name="Финансовый 10 4 3 2 3" xfId="10513" xr:uid="{00000000-0005-0000-0000-00003EAA0000}"/>
    <cellStyle name="Финансовый 10 4 3 3" xfId="5740" xr:uid="{00000000-0005-0000-0000-00003FAA0000}"/>
    <cellStyle name="Финансовый 10 4 3 4" xfId="17518" xr:uid="{00000000-0005-0000-0000-000040AA0000}"/>
    <cellStyle name="Финансовый 10 4 3 4 2" xfId="35870" xr:uid="{00000000-0005-0000-0000-000041AA0000}"/>
    <cellStyle name="Финансовый 10 4 3 5" xfId="27682" xr:uid="{00000000-0005-0000-0000-000042AA0000}"/>
    <cellStyle name="Финансовый 10 4 4" xfId="5161" xr:uid="{00000000-0005-0000-0000-000043AA0000}"/>
    <cellStyle name="Финансовый 10 4 4 2" xfId="6387" xr:uid="{00000000-0005-0000-0000-000044AA0000}"/>
    <cellStyle name="Финансовый 10 4 4 2 2" xfId="18331" xr:uid="{00000000-0005-0000-0000-000045AA0000}"/>
    <cellStyle name="Финансовый 10 4 4 2 2 2" xfId="36639" xr:uid="{00000000-0005-0000-0000-000046AA0000}"/>
    <cellStyle name="Финансовый 10 4 4 2 3" xfId="28425" xr:uid="{00000000-0005-0000-0000-000047AA0000}"/>
    <cellStyle name="Финансовый 10 4 4 3" xfId="10514" xr:uid="{00000000-0005-0000-0000-000048AA0000}"/>
    <cellStyle name="Финансовый 10 4 5" xfId="5738" xr:uid="{00000000-0005-0000-0000-000049AA0000}"/>
    <cellStyle name="Финансовый 10 4 6" xfId="17516" xr:uid="{00000000-0005-0000-0000-00004AAA0000}"/>
    <cellStyle name="Финансовый 10 4 6 2" xfId="35868" xr:uid="{00000000-0005-0000-0000-00004BAA0000}"/>
    <cellStyle name="Финансовый 10 4 7" xfId="27680" xr:uid="{00000000-0005-0000-0000-00004CAA0000}"/>
    <cellStyle name="Финансовый 10 5" xfId="4665" xr:uid="{00000000-0005-0000-0000-00004DAA0000}"/>
    <cellStyle name="Финансовый 10 5 2" xfId="4666" xr:uid="{00000000-0005-0000-0000-00004EAA0000}"/>
    <cellStyle name="Финансовый 10 5 2 2" xfId="4667" xr:uid="{00000000-0005-0000-0000-00004FAA0000}"/>
    <cellStyle name="Финансовый 10 5 2 2 2" xfId="5166" xr:uid="{00000000-0005-0000-0000-000050AA0000}"/>
    <cellStyle name="Финансовый 10 5 2 2 2 2" xfId="6392" xr:uid="{00000000-0005-0000-0000-000051AA0000}"/>
    <cellStyle name="Финансовый 10 5 2 2 2 2 2" xfId="18336" xr:uid="{00000000-0005-0000-0000-000052AA0000}"/>
    <cellStyle name="Финансовый 10 5 2 2 2 2 2 2" xfId="36644" xr:uid="{00000000-0005-0000-0000-000053AA0000}"/>
    <cellStyle name="Финансовый 10 5 2 2 2 2 3" xfId="28430" xr:uid="{00000000-0005-0000-0000-000054AA0000}"/>
    <cellStyle name="Финансовый 10 5 2 2 2 3" xfId="10515" xr:uid="{00000000-0005-0000-0000-000055AA0000}"/>
    <cellStyle name="Финансовый 10 5 2 2 3" xfId="5743" xr:uid="{00000000-0005-0000-0000-000056AA0000}"/>
    <cellStyle name="Финансовый 10 5 2 2 4" xfId="17521" xr:uid="{00000000-0005-0000-0000-000057AA0000}"/>
    <cellStyle name="Финансовый 10 5 2 2 4 2" xfId="35873" xr:uid="{00000000-0005-0000-0000-000058AA0000}"/>
    <cellStyle name="Финансовый 10 5 2 2 5" xfId="27685" xr:uid="{00000000-0005-0000-0000-000059AA0000}"/>
    <cellStyle name="Финансовый 10 5 2 3" xfId="5165" xr:uid="{00000000-0005-0000-0000-00005AAA0000}"/>
    <cellStyle name="Финансовый 10 5 2 3 2" xfId="6391" xr:uid="{00000000-0005-0000-0000-00005BAA0000}"/>
    <cellStyle name="Финансовый 10 5 2 3 2 2" xfId="18335" xr:uid="{00000000-0005-0000-0000-00005CAA0000}"/>
    <cellStyle name="Финансовый 10 5 2 3 2 2 2" xfId="36643" xr:uid="{00000000-0005-0000-0000-00005DAA0000}"/>
    <cellStyle name="Финансовый 10 5 2 3 2 3" xfId="28429" xr:uid="{00000000-0005-0000-0000-00005EAA0000}"/>
    <cellStyle name="Финансовый 10 5 2 3 3" xfId="10516" xr:uid="{00000000-0005-0000-0000-00005FAA0000}"/>
    <cellStyle name="Финансовый 10 5 2 4" xfId="5742" xr:uid="{00000000-0005-0000-0000-000060AA0000}"/>
    <cellStyle name="Финансовый 10 5 2 5" xfId="17520" xr:uid="{00000000-0005-0000-0000-000061AA0000}"/>
    <cellStyle name="Финансовый 10 5 2 5 2" xfId="35872" xr:uid="{00000000-0005-0000-0000-000062AA0000}"/>
    <cellStyle name="Финансовый 10 5 2 6" xfId="27684" xr:uid="{00000000-0005-0000-0000-000063AA0000}"/>
    <cellStyle name="Финансовый 10 5 3" xfId="4668" xr:uid="{00000000-0005-0000-0000-000064AA0000}"/>
    <cellStyle name="Финансовый 10 5 3 2" xfId="5167" xr:uid="{00000000-0005-0000-0000-000065AA0000}"/>
    <cellStyle name="Финансовый 10 5 3 2 2" xfId="6393" xr:uid="{00000000-0005-0000-0000-000066AA0000}"/>
    <cellStyle name="Финансовый 10 5 3 2 2 2" xfId="18337" xr:uid="{00000000-0005-0000-0000-000067AA0000}"/>
    <cellStyle name="Финансовый 10 5 3 2 2 2 2" xfId="36645" xr:uid="{00000000-0005-0000-0000-000068AA0000}"/>
    <cellStyle name="Финансовый 10 5 3 2 2 3" xfId="28431" xr:uid="{00000000-0005-0000-0000-000069AA0000}"/>
    <cellStyle name="Финансовый 10 5 3 2 3" xfId="10517" xr:uid="{00000000-0005-0000-0000-00006AAA0000}"/>
    <cellStyle name="Финансовый 10 5 3 3" xfId="5744" xr:uid="{00000000-0005-0000-0000-00006BAA0000}"/>
    <cellStyle name="Финансовый 10 5 3 4" xfId="17522" xr:uid="{00000000-0005-0000-0000-00006CAA0000}"/>
    <cellStyle name="Финансовый 10 5 3 4 2" xfId="35874" xr:uid="{00000000-0005-0000-0000-00006DAA0000}"/>
    <cellStyle name="Финансовый 10 5 3 5" xfId="27686" xr:uid="{00000000-0005-0000-0000-00006EAA0000}"/>
    <cellStyle name="Финансовый 10 5 4" xfId="4669" xr:uid="{00000000-0005-0000-0000-00006FAA0000}"/>
    <cellStyle name="Финансовый 10 5 4 10" xfId="16244" xr:uid="{00000000-0005-0000-0000-000070AA0000}"/>
    <cellStyle name="Финансовый 10 5 4 10 2" xfId="25179" xr:uid="{00000000-0005-0000-0000-000071AA0000}"/>
    <cellStyle name="Финансовый 10 5 4 10 2 2" xfId="43172" xr:uid="{00000000-0005-0000-0000-000072AA0000}"/>
    <cellStyle name="Финансовый 10 5 4 10 3" xfId="34821" xr:uid="{00000000-0005-0000-0000-000073AA0000}"/>
    <cellStyle name="Финансовый 10 5 4 11" xfId="17523" xr:uid="{00000000-0005-0000-0000-000074AA0000}"/>
    <cellStyle name="Финансовый 10 5 4 11 2" xfId="35875" xr:uid="{00000000-0005-0000-0000-000075AA0000}"/>
    <cellStyle name="Финансовый 10 5 4 12" xfId="26573" xr:uid="{00000000-0005-0000-0000-000076AA0000}"/>
    <cellStyle name="Финансовый 10 5 4 12 2" xfId="44490" xr:uid="{00000000-0005-0000-0000-000077AA0000}"/>
    <cellStyle name="Финансовый 10 5 4 13" xfId="27687" xr:uid="{00000000-0005-0000-0000-000078AA0000}"/>
    <cellStyle name="Финансовый 10 5 4 14" xfId="45500" xr:uid="{00000000-0005-0000-0000-000079AA0000}"/>
    <cellStyle name="Финансовый 10 5 4 15" xfId="46615" xr:uid="{00000000-0005-0000-0000-00007AAA0000}"/>
    <cellStyle name="Финансовый 10 5 4 2" xfId="5168" xr:uid="{00000000-0005-0000-0000-00007BAA0000}"/>
    <cellStyle name="Финансовый 10 5 4 2 10" xfId="46002" xr:uid="{00000000-0005-0000-0000-00007CAA0000}"/>
    <cellStyle name="Финансовый 10 5 4 2 11" xfId="47199" xr:uid="{00000000-0005-0000-0000-00007DAA0000}"/>
    <cellStyle name="Финансовый 10 5 4 2 2" xfId="6394" xr:uid="{00000000-0005-0000-0000-00007EAA0000}"/>
    <cellStyle name="Финансовый 10 5 4 2 2 2" xfId="10518" xr:uid="{00000000-0005-0000-0000-00007FAA0000}"/>
    <cellStyle name="Финансовый 10 5 4 2 2 2 2" xfId="20457" xr:uid="{00000000-0005-0000-0000-000080AA0000}"/>
    <cellStyle name="Финансовый 10 5 4 2 2 2 2 2" xfId="38610" xr:uid="{00000000-0005-0000-0000-000081AA0000}"/>
    <cellStyle name="Финансовый 10 5 4 2 2 2 3" xfId="30296" xr:uid="{00000000-0005-0000-0000-000082AA0000}"/>
    <cellStyle name="Финансовый 10 5 4 2 2 3" xfId="15480" xr:uid="{00000000-0005-0000-0000-000083AA0000}"/>
    <cellStyle name="Финансовый 10 5 4 2 2 3 2" xfId="24655" xr:uid="{00000000-0005-0000-0000-000084AA0000}"/>
    <cellStyle name="Финансовый 10 5 4 2 2 3 2 2" xfId="42655" xr:uid="{00000000-0005-0000-0000-000085AA0000}"/>
    <cellStyle name="Финансовый 10 5 4 2 2 3 3" xfId="34310" xr:uid="{00000000-0005-0000-0000-000086AA0000}"/>
    <cellStyle name="Финансовый 10 5 4 2 2 4" xfId="18338" xr:uid="{00000000-0005-0000-0000-000087AA0000}"/>
    <cellStyle name="Финансовый 10 5 4 2 2 4 2" xfId="36646" xr:uid="{00000000-0005-0000-0000-000088AA0000}"/>
    <cellStyle name="Финансовый 10 5 4 2 2 5" xfId="28432" xr:uid="{00000000-0005-0000-0000-000089AA0000}"/>
    <cellStyle name="Финансовый 10 5 4 2 3" xfId="11214" xr:uid="{00000000-0005-0000-0000-00008AAA0000}"/>
    <cellStyle name="Финансовый 10 5 4 2 3 2" xfId="15481" xr:uid="{00000000-0005-0000-0000-00008BAA0000}"/>
    <cellStyle name="Финансовый 10 5 4 2 3 2 2" xfId="24656" xr:uid="{00000000-0005-0000-0000-00008CAA0000}"/>
    <cellStyle name="Финансовый 10 5 4 2 3 2 2 2" xfId="42656" xr:uid="{00000000-0005-0000-0000-00008DAA0000}"/>
    <cellStyle name="Финансовый 10 5 4 2 3 2 3" xfId="34311" xr:uid="{00000000-0005-0000-0000-00008EAA0000}"/>
    <cellStyle name="Финансовый 10 5 4 2 3 3" xfId="21061" xr:uid="{00000000-0005-0000-0000-00008FAA0000}"/>
    <cellStyle name="Финансовый 10 5 4 2 3 3 2" xfId="39213" xr:uid="{00000000-0005-0000-0000-000090AA0000}"/>
    <cellStyle name="Финансовый 10 5 4 2 3 4" xfId="30897" xr:uid="{00000000-0005-0000-0000-000091AA0000}"/>
    <cellStyle name="Финансовый 10 5 4 2 4" xfId="7693" xr:uid="{00000000-0005-0000-0000-000092AA0000}"/>
    <cellStyle name="Финансовый 10 5 4 2 5" xfId="13233" xr:uid="{00000000-0005-0000-0000-000093AA0000}"/>
    <cellStyle name="Финансовый 10 5 4 2 5 2" xfId="22634" xr:uid="{00000000-0005-0000-0000-000094AA0000}"/>
    <cellStyle name="Финансовый 10 5 4 2 5 2 2" xfId="40646" xr:uid="{00000000-0005-0000-0000-000095AA0000}"/>
    <cellStyle name="Финансовый 10 5 4 2 5 3" xfId="32306" xr:uid="{00000000-0005-0000-0000-000096AA0000}"/>
    <cellStyle name="Финансовый 10 5 4 2 6" xfId="16863" xr:uid="{00000000-0005-0000-0000-000097AA0000}"/>
    <cellStyle name="Финансовый 10 5 4 2 6 2" xfId="25608" xr:uid="{00000000-0005-0000-0000-000098AA0000}"/>
    <cellStyle name="Финансовый 10 5 4 2 6 2 2" xfId="43569" xr:uid="{00000000-0005-0000-0000-000099AA0000}"/>
    <cellStyle name="Финансовый 10 5 4 2 6 3" xfId="35263" xr:uid="{00000000-0005-0000-0000-00009AAA0000}"/>
    <cellStyle name="Финансовый 10 5 4 2 7" xfId="17715" xr:uid="{00000000-0005-0000-0000-00009BAA0000}"/>
    <cellStyle name="Финансовый 10 5 4 2 7 2" xfId="36064" xr:uid="{00000000-0005-0000-0000-00009CAA0000}"/>
    <cellStyle name="Финансовый 10 5 4 2 8" xfId="27031" xr:uid="{00000000-0005-0000-0000-00009DAA0000}"/>
    <cellStyle name="Финансовый 10 5 4 2 8 2" xfId="44945" xr:uid="{00000000-0005-0000-0000-00009EAA0000}"/>
    <cellStyle name="Финансовый 10 5 4 2 9" xfId="27865" xr:uid="{00000000-0005-0000-0000-00009FAA0000}"/>
    <cellStyle name="Финансовый 10 5 4 3" xfId="5745" xr:uid="{00000000-0005-0000-0000-0000A0AA0000}"/>
    <cellStyle name="Финансовый 10 5 4 3 2" xfId="6500" xr:uid="{00000000-0005-0000-0000-0000A1AA0000}"/>
    <cellStyle name="Финансовый 10 5 4 3 2 2" xfId="10519" xr:uid="{00000000-0005-0000-0000-0000A2AA0000}"/>
    <cellStyle name="Финансовый 10 5 4 3 2 3" xfId="15482" xr:uid="{00000000-0005-0000-0000-0000A3AA0000}"/>
    <cellStyle name="Финансовый 10 5 4 3 2 3 2" xfId="24657" xr:uid="{00000000-0005-0000-0000-0000A4AA0000}"/>
    <cellStyle name="Финансовый 10 5 4 3 2 3 2 2" xfId="42657" xr:uid="{00000000-0005-0000-0000-0000A5AA0000}"/>
    <cellStyle name="Финансовый 10 5 4 3 2 3 3" xfId="34312" xr:uid="{00000000-0005-0000-0000-0000A6AA0000}"/>
    <cellStyle name="Финансовый 10 5 4 3 2 4" xfId="18444" xr:uid="{00000000-0005-0000-0000-0000A7AA0000}"/>
    <cellStyle name="Финансовый 10 5 4 3 2 4 2" xfId="36752" xr:uid="{00000000-0005-0000-0000-0000A8AA0000}"/>
    <cellStyle name="Финансовый 10 5 4 3 2 5" xfId="28538" xr:uid="{00000000-0005-0000-0000-0000A9AA0000}"/>
    <cellStyle name="Финансовый 10 5 4 3 3" xfId="8659" xr:uid="{00000000-0005-0000-0000-0000AAAA0000}"/>
    <cellStyle name="Финансовый 10 5 4 3 3 2" xfId="19336" xr:uid="{00000000-0005-0000-0000-0000ABAA0000}"/>
    <cellStyle name="Финансовый 10 5 4 3 3 2 2" xfId="37506" xr:uid="{00000000-0005-0000-0000-0000ACAA0000}"/>
    <cellStyle name="Финансовый 10 5 4 3 3 3" xfId="29217" xr:uid="{00000000-0005-0000-0000-0000ADAA0000}"/>
    <cellStyle name="Финансовый 10 5 4 3 4" xfId="13745" xr:uid="{00000000-0005-0000-0000-0000AEAA0000}"/>
    <cellStyle name="Финансовый 10 5 4 3 4 2" xfId="22967" xr:uid="{00000000-0005-0000-0000-0000AFAA0000}"/>
    <cellStyle name="Финансовый 10 5 4 3 4 2 2" xfId="40967" xr:uid="{00000000-0005-0000-0000-0000B0AA0000}"/>
    <cellStyle name="Финансовый 10 5 4 3 4 3" xfId="32624" xr:uid="{00000000-0005-0000-0000-0000B1AA0000}"/>
    <cellStyle name="Финансовый 10 5 4 3 5" xfId="17803" xr:uid="{00000000-0005-0000-0000-0000B2AA0000}"/>
    <cellStyle name="Финансовый 10 5 4 3 5 2" xfId="36122" xr:uid="{00000000-0005-0000-0000-0000B3AA0000}"/>
    <cellStyle name="Финансовый 10 5 4 3 6" xfId="27908" xr:uid="{00000000-0005-0000-0000-0000B4AA0000}"/>
    <cellStyle name="Финансовый 10 5 4 4" xfId="6235" xr:uid="{00000000-0005-0000-0000-0000B5AA0000}"/>
    <cellStyle name="Финансовый 10 5 4 4 2" xfId="9494" xr:uid="{00000000-0005-0000-0000-0000B6AA0000}"/>
    <cellStyle name="Финансовый 10 5 4 4 2 2" xfId="19962" xr:uid="{00000000-0005-0000-0000-0000B7AA0000}"/>
    <cellStyle name="Финансовый 10 5 4 4 2 2 2" xfId="38127" xr:uid="{00000000-0005-0000-0000-0000B8AA0000}"/>
    <cellStyle name="Финансовый 10 5 4 4 2 3" xfId="29830" xr:uid="{00000000-0005-0000-0000-0000B9AA0000}"/>
    <cellStyle name="Финансовый 10 5 4 4 3" xfId="15483" xr:uid="{00000000-0005-0000-0000-0000BAAA0000}"/>
    <cellStyle name="Финансовый 10 5 4 4 3 2" xfId="24658" xr:uid="{00000000-0005-0000-0000-0000BBAA0000}"/>
    <cellStyle name="Финансовый 10 5 4 4 3 2 2" xfId="42658" xr:uid="{00000000-0005-0000-0000-0000BCAA0000}"/>
    <cellStyle name="Финансовый 10 5 4 4 3 3" xfId="34313" xr:uid="{00000000-0005-0000-0000-0000BDAA0000}"/>
    <cellStyle name="Финансовый 10 5 4 4 4" xfId="18184" xr:uid="{00000000-0005-0000-0000-0000BEAA0000}"/>
    <cellStyle name="Финансовый 10 5 4 4 4 2" xfId="36494" xr:uid="{00000000-0005-0000-0000-0000BFAA0000}"/>
    <cellStyle name="Финансовый 10 5 4 4 5" xfId="28277" xr:uid="{00000000-0005-0000-0000-0000C0AA0000}"/>
    <cellStyle name="Финансовый 10 5 4 5" xfId="10898" xr:uid="{00000000-0005-0000-0000-0000C1AA0000}"/>
    <cellStyle name="Финансовый 10 5 4 5 2" xfId="15484" xr:uid="{00000000-0005-0000-0000-0000C2AA0000}"/>
    <cellStyle name="Финансовый 10 5 4 5 2 2" xfId="24659" xr:uid="{00000000-0005-0000-0000-0000C3AA0000}"/>
    <cellStyle name="Финансовый 10 5 4 5 2 2 2" xfId="42659" xr:uid="{00000000-0005-0000-0000-0000C4AA0000}"/>
    <cellStyle name="Финансовый 10 5 4 5 2 3" xfId="34314" xr:uid="{00000000-0005-0000-0000-0000C5AA0000}"/>
    <cellStyle name="Финансовый 10 5 4 5 3" xfId="20753" xr:uid="{00000000-0005-0000-0000-0000C6AA0000}"/>
    <cellStyle name="Финансовый 10 5 4 5 3 2" xfId="38905" xr:uid="{00000000-0005-0000-0000-0000C7AA0000}"/>
    <cellStyle name="Финансовый 10 5 4 5 4" xfId="30589" xr:uid="{00000000-0005-0000-0000-0000C8AA0000}"/>
    <cellStyle name="Финансовый 10 5 4 6" xfId="11374" xr:uid="{00000000-0005-0000-0000-0000C9AA0000}"/>
    <cellStyle name="Финансовый 10 5 4 6 2" xfId="21219" xr:uid="{00000000-0005-0000-0000-0000CAAA0000}"/>
    <cellStyle name="Финансовый 10 5 4 6 2 2" xfId="39371" xr:uid="{00000000-0005-0000-0000-0000CBAA0000}"/>
    <cellStyle name="Финансовый 10 5 4 6 3" xfId="31055" xr:uid="{00000000-0005-0000-0000-0000CCAA0000}"/>
    <cellStyle name="Финансовый 10 5 4 7" xfId="12040" xr:uid="{00000000-0005-0000-0000-0000CDAA0000}"/>
    <cellStyle name="Финансовый 10 5 4 8" xfId="7057" xr:uid="{00000000-0005-0000-0000-0000CEAA0000}"/>
    <cellStyle name="Финансовый 10 5 4 8 2" xfId="18700" xr:uid="{00000000-0005-0000-0000-0000CFAA0000}"/>
    <cellStyle name="Финансовый 10 5 4 8 2 2" xfId="36933" xr:uid="{00000000-0005-0000-0000-0000D0AA0000}"/>
    <cellStyle name="Финансовый 10 5 4 8 3" xfId="28692" xr:uid="{00000000-0005-0000-0000-0000D1AA0000}"/>
    <cellStyle name="Финансовый 10 5 4 9" xfId="12675" xr:uid="{00000000-0005-0000-0000-0000D2AA0000}"/>
    <cellStyle name="Финансовый 10 5 4 9 2" xfId="22107" xr:uid="{00000000-0005-0000-0000-0000D3AA0000}"/>
    <cellStyle name="Финансовый 10 5 4 9 2 2" xfId="40223" xr:uid="{00000000-0005-0000-0000-0000D4AA0000}"/>
    <cellStyle name="Финансовый 10 5 4 9 3" xfId="31886" xr:uid="{00000000-0005-0000-0000-0000D5AA0000}"/>
    <cellStyle name="Финансовый 10 5 5" xfId="4670" xr:uid="{00000000-0005-0000-0000-0000D6AA0000}"/>
    <cellStyle name="Финансовый 10 5 5 2" xfId="5169" xr:uid="{00000000-0005-0000-0000-0000D7AA0000}"/>
    <cellStyle name="Финансовый 10 5 5 2 2" xfId="6395" xr:uid="{00000000-0005-0000-0000-0000D8AA0000}"/>
    <cellStyle name="Финансовый 10 5 5 2 2 2" xfId="18339" xr:uid="{00000000-0005-0000-0000-0000D9AA0000}"/>
    <cellStyle name="Финансовый 10 5 5 2 2 2 2" xfId="36647" xr:uid="{00000000-0005-0000-0000-0000DAAA0000}"/>
    <cellStyle name="Финансовый 10 5 5 2 2 3" xfId="28433" xr:uid="{00000000-0005-0000-0000-0000DBAA0000}"/>
    <cellStyle name="Финансовый 10 5 5 2 3" xfId="10520" xr:uid="{00000000-0005-0000-0000-0000DCAA0000}"/>
    <cellStyle name="Финансовый 10 5 5 3" xfId="5746" xr:uid="{00000000-0005-0000-0000-0000DDAA0000}"/>
    <cellStyle name="Финансовый 10 5 5 4" xfId="17524" xr:uid="{00000000-0005-0000-0000-0000DEAA0000}"/>
    <cellStyle name="Финансовый 10 5 5 4 2" xfId="35876" xr:uid="{00000000-0005-0000-0000-0000DFAA0000}"/>
    <cellStyle name="Финансовый 10 5 5 5" xfId="27688" xr:uid="{00000000-0005-0000-0000-0000E0AA0000}"/>
    <cellStyle name="Финансовый 10 5 6" xfId="5164" xr:uid="{00000000-0005-0000-0000-0000E1AA0000}"/>
    <cellStyle name="Финансовый 10 5 6 2" xfId="6390" xr:uid="{00000000-0005-0000-0000-0000E2AA0000}"/>
    <cellStyle name="Финансовый 10 5 6 2 2" xfId="18334" xr:uid="{00000000-0005-0000-0000-0000E3AA0000}"/>
    <cellStyle name="Финансовый 10 5 6 2 2 2" xfId="36642" xr:uid="{00000000-0005-0000-0000-0000E4AA0000}"/>
    <cellStyle name="Финансовый 10 5 6 2 3" xfId="28428" xr:uid="{00000000-0005-0000-0000-0000E5AA0000}"/>
    <cellStyle name="Финансовый 10 5 6 3" xfId="10521" xr:uid="{00000000-0005-0000-0000-0000E6AA0000}"/>
    <cellStyle name="Финансовый 10 5 7" xfId="5741" xr:uid="{00000000-0005-0000-0000-0000E7AA0000}"/>
    <cellStyle name="Финансовый 10 5 8" xfId="17519" xr:uid="{00000000-0005-0000-0000-0000E8AA0000}"/>
    <cellStyle name="Финансовый 10 5 8 2" xfId="35871" xr:uid="{00000000-0005-0000-0000-0000E9AA0000}"/>
    <cellStyle name="Финансовый 10 5 9" xfId="27683" xr:uid="{00000000-0005-0000-0000-0000EAAA0000}"/>
    <cellStyle name="Финансовый 10 6" xfId="4671" xr:uid="{00000000-0005-0000-0000-0000EBAA0000}"/>
    <cellStyle name="Финансовый 10 6 2" xfId="4672" xr:uid="{00000000-0005-0000-0000-0000ECAA0000}"/>
    <cellStyle name="Финансовый 10 6 2 2" xfId="5171" xr:uid="{00000000-0005-0000-0000-0000EDAA0000}"/>
    <cellStyle name="Финансовый 10 6 2 2 2" xfId="6397" xr:uid="{00000000-0005-0000-0000-0000EEAA0000}"/>
    <cellStyle name="Финансовый 10 6 2 2 2 2" xfId="18341" xr:uid="{00000000-0005-0000-0000-0000EFAA0000}"/>
    <cellStyle name="Финансовый 10 6 2 2 2 2 2" xfId="36649" xr:uid="{00000000-0005-0000-0000-0000F0AA0000}"/>
    <cellStyle name="Финансовый 10 6 2 2 2 3" xfId="28435" xr:uid="{00000000-0005-0000-0000-0000F1AA0000}"/>
    <cellStyle name="Финансовый 10 6 2 2 3" xfId="10522" xr:uid="{00000000-0005-0000-0000-0000F2AA0000}"/>
    <cellStyle name="Финансовый 10 6 2 3" xfId="5748" xr:uid="{00000000-0005-0000-0000-0000F3AA0000}"/>
    <cellStyle name="Финансовый 10 6 2 4" xfId="17526" xr:uid="{00000000-0005-0000-0000-0000F4AA0000}"/>
    <cellStyle name="Финансовый 10 6 2 4 2" xfId="35878" xr:uid="{00000000-0005-0000-0000-0000F5AA0000}"/>
    <cellStyle name="Финансовый 10 6 2 5" xfId="27690" xr:uid="{00000000-0005-0000-0000-0000F6AA0000}"/>
    <cellStyle name="Финансовый 10 6 3" xfId="5170" xr:uid="{00000000-0005-0000-0000-0000F7AA0000}"/>
    <cellStyle name="Финансовый 10 6 3 2" xfId="6396" xr:uid="{00000000-0005-0000-0000-0000F8AA0000}"/>
    <cellStyle name="Финансовый 10 6 3 2 2" xfId="18340" xr:uid="{00000000-0005-0000-0000-0000F9AA0000}"/>
    <cellStyle name="Финансовый 10 6 3 2 2 2" xfId="36648" xr:uid="{00000000-0005-0000-0000-0000FAAA0000}"/>
    <cellStyle name="Финансовый 10 6 3 2 3" xfId="28434" xr:uid="{00000000-0005-0000-0000-0000FBAA0000}"/>
    <cellStyle name="Финансовый 10 6 3 3" xfId="10523" xr:uid="{00000000-0005-0000-0000-0000FCAA0000}"/>
    <cellStyle name="Финансовый 10 6 4" xfId="5747" xr:uid="{00000000-0005-0000-0000-0000FDAA0000}"/>
    <cellStyle name="Финансовый 10 6 5" xfId="17525" xr:uid="{00000000-0005-0000-0000-0000FEAA0000}"/>
    <cellStyle name="Финансовый 10 6 5 2" xfId="35877" xr:uid="{00000000-0005-0000-0000-0000FFAA0000}"/>
    <cellStyle name="Финансовый 10 6 6" xfId="27689" xr:uid="{00000000-0005-0000-0000-000000AB0000}"/>
    <cellStyle name="Финансовый 10 7" xfId="4673" xr:uid="{00000000-0005-0000-0000-000001AB0000}"/>
    <cellStyle name="Финансовый 10 7 2" xfId="5172" xr:uid="{00000000-0005-0000-0000-000002AB0000}"/>
    <cellStyle name="Финансовый 10 7 2 2" xfId="6398" xr:uid="{00000000-0005-0000-0000-000003AB0000}"/>
    <cellStyle name="Финансовый 10 7 2 2 2" xfId="18342" xr:uid="{00000000-0005-0000-0000-000004AB0000}"/>
    <cellStyle name="Финансовый 10 7 2 2 2 2" xfId="36650" xr:uid="{00000000-0005-0000-0000-000005AB0000}"/>
    <cellStyle name="Финансовый 10 7 2 2 3" xfId="28436" xr:uid="{00000000-0005-0000-0000-000006AB0000}"/>
    <cellStyle name="Финансовый 10 7 2 3" xfId="10524" xr:uid="{00000000-0005-0000-0000-000007AB0000}"/>
    <cellStyle name="Финансовый 10 7 3" xfId="5749" xr:uid="{00000000-0005-0000-0000-000008AB0000}"/>
    <cellStyle name="Финансовый 10 7 4" xfId="17527" xr:uid="{00000000-0005-0000-0000-000009AB0000}"/>
    <cellStyle name="Финансовый 10 7 4 2" xfId="35879" xr:uid="{00000000-0005-0000-0000-00000AAB0000}"/>
    <cellStyle name="Финансовый 10 7 5" xfId="27691" xr:uid="{00000000-0005-0000-0000-00000BAB0000}"/>
    <cellStyle name="Финансовый 10 8" xfId="4674" xr:uid="{00000000-0005-0000-0000-00000CAB0000}"/>
    <cellStyle name="Финансовый 10 8 2" xfId="4675" xr:uid="{00000000-0005-0000-0000-00000DAB0000}"/>
    <cellStyle name="Финансовый 10 8 2 2" xfId="5174" xr:uid="{00000000-0005-0000-0000-00000EAB0000}"/>
    <cellStyle name="Финансовый 10 8 2 2 2" xfId="6400" xr:uid="{00000000-0005-0000-0000-00000FAB0000}"/>
    <cellStyle name="Финансовый 10 8 2 2 2 2" xfId="18344" xr:uid="{00000000-0005-0000-0000-000010AB0000}"/>
    <cellStyle name="Финансовый 10 8 2 2 2 2 2" xfId="36652" xr:uid="{00000000-0005-0000-0000-000011AB0000}"/>
    <cellStyle name="Финансовый 10 8 2 2 2 3" xfId="28438" xr:uid="{00000000-0005-0000-0000-000012AB0000}"/>
    <cellStyle name="Финансовый 10 8 2 2 3" xfId="10525" xr:uid="{00000000-0005-0000-0000-000013AB0000}"/>
    <cellStyle name="Финансовый 10 8 2 3" xfId="5751" xr:uid="{00000000-0005-0000-0000-000014AB0000}"/>
    <cellStyle name="Финансовый 10 8 2 4" xfId="17529" xr:uid="{00000000-0005-0000-0000-000015AB0000}"/>
    <cellStyle name="Финансовый 10 8 2 4 2" xfId="35881" xr:uid="{00000000-0005-0000-0000-000016AB0000}"/>
    <cellStyle name="Финансовый 10 8 2 5" xfId="27693" xr:uid="{00000000-0005-0000-0000-000017AB0000}"/>
    <cellStyle name="Финансовый 10 8 3" xfId="5173" xr:uid="{00000000-0005-0000-0000-000018AB0000}"/>
    <cellStyle name="Финансовый 10 8 3 2" xfId="6399" xr:uid="{00000000-0005-0000-0000-000019AB0000}"/>
    <cellStyle name="Финансовый 10 8 3 2 2" xfId="18343" xr:uid="{00000000-0005-0000-0000-00001AAB0000}"/>
    <cellStyle name="Финансовый 10 8 3 2 2 2" xfId="36651" xr:uid="{00000000-0005-0000-0000-00001BAB0000}"/>
    <cellStyle name="Финансовый 10 8 3 2 3" xfId="28437" xr:uid="{00000000-0005-0000-0000-00001CAB0000}"/>
    <cellStyle name="Финансовый 10 8 3 3" xfId="12041" xr:uid="{00000000-0005-0000-0000-00001DAB0000}"/>
    <cellStyle name="Финансовый 10 8 4" xfId="5750" xr:uid="{00000000-0005-0000-0000-00001EAB0000}"/>
    <cellStyle name="Финансовый 10 8 5" xfId="17528" xr:uid="{00000000-0005-0000-0000-00001FAB0000}"/>
    <cellStyle name="Финансовый 10 8 5 2" xfId="35880" xr:uid="{00000000-0005-0000-0000-000020AB0000}"/>
    <cellStyle name="Финансовый 10 8 6" xfId="27692" xr:uid="{00000000-0005-0000-0000-000021AB0000}"/>
    <cellStyle name="Финансовый 10 9" xfId="5024" xr:uid="{00000000-0005-0000-0000-000022AB0000}"/>
    <cellStyle name="Финансовый 10 9 2" xfId="6282" xr:uid="{00000000-0005-0000-0000-000023AB0000}"/>
    <cellStyle name="Финансовый 10 9 2 2" xfId="18228" xr:uid="{00000000-0005-0000-0000-000024AB0000}"/>
    <cellStyle name="Финансовый 10 9 2 2 2" xfId="36537" xr:uid="{00000000-0005-0000-0000-000025AB0000}"/>
    <cellStyle name="Финансовый 10 9 2 3" xfId="28323" xr:uid="{00000000-0005-0000-0000-000026AB0000}"/>
    <cellStyle name="Финансовый 10 9 3" xfId="8044" xr:uid="{00000000-0005-0000-0000-000027AB0000}"/>
    <cellStyle name="Финансовый 10 9 4" xfId="13234" xr:uid="{00000000-0005-0000-0000-000028AB0000}"/>
    <cellStyle name="Финансовый 10 9 4 2" xfId="22635" xr:uid="{00000000-0005-0000-0000-000029AB0000}"/>
    <cellStyle name="Финансовый 10 9 4 2 2" xfId="40647" xr:uid="{00000000-0005-0000-0000-00002AAB0000}"/>
    <cellStyle name="Финансовый 10 9 4 3" xfId="32307" xr:uid="{00000000-0005-0000-0000-00002BAB0000}"/>
    <cellStyle name="Финансовый 11" xfId="4676" xr:uid="{00000000-0005-0000-0000-00002CAB0000}"/>
    <cellStyle name="Финансовый 11 2" xfId="4677" xr:uid="{00000000-0005-0000-0000-00002DAB0000}"/>
    <cellStyle name="Финансовый 11 2 2" xfId="4678" xr:uid="{00000000-0005-0000-0000-00002EAB0000}"/>
    <cellStyle name="Финансовый 11 2 2 10" xfId="16245" xr:uid="{00000000-0005-0000-0000-00002FAB0000}"/>
    <cellStyle name="Финансовый 11 2 2 10 2" xfId="25180" xr:uid="{00000000-0005-0000-0000-000030AB0000}"/>
    <cellStyle name="Финансовый 11 2 2 10 2 2" xfId="43173" xr:uid="{00000000-0005-0000-0000-000031AB0000}"/>
    <cellStyle name="Финансовый 11 2 2 10 3" xfId="34822" xr:uid="{00000000-0005-0000-0000-000032AB0000}"/>
    <cellStyle name="Финансовый 11 2 2 11" xfId="17532" xr:uid="{00000000-0005-0000-0000-000033AB0000}"/>
    <cellStyle name="Финансовый 11 2 2 11 2" xfId="35884" xr:uid="{00000000-0005-0000-0000-000034AB0000}"/>
    <cellStyle name="Финансовый 11 2 2 12" xfId="26574" xr:uid="{00000000-0005-0000-0000-000035AB0000}"/>
    <cellStyle name="Финансовый 11 2 2 12 2" xfId="44491" xr:uid="{00000000-0005-0000-0000-000036AB0000}"/>
    <cellStyle name="Финансовый 11 2 2 13" xfId="27696" xr:uid="{00000000-0005-0000-0000-000037AB0000}"/>
    <cellStyle name="Финансовый 11 2 2 14" xfId="45501" xr:uid="{00000000-0005-0000-0000-000038AB0000}"/>
    <cellStyle name="Финансовый 11 2 2 15" xfId="46616" xr:uid="{00000000-0005-0000-0000-000039AB0000}"/>
    <cellStyle name="Финансовый 11 2 2 2" xfId="4679" xr:uid="{00000000-0005-0000-0000-00003AAB0000}"/>
    <cellStyle name="Финансовый 11 2 2 2 2" xfId="6237" xr:uid="{00000000-0005-0000-0000-00003BAB0000}"/>
    <cellStyle name="Финансовый 11 2 2 2 2 2" xfId="18186" xr:uid="{00000000-0005-0000-0000-00003CAB0000}"/>
    <cellStyle name="Финансовый 11 2 2 2 2 2 2" xfId="36496" xr:uid="{00000000-0005-0000-0000-00003DAB0000}"/>
    <cellStyle name="Финансовый 11 2 2 2 2 3" xfId="28279" xr:uid="{00000000-0005-0000-0000-00003EAB0000}"/>
    <cellStyle name="Финансовый 11 2 2 2 3" xfId="12044" xr:uid="{00000000-0005-0000-0000-00003FAB0000}"/>
    <cellStyle name="Финансовый 11 2 2 3" xfId="6236" xr:uid="{00000000-0005-0000-0000-000040AB0000}"/>
    <cellStyle name="Финансовый 11 2 2 3 10" xfId="46003" xr:uid="{00000000-0005-0000-0000-000041AB0000}"/>
    <cellStyle name="Финансовый 11 2 2 3 11" xfId="47200" xr:uid="{00000000-0005-0000-0000-000042AB0000}"/>
    <cellStyle name="Финансовый 11 2 2 3 2" xfId="10526" xr:uid="{00000000-0005-0000-0000-000043AB0000}"/>
    <cellStyle name="Финансовый 11 2 2 3 2 2" xfId="15485" xr:uid="{00000000-0005-0000-0000-000044AB0000}"/>
    <cellStyle name="Финансовый 11 2 2 3 2 2 2" xfId="24660" xr:uid="{00000000-0005-0000-0000-000045AB0000}"/>
    <cellStyle name="Финансовый 11 2 2 3 2 2 2 2" xfId="42660" xr:uid="{00000000-0005-0000-0000-000046AB0000}"/>
    <cellStyle name="Финансовый 11 2 2 3 2 2 3" xfId="34315" xr:uid="{00000000-0005-0000-0000-000047AB0000}"/>
    <cellStyle name="Финансовый 11 2 2 3 2 3" xfId="20458" xr:uid="{00000000-0005-0000-0000-000048AB0000}"/>
    <cellStyle name="Финансовый 11 2 2 3 2 3 2" xfId="38611" xr:uid="{00000000-0005-0000-0000-000049AB0000}"/>
    <cellStyle name="Финансовый 11 2 2 3 2 4" xfId="30297" xr:uid="{00000000-0005-0000-0000-00004AAB0000}"/>
    <cellStyle name="Финансовый 11 2 2 3 3" xfId="11215" xr:uid="{00000000-0005-0000-0000-00004BAB0000}"/>
    <cellStyle name="Финансовый 11 2 2 3 3 2" xfId="15486" xr:uid="{00000000-0005-0000-0000-00004CAB0000}"/>
    <cellStyle name="Финансовый 11 2 2 3 3 2 2" xfId="24661" xr:uid="{00000000-0005-0000-0000-00004DAB0000}"/>
    <cellStyle name="Финансовый 11 2 2 3 3 2 2 2" xfId="42661" xr:uid="{00000000-0005-0000-0000-00004EAB0000}"/>
    <cellStyle name="Финансовый 11 2 2 3 3 2 3" xfId="34316" xr:uid="{00000000-0005-0000-0000-00004FAB0000}"/>
    <cellStyle name="Финансовый 11 2 2 3 3 3" xfId="21062" xr:uid="{00000000-0005-0000-0000-000050AB0000}"/>
    <cellStyle name="Финансовый 11 2 2 3 3 3 2" xfId="39214" xr:uid="{00000000-0005-0000-0000-000051AB0000}"/>
    <cellStyle name="Финансовый 11 2 2 3 3 4" xfId="30898" xr:uid="{00000000-0005-0000-0000-000052AB0000}"/>
    <cellStyle name="Финансовый 11 2 2 3 4" xfId="8609" xr:uid="{00000000-0005-0000-0000-000053AB0000}"/>
    <cellStyle name="Финансовый 11 2 2 3 4 2" xfId="19320" xr:uid="{00000000-0005-0000-0000-000054AB0000}"/>
    <cellStyle name="Финансовый 11 2 2 3 4 2 2" xfId="37492" xr:uid="{00000000-0005-0000-0000-000055AB0000}"/>
    <cellStyle name="Финансовый 11 2 2 3 4 3" xfId="29203" xr:uid="{00000000-0005-0000-0000-000056AB0000}"/>
    <cellStyle name="Финансовый 11 2 2 3 5" xfId="13746" xr:uid="{00000000-0005-0000-0000-000057AB0000}"/>
    <cellStyle name="Финансовый 11 2 2 3 5 2" xfId="22968" xr:uid="{00000000-0005-0000-0000-000058AB0000}"/>
    <cellStyle name="Финансовый 11 2 2 3 5 2 2" xfId="40968" xr:uid="{00000000-0005-0000-0000-000059AB0000}"/>
    <cellStyle name="Финансовый 11 2 2 3 5 3" xfId="32625" xr:uid="{00000000-0005-0000-0000-00005AAB0000}"/>
    <cellStyle name="Финансовый 11 2 2 3 6" xfId="16864" xr:uid="{00000000-0005-0000-0000-00005BAB0000}"/>
    <cellStyle name="Финансовый 11 2 2 3 6 2" xfId="25609" xr:uid="{00000000-0005-0000-0000-00005CAB0000}"/>
    <cellStyle name="Финансовый 11 2 2 3 6 2 2" xfId="43570" xr:uid="{00000000-0005-0000-0000-00005DAB0000}"/>
    <cellStyle name="Финансовый 11 2 2 3 6 3" xfId="35264" xr:uid="{00000000-0005-0000-0000-00005EAB0000}"/>
    <cellStyle name="Финансовый 11 2 2 3 7" xfId="18185" xr:uid="{00000000-0005-0000-0000-00005FAB0000}"/>
    <cellStyle name="Финансовый 11 2 2 3 7 2" xfId="36495" xr:uid="{00000000-0005-0000-0000-000060AB0000}"/>
    <cellStyle name="Финансовый 11 2 2 3 8" xfId="27032" xr:uid="{00000000-0005-0000-0000-000061AB0000}"/>
    <cellStyle name="Финансовый 11 2 2 3 8 2" xfId="44946" xr:uid="{00000000-0005-0000-0000-000062AB0000}"/>
    <cellStyle name="Финансовый 11 2 2 3 9" xfId="28278" xr:uid="{00000000-0005-0000-0000-000063AB0000}"/>
    <cellStyle name="Финансовый 11 2 2 4" xfId="9495" xr:uid="{00000000-0005-0000-0000-000064AB0000}"/>
    <cellStyle name="Финансовый 11 2 2 4 2" xfId="15487" xr:uid="{00000000-0005-0000-0000-000065AB0000}"/>
    <cellStyle name="Финансовый 11 2 2 4 2 2" xfId="24662" xr:uid="{00000000-0005-0000-0000-000066AB0000}"/>
    <cellStyle name="Финансовый 11 2 2 4 2 2 2" xfId="42662" xr:uid="{00000000-0005-0000-0000-000067AB0000}"/>
    <cellStyle name="Финансовый 11 2 2 4 2 3" xfId="34317" xr:uid="{00000000-0005-0000-0000-000068AB0000}"/>
    <cellStyle name="Финансовый 11 2 2 4 3" xfId="19963" xr:uid="{00000000-0005-0000-0000-000069AB0000}"/>
    <cellStyle name="Финансовый 11 2 2 4 3 2" xfId="38128" xr:uid="{00000000-0005-0000-0000-00006AAB0000}"/>
    <cellStyle name="Финансовый 11 2 2 4 4" xfId="29831" xr:uid="{00000000-0005-0000-0000-00006BAB0000}"/>
    <cellStyle name="Финансовый 11 2 2 5" xfId="10899" xr:uid="{00000000-0005-0000-0000-00006CAB0000}"/>
    <cellStyle name="Финансовый 11 2 2 5 2" xfId="15488" xr:uid="{00000000-0005-0000-0000-00006DAB0000}"/>
    <cellStyle name="Финансовый 11 2 2 5 2 2" xfId="24663" xr:uid="{00000000-0005-0000-0000-00006EAB0000}"/>
    <cellStyle name="Финансовый 11 2 2 5 2 2 2" xfId="42663" xr:uid="{00000000-0005-0000-0000-00006FAB0000}"/>
    <cellStyle name="Финансовый 11 2 2 5 2 3" xfId="34318" xr:uid="{00000000-0005-0000-0000-000070AB0000}"/>
    <cellStyle name="Финансовый 11 2 2 5 3" xfId="20754" xr:uid="{00000000-0005-0000-0000-000071AB0000}"/>
    <cellStyle name="Финансовый 11 2 2 5 3 2" xfId="38906" xr:uid="{00000000-0005-0000-0000-000072AB0000}"/>
    <cellStyle name="Финансовый 11 2 2 5 4" xfId="30590" xr:uid="{00000000-0005-0000-0000-000073AB0000}"/>
    <cellStyle name="Финансовый 11 2 2 6" xfId="11363" xr:uid="{00000000-0005-0000-0000-000074AB0000}"/>
    <cellStyle name="Финансовый 11 2 2 6 2" xfId="21208" xr:uid="{00000000-0005-0000-0000-000075AB0000}"/>
    <cellStyle name="Финансовый 11 2 2 6 2 2" xfId="39360" xr:uid="{00000000-0005-0000-0000-000076AB0000}"/>
    <cellStyle name="Финансовый 11 2 2 6 3" xfId="31044" xr:uid="{00000000-0005-0000-0000-000077AB0000}"/>
    <cellStyle name="Финансовый 11 2 2 7" xfId="12043" xr:uid="{00000000-0005-0000-0000-000078AB0000}"/>
    <cellStyle name="Финансовый 11 2 2 8" xfId="6981" xr:uid="{00000000-0005-0000-0000-000079AB0000}"/>
    <cellStyle name="Финансовый 11 2 2 8 2" xfId="18677" xr:uid="{00000000-0005-0000-0000-00007AAB0000}"/>
    <cellStyle name="Финансовый 11 2 2 8 2 2" xfId="36920" xr:uid="{00000000-0005-0000-0000-00007BAB0000}"/>
    <cellStyle name="Финансовый 11 2 2 8 3" xfId="28681" xr:uid="{00000000-0005-0000-0000-00007CAB0000}"/>
    <cellStyle name="Финансовый 11 2 2 9" xfId="12676" xr:uid="{00000000-0005-0000-0000-00007DAB0000}"/>
    <cellStyle name="Финансовый 11 2 2 9 2" xfId="22108" xr:uid="{00000000-0005-0000-0000-00007EAB0000}"/>
    <cellStyle name="Финансовый 11 2 2 9 2 2" xfId="40224" xr:uid="{00000000-0005-0000-0000-00007FAB0000}"/>
    <cellStyle name="Финансовый 11 2 2 9 3" xfId="31887" xr:uid="{00000000-0005-0000-0000-000080AB0000}"/>
    <cellStyle name="Финансовый 11 2 3" xfId="4680" xr:uid="{00000000-0005-0000-0000-000081AB0000}"/>
    <cellStyle name="Финансовый 11 2 3 2" xfId="6238" xr:uid="{00000000-0005-0000-0000-000082AB0000}"/>
    <cellStyle name="Финансовый 11 2 3 2 2" xfId="18187" xr:uid="{00000000-0005-0000-0000-000083AB0000}"/>
    <cellStyle name="Финансовый 11 2 3 2 2 2" xfId="36497" xr:uid="{00000000-0005-0000-0000-000084AB0000}"/>
    <cellStyle name="Финансовый 11 2 3 2 3" xfId="28280" xr:uid="{00000000-0005-0000-0000-000085AB0000}"/>
    <cellStyle name="Финансовый 11 2 3 3" xfId="12045" xr:uid="{00000000-0005-0000-0000-000086AB0000}"/>
    <cellStyle name="Финансовый 11 2 4" xfId="5175" xr:uid="{00000000-0005-0000-0000-000087AB0000}"/>
    <cellStyle name="Финансовый 11 2 4 2" xfId="6401" xr:uid="{00000000-0005-0000-0000-000088AB0000}"/>
    <cellStyle name="Финансовый 11 2 4 2 2" xfId="18345" xr:uid="{00000000-0005-0000-0000-000089AB0000}"/>
    <cellStyle name="Финансовый 11 2 4 2 2 2" xfId="36653" xr:uid="{00000000-0005-0000-0000-00008AAB0000}"/>
    <cellStyle name="Финансовый 11 2 4 2 3" xfId="28439" xr:uid="{00000000-0005-0000-0000-00008BAB0000}"/>
    <cellStyle name="Финансовый 11 2 4 3" xfId="10527" xr:uid="{00000000-0005-0000-0000-00008CAB0000}"/>
    <cellStyle name="Финансовый 11 2 5" xfId="5752" xr:uid="{00000000-0005-0000-0000-00008DAB0000}"/>
    <cellStyle name="Финансовый 11 2 6" xfId="17531" xr:uid="{00000000-0005-0000-0000-00008EAB0000}"/>
    <cellStyle name="Финансовый 11 2 6 2" xfId="35883" xr:uid="{00000000-0005-0000-0000-00008FAB0000}"/>
    <cellStyle name="Финансовый 11 2 7" xfId="27695" xr:uid="{00000000-0005-0000-0000-000090AB0000}"/>
    <cellStyle name="Финансовый 11 3" xfId="4681" xr:uid="{00000000-0005-0000-0000-000091AB0000}"/>
    <cellStyle name="Финансовый 11 3 2" xfId="5176" xr:uid="{00000000-0005-0000-0000-000092AB0000}"/>
    <cellStyle name="Финансовый 11 3 2 2" xfId="6402" xr:uid="{00000000-0005-0000-0000-000093AB0000}"/>
    <cellStyle name="Финансовый 11 3 2 2 2" xfId="18346" xr:uid="{00000000-0005-0000-0000-000094AB0000}"/>
    <cellStyle name="Финансовый 11 3 2 2 2 2" xfId="36654" xr:uid="{00000000-0005-0000-0000-000095AB0000}"/>
    <cellStyle name="Финансовый 11 3 2 2 3" xfId="28440" xr:uid="{00000000-0005-0000-0000-000096AB0000}"/>
    <cellStyle name="Финансовый 11 3 2 3" xfId="10528" xr:uid="{00000000-0005-0000-0000-000097AB0000}"/>
    <cellStyle name="Финансовый 11 3 3" xfId="5753" xr:uid="{00000000-0005-0000-0000-000098AB0000}"/>
    <cellStyle name="Финансовый 11 3 4" xfId="17534" xr:uid="{00000000-0005-0000-0000-000099AB0000}"/>
    <cellStyle name="Финансовый 11 3 4 2" xfId="35886" xr:uid="{00000000-0005-0000-0000-00009AAB0000}"/>
    <cellStyle name="Финансовый 11 3 5" xfId="27697" xr:uid="{00000000-0005-0000-0000-00009BAB0000}"/>
    <cellStyle name="Финансовый 11 4" xfId="5025" xr:uid="{00000000-0005-0000-0000-00009CAB0000}"/>
    <cellStyle name="Финансовый 11 4 2" xfId="6283" xr:uid="{00000000-0005-0000-0000-00009DAB0000}"/>
    <cellStyle name="Финансовый 11 4 2 2" xfId="10529" xr:uid="{00000000-0005-0000-0000-00009EAB0000}"/>
    <cellStyle name="Финансовый 11 4 2 3" xfId="15489" xr:uid="{00000000-0005-0000-0000-00009FAB0000}"/>
    <cellStyle name="Финансовый 11 4 2 3 2" xfId="24664" xr:uid="{00000000-0005-0000-0000-0000A0AB0000}"/>
    <cellStyle name="Финансовый 11 4 2 3 2 2" xfId="42664" xr:uid="{00000000-0005-0000-0000-0000A1AB0000}"/>
    <cellStyle name="Финансовый 11 4 2 3 3" xfId="34319" xr:uid="{00000000-0005-0000-0000-0000A2AB0000}"/>
    <cellStyle name="Финансовый 11 4 2 4" xfId="18229" xr:uid="{00000000-0005-0000-0000-0000A3AB0000}"/>
    <cellStyle name="Финансовый 11 4 2 4 2" xfId="36538" xr:uid="{00000000-0005-0000-0000-0000A4AB0000}"/>
    <cellStyle name="Финансовый 11 4 2 5" xfId="28324" xr:uid="{00000000-0005-0000-0000-0000A5AB0000}"/>
    <cellStyle name="Финансовый 11 4 3" xfId="9496" xr:uid="{00000000-0005-0000-0000-0000A6AB0000}"/>
    <cellStyle name="Финансовый 11 4 3 2" xfId="15490" xr:uid="{00000000-0005-0000-0000-0000A7AB0000}"/>
    <cellStyle name="Финансовый 11 4 3 2 2" xfId="24665" xr:uid="{00000000-0005-0000-0000-0000A8AB0000}"/>
    <cellStyle name="Финансовый 11 4 3 2 2 2" xfId="42665" xr:uid="{00000000-0005-0000-0000-0000A9AB0000}"/>
    <cellStyle name="Финансовый 11 4 3 2 3" xfId="34320" xr:uid="{00000000-0005-0000-0000-0000AAAB0000}"/>
    <cellStyle name="Финансовый 11 4 4" xfId="8276" xr:uid="{00000000-0005-0000-0000-0000ABAB0000}"/>
    <cellStyle name="Финансовый 11 4 5" xfId="13433" xr:uid="{00000000-0005-0000-0000-0000ACAB0000}"/>
    <cellStyle name="Финансовый 11 4 5 2" xfId="22673" xr:uid="{00000000-0005-0000-0000-0000ADAB0000}"/>
    <cellStyle name="Финансовый 11 4 5 2 2" xfId="40674" xr:uid="{00000000-0005-0000-0000-0000AEAB0000}"/>
    <cellStyle name="Финансовый 11 4 5 3" xfId="32325" xr:uid="{00000000-0005-0000-0000-0000AFAB0000}"/>
    <cellStyle name="Финансовый 11 5" xfId="5608" xr:uid="{00000000-0005-0000-0000-0000B0AB0000}"/>
    <cellStyle name="Финансовый 11 5 2" xfId="11819" xr:uid="{00000000-0005-0000-0000-0000B1AB0000}"/>
    <cellStyle name="Финансовый 11 5 3" xfId="13434" xr:uid="{00000000-0005-0000-0000-0000B2AB0000}"/>
    <cellStyle name="Финансовый 11 5 3 2" xfId="22674" xr:uid="{00000000-0005-0000-0000-0000B3AB0000}"/>
    <cellStyle name="Финансовый 11 5 3 2 2" xfId="40675" xr:uid="{00000000-0005-0000-0000-0000B4AB0000}"/>
    <cellStyle name="Финансовый 11 5 3 3" xfId="32326" xr:uid="{00000000-0005-0000-0000-0000B5AB0000}"/>
    <cellStyle name="Финансовый 11 6" xfId="13435" xr:uid="{00000000-0005-0000-0000-0000B6AB0000}"/>
    <cellStyle name="Финансовый 11 6 2" xfId="22675" xr:uid="{00000000-0005-0000-0000-0000B7AB0000}"/>
    <cellStyle name="Финансовый 11 6 2 2" xfId="40676" xr:uid="{00000000-0005-0000-0000-0000B8AB0000}"/>
    <cellStyle name="Финансовый 11 6 3" xfId="32327" xr:uid="{00000000-0005-0000-0000-0000B9AB0000}"/>
    <cellStyle name="Финансовый 11 7" xfId="17530" xr:uid="{00000000-0005-0000-0000-0000BAAB0000}"/>
    <cellStyle name="Финансовый 11 7 2" xfId="35882" xr:uid="{00000000-0005-0000-0000-0000BBAB0000}"/>
    <cellStyle name="Финансовый 11 8" xfId="27694" xr:uid="{00000000-0005-0000-0000-0000BCAB0000}"/>
    <cellStyle name="Финансовый 12" xfId="4682" xr:uid="{00000000-0005-0000-0000-0000BDAB0000}"/>
    <cellStyle name="Финансовый 12 10" xfId="27698" xr:uid="{00000000-0005-0000-0000-0000BEAB0000}"/>
    <cellStyle name="Финансовый 12 2" xfId="4683" xr:uid="{00000000-0005-0000-0000-0000BFAB0000}"/>
    <cellStyle name="Финансовый 12 2 2" xfId="4684" xr:uid="{00000000-0005-0000-0000-0000C0AB0000}"/>
    <cellStyle name="Финансовый 12 2 2 2" xfId="5178" xr:uid="{00000000-0005-0000-0000-0000C1AB0000}"/>
    <cellStyle name="Финансовый 12 2 2 2 2" xfId="6404" xr:uid="{00000000-0005-0000-0000-0000C2AB0000}"/>
    <cellStyle name="Финансовый 12 2 2 2 2 2" xfId="18348" xr:uid="{00000000-0005-0000-0000-0000C3AB0000}"/>
    <cellStyle name="Финансовый 12 2 2 2 2 2 2" xfId="36656" xr:uid="{00000000-0005-0000-0000-0000C4AB0000}"/>
    <cellStyle name="Финансовый 12 2 2 2 2 3" xfId="28442" xr:uid="{00000000-0005-0000-0000-0000C5AB0000}"/>
    <cellStyle name="Финансовый 12 2 2 2 3" xfId="8816" xr:uid="{00000000-0005-0000-0000-0000C6AB0000}"/>
    <cellStyle name="Финансовый 12 2 2 3" xfId="5755" xr:uid="{00000000-0005-0000-0000-0000C7AB0000}"/>
    <cellStyle name="Финансовый 12 2 2 4" xfId="17537" xr:uid="{00000000-0005-0000-0000-0000C8AB0000}"/>
    <cellStyle name="Финансовый 12 2 2 4 2" xfId="35889" xr:uid="{00000000-0005-0000-0000-0000C9AB0000}"/>
    <cellStyle name="Финансовый 12 2 2 5" xfId="27700" xr:uid="{00000000-0005-0000-0000-0000CAAB0000}"/>
    <cellStyle name="Финансовый 12 2 3" xfId="4685" xr:uid="{00000000-0005-0000-0000-0000CBAB0000}"/>
    <cellStyle name="Финансовый 12 2 3 2" xfId="5179" xr:uid="{00000000-0005-0000-0000-0000CCAB0000}"/>
    <cellStyle name="Финансовый 12 2 3 2 2" xfId="6405" xr:uid="{00000000-0005-0000-0000-0000CDAB0000}"/>
    <cellStyle name="Финансовый 12 2 3 2 2 2" xfId="18349" xr:uid="{00000000-0005-0000-0000-0000CEAB0000}"/>
    <cellStyle name="Финансовый 12 2 3 2 2 2 2" xfId="36657" xr:uid="{00000000-0005-0000-0000-0000CFAB0000}"/>
    <cellStyle name="Финансовый 12 2 3 2 2 3" xfId="28443" xr:uid="{00000000-0005-0000-0000-0000D0AB0000}"/>
    <cellStyle name="Финансовый 12 2 3 2 3" xfId="10530" xr:uid="{00000000-0005-0000-0000-0000D1AB0000}"/>
    <cellStyle name="Финансовый 12 2 3 3" xfId="5756" xr:uid="{00000000-0005-0000-0000-0000D2AB0000}"/>
    <cellStyle name="Финансовый 12 2 3 4" xfId="17538" xr:uid="{00000000-0005-0000-0000-0000D3AB0000}"/>
    <cellStyle name="Финансовый 12 2 3 4 2" xfId="35890" xr:uid="{00000000-0005-0000-0000-0000D4AB0000}"/>
    <cellStyle name="Финансовый 12 2 3 5" xfId="27701" xr:uid="{00000000-0005-0000-0000-0000D5AB0000}"/>
    <cellStyle name="Финансовый 12 2 4" xfId="5177" xr:uid="{00000000-0005-0000-0000-0000D6AB0000}"/>
    <cellStyle name="Финансовый 12 2 4 2" xfId="6403" xr:uid="{00000000-0005-0000-0000-0000D7AB0000}"/>
    <cellStyle name="Финансовый 12 2 4 2 2" xfId="18347" xr:uid="{00000000-0005-0000-0000-0000D8AB0000}"/>
    <cellStyle name="Финансовый 12 2 4 2 2 2" xfId="36655" xr:uid="{00000000-0005-0000-0000-0000D9AB0000}"/>
    <cellStyle name="Финансовый 12 2 4 2 3" xfId="28441" xr:uid="{00000000-0005-0000-0000-0000DAAB0000}"/>
    <cellStyle name="Финансовый 12 2 4 3" xfId="10531" xr:uid="{00000000-0005-0000-0000-0000DBAB0000}"/>
    <cellStyle name="Финансовый 12 2 5" xfId="5754" xr:uid="{00000000-0005-0000-0000-0000DCAB0000}"/>
    <cellStyle name="Финансовый 12 2 6" xfId="17536" xr:uid="{00000000-0005-0000-0000-0000DDAB0000}"/>
    <cellStyle name="Финансовый 12 2 6 2" xfId="35888" xr:uid="{00000000-0005-0000-0000-0000DEAB0000}"/>
    <cellStyle name="Финансовый 12 2 7" xfId="27699" xr:uid="{00000000-0005-0000-0000-0000DFAB0000}"/>
    <cellStyle name="Финансовый 12 3" xfId="4686" xr:uid="{00000000-0005-0000-0000-0000E0AB0000}"/>
    <cellStyle name="Финансовый 12 3 2" xfId="4687" xr:uid="{00000000-0005-0000-0000-0000E1AB0000}"/>
    <cellStyle name="Финансовый 12 3 2 2" xfId="5181" xr:uid="{00000000-0005-0000-0000-0000E2AB0000}"/>
    <cellStyle name="Финансовый 12 3 2 2 2" xfId="6407" xr:uid="{00000000-0005-0000-0000-0000E3AB0000}"/>
    <cellStyle name="Финансовый 12 3 2 2 2 2" xfId="18351" xr:uid="{00000000-0005-0000-0000-0000E4AB0000}"/>
    <cellStyle name="Финансовый 12 3 2 2 2 2 2" xfId="36659" xr:uid="{00000000-0005-0000-0000-0000E5AB0000}"/>
    <cellStyle name="Финансовый 12 3 2 2 2 3" xfId="28445" xr:uid="{00000000-0005-0000-0000-0000E6AB0000}"/>
    <cellStyle name="Финансовый 12 3 2 2 3" xfId="8800" xr:uid="{00000000-0005-0000-0000-0000E7AB0000}"/>
    <cellStyle name="Финансовый 12 3 2 3" xfId="5758" xr:uid="{00000000-0005-0000-0000-0000E8AB0000}"/>
    <cellStyle name="Финансовый 12 3 2 4" xfId="17540" xr:uid="{00000000-0005-0000-0000-0000E9AB0000}"/>
    <cellStyle name="Финансовый 12 3 2 4 2" xfId="35892" xr:uid="{00000000-0005-0000-0000-0000EAAB0000}"/>
    <cellStyle name="Финансовый 12 3 2 5" xfId="27703" xr:uid="{00000000-0005-0000-0000-0000EBAB0000}"/>
    <cellStyle name="Финансовый 12 3 3" xfId="4688" xr:uid="{00000000-0005-0000-0000-0000ECAB0000}"/>
    <cellStyle name="Финансовый 12 3 3 2" xfId="5182" xr:uid="{00000000-0005-0000-0000-0000EDAB0000}"/>
    <cellStyle name="Финансовый 12 3 3 2 2" xfId="6408" xr:uid="{00000000-0005-0000-0000-0000EEAB0000}"/>
    <cellStyle name="Финансовый 12 3 3 2 2 2" xfId="18352" xr:uid="{00000000-0005-0000-0000-0000EFAB0000}"/>
    <cellStyle name="Финансовый 12 3 3 2 2 2 2" xfId="36660" xr:uid="{00000000-0005-0000-0000-0000F0AB0000}"/>
    <cellStyle name="Финансовый 12 3 3 2 2 3" xfId="28446" xr:uid="{00000000-0005-0000-0000-0000F1AB0000}"/>
    <cellStyle name="Финансовый 12 3 3 2 3" xfId="10532" xr:uid="{00000000-0005-0000-0000-0000F2AB0000}"/>
    <cellStyle name="Финансовый 12 3 3 3" xfId="5759" xr:uid="{00000000-0005-0000-0000-0000F3AB0000}"/>
    <cellStyle name="Финансовый 12 3 3 4" xfId="17541" xr:uid="{00000000-0005-0000-0000-0000F4AB0000}"/>
    <cellStyle name="Финансовый 12 3 3 4 2" xfId="35893" xr:uid="{00000000-0005-0000-0000-0000F5AB0000}"/>
    <cellStyle name="Финансовый 12 3 3 5" xfId="27704" xr:uid="{00000000-0005-0000-0000-0000F6AB0000}"/>
    <cellStyle name="Финансовый 12 3 4" xfId="5180" xr:uid="{00000000-0005-0000-0000-0000F7AB0000}"/>
    <cellStyle name="Финансовый 12 3 4 2" xfId="6406" xr:uid="{00000000-0005-0000-0000-0000F8AB0000}"/>
    <cellStyle name="Финансовый 12 3 4 2 2" xfId="18350" xr:uid="{00000000-0005-0000-0000-0000F9AB0000}"/>
    <cellStyle name="Финансовый 12 3 4 2 2 2" xfId="36658" xr:uid="{00000000-0005-0000-0000-0000FAAB0000}"/>
    <cellStyle name="Финансовый 12 3 4 2 3" xfId="28444" xr:uid="{00000000-0005-0000-0000-0000FBAB0000}"/>
    <cellStyle name="Финансовый 12 3 4 3" xfId="10533" xr:uid="{00000000-0005-0000-0000-0000FCAB0000}"/>
    <cellStyle name="Финансовый 12 3 5" xfId="5757" xr:uid="{00000000-0005-0000-0000-0000FDAB0000}"/>
    <cellStyle name="Финансовый 12 3 6" xfId="17539" xr:uid="{00000000-0005-0000-0000-0000FEAB0000}"/>
    <cellStyle name="Финансовый 12 3 6 2" xfId="35891" xr:uid="{00000000-0005-0000-0000-0000FFAB0000}"/>
    <cellStyle name="Финансовый 12 3 7" xfId="27702" xr:uid="{00000000-0005-0000-0000-000000AC0000}"/>
    <cellStyle name="Финансовый 12 4" xfId="4689" xr:uid="{00000000-0005-0000-0000-000001AC0000}"/>
    <cellStyle name="Финансовый 12 4 2" xfId="4690" xr:uid="{00000000-0005-0000-0000-000002AC0000}"/>
    <cellStyle name="Финансовый 12 4 2 2" xfId="5184" xr:uid="{00000000-0005-0000-0000-000003AC0000}"/>
    <cellStyle name="Финансовый 12 4 2 2 2" xfId="6410" xr:uid="{00000000-0005-0000-0000-000004AC0000}"/>
    <cellStyle name="Финансовый 12 4 2 2 2 2" xfId="18354" xr:uid="{00000000-0005-0000-0000-000005AC0000}"/>
    <cellStyle name="Финансовый 12 4 2 2 2 2 2" xfId="36662" xr:uid="{00000000-0005-0000-0000-000006AC0000}"/>
    <cellStyle name="Финансовый 12 4 2 2 2 3" xfId="28448" xr:uid="{00000000-0005-0000-0000-000007AC0000}"/>
    <cellStyle name="Финансовый 12 4 2 2 3" xfId="8651" xr:uid="{00000000-0005-0000-0000-000008AC0000}"/>
    <cellStyle name="Финансовый 12 4 2 3" xfId="5761" xr:uid="{00000000-0005-0000-0000-000009AC0000}"/>
    <cellStyle name="Финансовый 12 4 2 4" xfId="17543" xr:uid="{00000000-0005-0000-0000-00000AAC0000}"/>
    <cellStyle name="Финансовый 12 4 2 4 2" xfId="35895" xr:uid="{00000000-0005-0000-0000-00000BAC0000}"/>
    <cellStyle name="Финансовый 12 4 2 5" xfId="27706" xr:uid="{00000000-0005-0000-0000-00000CAC0000}"/>
    <cellStyle name="Финансовый 12 4 3" xfId="4691" xr:uid="{00000000-0005-0000-0000-00000DAC0000}"/>
    <cellStyle name="Финансовый 12 4 3 2" xfId="5185" xr:uid="{00000000-0005-0000-0000-00000EAC0000}"/>
    <cellStyle name="Финансовый 12 4 3 2 2" xfId="6411" xr:uid="{00000000-0005-0000-0000-00000FAC0000}"/>
    <cellStyle name="Финансовый 12 4 3 2 2 2" xfId="18355" xr:uid="{00000000-0005-0000-0000-000010AC0000}"/>
    <cellStyle name="Финансовый 12 4 3 2 2 2 2" xfId="36663" xr:uid="{00000000-0005-0000-0000-000011AC0000}"/>
    <cellStyle name="Финансовый 12 4 3 2 2 3" xfId="28449" xr:uid="{00000000-0005-0000-0000-000012AC0000}"/>
    <cellStyle name="Финансовый 12 4 3 2 3" xfId="10534" xr:uid="{00000000-0005-0000-0000-000013AC0000}"/>
    <cellStyle name="Финансовый 12 4 3 3" xfId="5762" xr:uid="{00000000-0005-0000-0000-000014AC0000}"/>
    <cellStyle name="Финансовый 12 4 3 4" xfId="17544" xr:uid="{00000000-0005-0000-0000-000015AC0000}"/>
    <cellStyle name="Финансовый 12 4 3 4 2" xfId="35896" xr:uid="{00000000-0005-0000-0000-000016AC0000}"/>
    <cellStyle name="Финансовый 12 4 3 5" xfId="27707" xr:uid="{00000000-0005-0000-0000-000017AC0000}"/>
    <cellStyle name="Финансовый 12 4 4" xfId="5183" xr:uid="{00000000-0005-0000-0000-000018AC0000}"/>
    <cellStyle name="Финансовый 12 4 4 2" xfId="6409" xr:uid="{00000000-0005-0000-0000-000019AC0000}"/>
    <cellStyle name="Финансовый 12 4 4 2 2" xfId="18353" xr:uid="{00000000-0005-0000-0000-00001AAC0000}"/>
    <cellStyle name="Финансовый 12 4 4 2 2 2" xfId="36661" xr:uid="{00000000-0005-0000-0000-00001BAC0000}"/>
    <cellStyle name="Финансовый 12 4 4 2 3" xfId="28447" xr:uid="{00000000-0005-0000-0000-00001CAC0000}"/>
    <cellStyle name="Финансовый 12 4 4 3" xfId="10535" xr:uid="{00000000-0005-0000-0000-00001DAC0000}"/>
    <cellStyle name="Финансовый 12 4 5" xfId="5760" xr:uid="{00000000-0005-0000-0000-00001EAC0000}"/>
    <cellStyle name="Финансовый 12 4 6" xfId="17542" xr:uid="{00000000-0005-0000-0000-00001FAC0000}"/>
    <cellStyle name="Финансовый 12 4 6 2" xfId="35894" xr:uid="{00000000-0005-0000-0000-000020AC0000}"/>
    <cellStyle name="Финансовый 12 4 7" xfId="27705" xr:uid="{00000000-0005-0000-0000-000021AC0000}"/>
    <cellStyle name="Финансовый 12 5" xfId="4692" xr:uid="{00000000-0005-0000-0000-000022AC0000}"/>
    <cellStyle name="Финансовый 12 5 2" xfId="5186" xr:uid="{00000000-0005-0000-0000-000023AC0000}"/>
    <cellStyle name="Финансовый 12 5 2 2" xfId="6412" xr:uid="{00000000-0005-0000-0000-000024AC0000}"/>
    <cellStyle name="Финансовый 12 5 2 2 2" xfId="18356" xr:uid="{00000000-0005-0000-0000-000025AC0000}"/>
    <cellStyle name="Финансовый 12 5 2 2 2 2" xfId="36664" xr:uid="{00000000-0005-0000-0000-000026AC0000}"/>
    <cellStyle name="Финансовый 12 5 2 2 3" xfId="28450" xr:uid="{00000000-0005-0000-0000-000027AC0000}"/>
    <cellStyle name="Финансовый 12 5 2 3" xfId="9126" xr:uid="{00000000-0005-0000-0000-000028AC0000}"/>
    <cellStyle name="Финансовый 12 5 3" xfId="5763" xr:uid="{00000000-0005-0000-0000-000029AC0000}"/>
    <cellStyle name="Финансовый 12 5 4" xfId="17545" xr:uid="{00000000-0005-0000-0000-00002AAC0000}"/>
    <cellStyle name="Финансовый 12 5 4 2" xfId="35897" xr:uid="{00000000-0005-0000-0000-00002BAC0000}"/>
    <cellStyle name="Финансовый 12 5 5" xfId="27708" xr:uid="{00000000-0005-0000-0000-00002CAC0000}"/>
    <cellStyle name="Финансовый 12 6" xfId="4693" xr:uid="{00000000-0005-0000-0000-00002DAC0000}"/>
    <cellStyle name="Финансовый 12 6 2" xfId="5187" xr:uid="{00000000-0005-0000-0000-00002EAC0000}"/>
    <cellStyle name="Финансовый 12 6 2 2" xfId="6413" xr:uid="{00000000-0005-0000-0000-00002FAC0000}"/>
    <cellStyle name="Финансовый 12 6 2 2 2" xfId="18357" xr:uid="{00000000-0005-0000-0000-000030AC0000}"/>
    <cellStyle name="Финансовый 12 6 2 2 2 2" xfId="36665" xr:uid="{00000000-0005-0000-0000-000031AC0000}"/>
    <cellStyle name="Финансовый 12 6 2 2 3" xfId="28451" xr:uid="{00000000-0005-0000-0000-000032AC0000}"/>
    <cellStyle name="Финансовый 12 6 2 3" xfId="10536" xr:uid="{00000000-0005-0000-0000-000033AC0000}"/>
    <cellStyle name="Финансовый 12 6 3" xfId="5764" xr:uid="{00000000-0005-0000-0000-000034AC0000}"/>
    <cellStyle name="Финансовый 12 6 4" xfId="17546" xr:uid="{00000000-0005-0000-0000-000035AC0000}"/>
    <cellStyle name="Финансовый 12 6 4 2" xfId="35898" xr:uid="{00000000-0005-0000-0000-000036AC0000}"/>
    <cellStyle name="Финансовый 12 6 5" xfId="27709" xr:uid="{00000000-0005-0000-0000-000037AC0000}"/>
    <cellStyle name="Финансовый 12 7" xfId="5026" xr:uid="{00000000-0005-0000-0000-000038AC0000}"/>
    <cellStyle name="Финансовый 12 7 2" xfId="6284" xr:uid="{00000000-0005-0000-0000-000039AC0000}"/>
    <cellStyle name="Финансовый 12 7 2 2" xfId="18230" xr:uid="{00000000-0005-0000-0000-00003AAC0000}"/>
    <cellStyle name="Финансовый 12 7 2 2 2" xfId="36539" xr:uid="{00000000-0005-0000-0000-00003BAC0000}"/>
    <cellStyle name="Финансовый 12 7 2 3" xfId="28325" xr:uid="{00000000-0005-0000-0000-00003CAC0000}"/>
    <cellStyle name="Финансовый 12 7 3" xfId="8277" xr:uid="{00000000-0005-0000-0000-00003DAC0000}"/>
    <cellStyle name="Финансовый 12 7 4" xfId="13436" xr:uid="{00000000-0005-0000-0000-00003EAC0000}"/>
    <cellStyle name="Финансовый 12 7 4 2" xfId="22676" xr:uid="{00000000-0005-0000-0000-00003FAC0000}"/>
    <cellStyle name="Финансовый 12 7 4 2 2" xfId="40677" xr:uid="{00000000-0005-0000-0000-000040AC0000}"/>
    <cellStyle name="Финансовый 12 7 4 3" xfId="32328" xr:uid="{00000000-0005-0000-0000-000041AC0000}"/>
    <cellStyle name="Финансовый 12 8" xfId="5609" xr:uid="{00000000-0005-0000-0000-000042AC0000}"/>
    <cellStyle name="Финансовый 12 8 2" xfId="11820" xr:uid="{00000000-0005-0000-0000-000043AC0000}"/>
    <cellStyle name="Финансовый 12 8 3" xfId="13437" xr:uid="{00000000-0005-0000-0000-000044AC0000}"/>
    <cellStyle name="Финансовый 12 8 3 2" xfId="22677" xr:uid="{00000000-0005-0000-0000-000045AC0000}"/>
    <cellStyle name="Финансовый 12 8 3 2 2" xfId="40678" xr:uid="{00000000-0005-0000-0000-000046AC0000}"/>
    <cellStyle name="Финансовый 12 8 3 3" xfId="32329" xr:uid="{00000000-0005-0000-0000-000047AC0000}"/>
    <cellStyle name="Финансовый 12 9" xfId="17535" xr:uid="{00000000-0005-0000-0000-000048AC0000}"/>
    <cellStyle name="Финансовый 12 9 2" xfId="35887" xr:uid="{00000000-0005-0000-0000-000049AC0000}"/>
    <cellStyle name="Финансовый 13" xfId="4694" xr:uid="{00000000-0005-0000-0000-00004AAC0000}"/>
    <cellStyle name="Финансовый 13 2" xfId="4695" xr:uid="{00000000-0005-0000-0000-00004BAC0000}"/>
    <cellStyle name="Финансовый 13 2 2" xfId="4696" xr:uid="{00000000-0005-0000-0000-00004CAC0000}"/>
    <cellStyle name="Финансовый 13 2 2 2" xfId="5189" xr:uid="{00000000-0005-0000-0000-00004DAC0000}"/>
    <cellStyle name="Финансовый 13 2 2 2 2" xfId="6415" xr:uid="{00000000-0005-0000-0000-00004EAC0000}"/>
    <cellStyle name="Финансовый 13 2 2 2 2 2" xfId="18359" xr:uid="{00000000-0005-0000-0000-00004FAC0000}"/>
    <cellStyle name="Финансовый 13 2 2 2 2 2 2" xfId="36667" xr:uid="{00000000-0005-0000-0000-000050AC0000}"/>
    <cellStyle name="Финансовый 13 2 2 2 2 3" xfId="28453" xr:uid="{00000000-0005-0000-0000-000051AC0000}"/>
    <cellStyle name="Финансовый 13 2 2 2 3" xfId="8852" xr:uid="{00000000-0005-0000-0000-000052AC0000}"/>
    <cellStyle name="Финансовый 13 2 2 3" xfId="5766" xr:uid="{00000000-0005-0000-0000-000053AC0000}"/>
    <cellStyle name="Финансовый 13 2 2 4" xfId="17549" xr:uid="{00000000-0005-0000-0000-000054AC0000}"/>
    <cellStyle name="Финансовый 13 2 2 4 2" xfId="35901" xr:uid="{00000000-0005-0000-0000-000055AC0000}"/>
    <cellStyle name="Финансовый 13 2 2 5" xfId="27712" xr:uid="{00000000-0005-0000-0000-000056AC0000}"/>
    <cellStyle name="Финансовый 13 2 3" xfId="4697" xr:uid="{00000000-0005-0000-0000-000057AC0000}"/>
    <cellStyle name="Финансовый 13 2 3 2" xfId="5190" xr:uid="{00000000-0005-0000-0000-000058AC0000}"/>
    <cellStyle name="Финансовый 13 2 3 2 2" xfId="6416" xr:uid="{00000000-0005-0000-0000-000059AC0000}"/>
    <cellStyle name="Финансовый 13 2 3 2 2 2" xfId="18360" xr:uid="{00000000-0005-0000-0000-00005AAC0000}"/>
    <cellStyle name="Финансовый 13 2 3 2 2 2 2" xfId="36668" xr:uid="{00000000-0005-0000-0000-00005BAC0000}"/>
    <cellStyle name="Финансовый 13 2 3 2 2 3" xfId="28454" xr:uid="{00000000-0005-0000-0000-00005CAC0000}"/>
    <cellStyle name="Финансовый 13 2 3 2 3" xfId="10537" xr:uid="{00000000-0005-0000-0000-00005DAC0000}"/>
    <cellStyle name="Финансовый 13 2 3 3" xfId="5767" xr:uid="{00000000-0005-0000-0000-00005EAC0000}"/>
    <cellStyle name="Финансовый 13 2 3 4" xfId="17550" xr:uid="{00000000-0005-0000-0000-00005FAC0000}"/>
    <cellStyle name="Финансовый 13 2 3 4 2" xfId="35902" xr:uid="{00000000-0005-0000-0000-000060AC0000}"/>
    <cellStyle name="Финансовый 13 2 3 5" xfId="27713" xr:uid="{00000000-0005-0000-0000-000061AC0000}"/>
    <cellStyle name="Финансовый 13 2 4" xfId="5188" xr:uid="{00000000-0005-0000-0000-000062AC0000}"/>
    <cellStyle name="Финансовый 13 2 4 2" xfId="6414" xr:uid="{00000000-0005-0000-0000-000063AC0000}"/>
    <cellStyle name="Финансовый 13 2 4 2 2" xfId="18358" xr:uid="{00000000-0005-0000-0000-000064AC0000}"/>
    <cellStyle name="Финансовый 13 2 4 2 2 2" xfId="36666" xr:uid="{00000000-0005-0000-0000-000065AC0000}"/>
    <cellStyle name="Финансовый 13 2 4 2 3" xfId="28452" xr:uid="{00000000-0005-0000-0000-000066AC0000}"/>
    <cellStyle name="Финансовый 13 2 4 3" xfId="10538" xr:uid="{00000000-0005-0000-0000-000067AC0000}"/>
    <cellStyle name="Финансовый 13 2 5" xfId="5765" xr:uid="{00000000-0005-0000-0000-000068AC0000}"/>
    <cellStyle name="Финансовый 13 2 6" xfId="17548" xr:uid="{00000000-0005-0000-0000-000069AC0000}"/>
    <cellStyle name="Финансовый 13 2 6 2" xfId="35900" xr:uid="{00000000-0005-0000-0000-00006AAC0000}"/>
    <cellStyle name="Финансовый 13 2 7" xfId="27711" xr:uid="{00000000-0005-0000-0000-00006BAC0000}"/>
    <cellStyle name="Финансовый 13 3" xfId="4698" xr:uid="{00000000-0005-0000-0000-00006CAC0000}"/>
    <cellStyle name="Финансовый 13 3 2" xfId="5191" xr:uid="{00000000-0005-0000-0000-00006DAC0000}"/>
    <cellStyle name="Финансовый 13 3 2 2" xfId="6417" xr:uid="{00000000-0005-0000-0000-00006EAC0000}"/>
    <cellStyle name="Финансовый 13 3 2 2 2" xfId="18361" xr:uid="{00000000-0005-0000-0000-00006FAC0000}"/>
    <cellStyle name="Финансовый 13 3 2 2 2 2" xfId="36669" xr:uid="{00000000-0005-0000-0000-000070AC0000}"/>
    <cellStyle name="Финансовый 13 3 2 2 3" xfId="28455" xr:uid="{00000000-0005-0000-0000-000071AC0000}"/>
    <cellStyle name="Финансовый 13 3 2 3" xfId="8815" xr:uid="{00000000-0005-0000-0000-000072AC0000}"/>
    <cellStyle name="Финансовый 13 3 3" xfId="5768" xr:uid="{00000000-0005-0000-0000-000073AC0000}"/>
    <cellStyle name="Финансовый 13 3 4" xfId="17551" xr:uid="{00000000-0005-0000-0000-000074AC0000}"/>
    <cellStyle name="Финансовый 13 3 4 2" xfId="35903" xr:uid="{00000000-0005-0000-0000-000075AC0000}"/>
    <cellStyle name="Финансовый 13 3 5" xfId="27714" xr:uid="{00000000-0005-0000-0000-000076AC0000}"/>
    <cellStyle name="Финансовый 13 4" xfId="4699" xr:uid="{00000000-0005-0000-0000-000077AC0000}"/>
    <cellStyle name="Финансовый 13 4 2" xfId="5192" xr:uid="{00000000-0005-0000-0000-000078AC0000}"/>
    <cellStyle name="Финансовый 13 4 2 2" xfId="6418" xr:uid="{00000000-0005-0000-0000-000079AC0000}"/>
    <cellStyle name="Финансовый 13 4 2 2 2" xfId="18362" xr:uid="{00000000-0005-0000-0000-00007AAC0000}"/>
    <cellStyle name="Финансовый 13 4 2 2 2 2" xfId="36670" xr:uid="{00000000-0005-0000-0000-00007BAC0000}"/>
    <cellStyle name="Финансовый 13 4 2 2 3" xfId="28456" xr:uid="{00000000-0005-0000-0000-00007CAC0000}"/>
    <cellStyle name="Финансовый 13 4 2 3" xfId="10539" xr:uid="{00000000-0005-0000-0000-00007DAC0000}"/>
    <cellStyle name="Финансовый 13 4 3" xfId="5769" xr:uid="{00000000-0005-0000-0000-00007EAC0000}"/>
    <cellStyle name="Финансовый 13 4 4" xfId="17552" xr:uid="{00000000-0005-0000-0000-00007FAC0000}"/>
    <cellStyle name="Финансовый 13 4 4 2" xfId="35904" xr:uid="{00000000-0005-0000-0000-000080AC0000}"/>
    <cellStyle name="Финансовый 13 4 5" xfId="27715" xr:uid="{00000000-0005-0000-0000-000081AC0000}"/>
    <cellStyle name="Финансовый 13 5" xfId="5027" xr:uid="{00000000-0005-0000-0000-000082AC0000}"/>
    <cellStyle name="Финансовый 13 5 2" xfId="6285" xr:uid="{00000000-0005-0000-0000-000083AC0000}"/>
    <cellStyle name="Финансовый 13 5 2 2" xfId="18231" xr:uid="{00000000-0005-0000-0000-000084AC0000}"/>
    <cellStyle name="Финансовый 13 5 2 2 2" xfId="36540" xr:uid="{00000000-0005-0000-0000-000085AC0000}"/>
    <cellStyle name="Финансовый 13 5 2 3" xfId="28326" xr:uid="{00000000-0005-0000-0000-000086AC0000}"/>
    <cellStyle name="Финансовый 13 5 3" xfId="10540" xr:uid="{00000000-0005-0000-0000-000087AC0000}"/>
    <cellStyle name="Финансовый 13 6" xfId="5610" xr:uid="{00000000-0005-0000-0000-000088AC0000}"/>
    <cellStyle name="Финансовый 13 6 2" xfId="11822" xr:uid="{00000000-0005-0000-0000-000089AC0000}"/>
    <cellStyle name="Финансовый 13 7" xfId="17547" xr:uid="{00000000-0005-0000-0000-00008AAC0000}"/>
    <cellStyle name="Финансовый 13 7 2" xfId="35899" xr:uid="{00000000-0005-0000-0000-00008BAC0000}"/>
    <cellStyle name="Финансовый 13 8" xfId="27710" xr:uid="{00000000-0005-0000-0000-00008CAC0000}"/>
    <cellStyle name="Финансовый 14" xfId="4700" xr:uid="{00000000-0005-0000-0000-00008DAC0000}"/>
    <cellStyle name="Финансовый 14 2" xfId="4701" xr:uid="{00000000-0005-0000-0000-00008EAC0000}"/>
    <cellStyle name="Финансовый 14 2 2" xfId="4702" xr:uid="{00000000-0005-0000-0000-00008FAC0000}"/>
    <cellStyle name="Финансовый 14 2 2 2" xfId="5194" xr:uid="{00000000-0005-0000-0000-000090AC0000}"/>
    <cellStyle name="Финансовый 14 2 2 2 2" xfId="6420" xr:uid="{00000000-0005-0000-0000-000091AC0000}"/>
    <cellStyle name="Финансовый 14 2 2 2 2 2" xfId="18364" xr:uid="{00000000-0005-0000-0000-000092AC0000}"/>
    <cellStyle name="Финансовый 14 2 2 2 2 2 2" xfId="36672" xr:uid="{00000000-0005-0000-0000-000093AC0000}"/>
    <cellStyle name="Финансовый 14 2 2 2 2 3" xfId="28458" xr:uid="{00000000-0005-0000-0000-000094AC0000}"/>
    <cellStyle name="Финансовый 14 2 2 2 3" xfId="10541" xr:uid="{00000000-0005-0000-0000-000095AC0000}"/>
    <cellStyle name="Финансовый 14 2 2 3" xfId="5771" xr:uid="{00000000-0005-0000-0000-000096AC0000}"/>
    <cellStyle name="Финансовый 14 2 2 4" xfId="17555" xr:uid="{00000000-0005-0000-0000-000097AC0000}"/>
    <cellStyle name="Финансовый 14 2 2 4 2" xfId="35907" xr:uid="{00000000-0005-0000-0000-000098AC0000}"/>
    <cellStyle name="Финансовый 14 2 2 5" xfId="27718" xr:uid="{00000000-0005-0000-0000-000099AC0000}"/>
    <cellStyle name="Финансовый 14 2 3" xfId="5193" xr:uid="{00000000-0005-0000-0000-00009AAC0000}"/>
    <cellStyle name="Финансовый 14 2 3 2" xfId="6419" xr:uid="{00000000-0005-0000-0000-00009BAC0000}"/>
    <cellStyle name="Финансовый 14 2 3 2 2" xfId="18363" xr:uid="{00000000-0005-0000-0000-00009CAC0000}"/>
    <cellStyle name="Финансовый 14 2 3 2 2 2" xfId="36671" xr:uid="{00000000-0005-0000-0000-00009DAC0000}"/>
    <cellStyle name="Финансовый 14 2 3 2 3" xfId="28457" xr:uid="{00000000-0005-0000-0000-00009EAC0000}"/>
    <cellStyle name="Финансовый 14 2 3 3" xfId="10542" xr:uid="{00000000-0005-0000-0000-00009FAC0000}"/>
    <cellStyle name="Финансовый 14 2 4" xfId="5770" xr:uid="{00000000-0005-0000-0000-0000A0AC0000}"/>
    <cellStyle name="Финансовый 14 2 5" xfId="17554" xr:uid="{00000000-0005-0000-0000-0000A1AC0000}"/>
    <cellStyle name="Финансовый 14 2 5 2" xfId="35906" xr:uid="{00000000-0005-0000-0000-0000A2AC0000}"/>
    <cellStyle name="Финансовый 14 2 6" xfId="27717" xr:uid="{00000000-0005-0000-0000-0000A3AC0000}"/>
    <cellStyle name="Финансовый 14 3" xfId="4703" xr:uid="{00000000-0005-0000-0000-0000A4AC0000}"/>
    <cellStyle name="Финансовый 14 3 2" xfId="5195" xr:uid="{00000000-0005-0000-0000-0000A5AC0000}"/>
    <cellStyle name="Финансовый 14 3 2 2" xfId="6421" xr:uid="{00000000-0005-0000-0000-0000A6AC0000}"/>
    <cellStyle name="Финансовый 14 3 2 2 2" xfId="18365" xr:uid="{00000000-0005-0000-0000-0000A7AC0000}"/>
    <cellStyle name="Финансовый 14 3 2 2 2 2" xfId="36673" xr:uid="{00000000-0005-0000-0000-0000A8AC0000}"/>
    <cellStyle name="Финансовый 14 3 2 2 3" xfId="28459" xr:uid="{00000000-0005-0000-0000-0000A9AC0000}"/>
    <cellStyle name="Финансовый 14 3 2 3" xfId="10543" xr:uid="{00000000-0005-0000-0000-0000AAAC0000}"/>
    <cellStyle name="Финансовый 14 3 3" xfId="5772" xr:uid="{00000000-0005-0000-0000-0000ABAC0000}"/>
    <cellStyle name="Финансовый 14 3 4" xfId="17556" xr:uid="{00000000-0005-0000-0000-0000ACAC0000}"/>
    <cellStyle name="Финансовый 14 3 4 2" xfId="35908" xr:uid="{00000000-0005-0000-0000-0000ADAC0000}"/>
    <cellStyle name="Финансовый 14 3 5" xfId="27719" xr:uid="{00000000-0005-0000-0000-0000AEAC0000}"/>
    <cellStyle name="Финансовый 14 4" xfId="5028" xr:uid="{00000000-0005-0000-0000-0000AFAC0000}"/>
    <cellStyle name="Финансовый 14 4 2" xfId="6286" xr:uid="{00000000-0005-0000-0000-0000B0AC0000}"/>
    <cellStyle name="Финансовый 14 4 2 2" xfId="18232" xr:uid="{00000000-0005-0000-0000-0000B1AC0000}"/>
    <cellStyle name="Финансовый 14 4 2 2 2" xfId="36541" xr:uid="{00000000-0005-0000-0000-0000B2AC0000}"/>
    <cellStyle name="Финансовый 14 4 2 3" xfId="28327" xr:uid="{00000000-0005-0000-0000-0000B3AC0000}"/>
    <cellStyle name="Финансовый 14 4 3" xfId="8278" xr:uid="{00000000-0005-0000-0000-0000B4AC0000}"/>
    <cellStyle name="Финансовый 14 5" xfId="5611" xr:uid="{00000000-0005-0000-0000-0000B5AC0000}"/>
    <cellStyle name="Финансовый 14 5 2" xfId="11823" xr:uid="{00000000-0005-0000-0000-0000B6AC0000}"/>
    <cellStyle name="Финансовый 14 6" xfId="17553" xr:uid="{00000000-0005-0000-0000-0000B7AC0000}"/>
    <cellStyle name="Финансовый 14 6 2" xfId="35905" xr:uid="{00000000-0005-0000-0000-0000B8AC0000}"/>
    <cellStyle name="Финансовый 14 7" xfId="27716" xr:uid="{00000000-0005-0000-0000-0000B9AC0000}"/>
    <cellStyle name="Финансовый 15" xfId="4704" xr:uid="{00000000-0005-0000-0000-0000BAAC0000}"/>
    <cellStyle name="Финансовый 15 2" xfId="4705" xr:uid="{00000000-0005-0000-0000-0000BBAC0000}"/>
    <cellStyle name="Финансовый 15 2 2" xfId="5196" xr:uid="{00000000-0005-0000-0000-0000BCAC0000}"/>
    <cellStyle name="Финансовый 15 2 2 2" xfId="6422" xr:uid="{00000000-0005-0000-0000-0000BDAC0000}"/>
    <cellStyle name="Финансовый 15 2 2 2 2" xfId="18366" xr:uid="{00000000-0005-0000-0000-0000BEAC0000}"/>
    <cellStyle name="Финансовый 15 2 2 2 2 2" xfId="36674" xr:uid="{00000000-0005-0000-0000-0000BFAC0000}"/>
    <cellStyle name="Финансовый 15 2 2 2 3" xfId="28460" xr:uid="{00000000-0005-0000-0000-0000C0AC0000}"/>
    <cellStyle name="Финансовый 15 2 2 3" xfId="10544" xr:uid="{00000000-0005-0000-0000-0000C1AC0000}"/>
    <cellStyle name="Финансовый 15 2 3" xfId="5773" xr:uid="{00000000-0005-0000-0000-0000C2AC0000}"/>
    <cellStyle name="Финансовый 15 2 4" xfId="17558" xr:uid="{00000000-0005-0000-0000-0000C3AC0000}"/>
    <cellStyle name="Финансовый 15 2 4 2" xfId="35910" xr:uid="{00000000-0005-0000-0000-0000C4AC0000}"/>
    <cellStyle name="Финансовый 15 2 5" xfId="27721" xr:uid="{00000000-0005-0000-0000-0000C5AC0000}"/>
    <cellStyle name="Финансовый 15 3" xfId="4706" xr:uid="{00000000-0005-0000-0000-0000C6AC0000}"/>
    <cellStyle name="Финансовый 15 3 2" xfId="5197" xr:uid="{00000000-0005-0000-0000-0000C7AC0000}"/>
    <cellStyle name="Финансовый 15 3 2 2" xfId="6423" xr:uid="{00000000-0005-0000-0000-0000C8AC0000}"/>
    <cellStyle name="Финансовый 15 3 2 2 2" xfId="18367" xr:uid="{00000000-0005-0000-0000-0000C9AC0000}"/>
    <cellStyle name="Финансовый 15 3 2 2 2 2" xfId="36675" xr:uid="{00000000-0005-0000-0000-0000CAAC0000}"/>
    <cellStyle name="Финансовый 15 3 2 2 3" xfId="28461" xr:uid="{00000000-0005-0000-0000-0000CBAC0000}"/>
    <cellStyle name="Финансовый 15 3 2 3" xfId="10545" xr:uid="{00000000-0005-0000-0000-0000CCAC0000}"/>
    <cellStyle name="Финансовый 15 3 3" xfId="5774" xr:uid="{00000000-0005-0000-0000-0000CDAC0000}"/>
    <cellStyle name="Финансовый 15 3 4" xfId="17559" xr:uid="{00000000-0005-0000-0000-0000CEAC0000}"/>
    <cellStyle name="Финансовый 15 3 4 2" xfId="35911" xr:uid="{00000000-0005-0000-0000-0000CFAC0000}"/>
    <cellStyle name="Финансовый 15 3 5" xfId="27722" xr:uid="{00000000-0005-0000-0000-0000D0AC0000}"/>
    <cellStyle name="Финансовый 15 4" xfId="5029" xr:uid="{00000000-0005-0000-0000-0000D1AC0000}"/>
    <cellStyle name="Финансовый 15 4 2" xfId="6287" xr:uid="{00000000-0005-0000-0000-0000D2AC0000}"/>
    <cellStyle name="Финансовый 15 4 2 2" xfId="18233" xr:uid="{00000000-0005-0000-0000-0000D3AC0000}"/>
    <cellStyle name="Финансовый 15 4 2 2 2" xfId="36542" xr:uid="{00000000-0005-0000-0000-0000D4AC0000}"/>
    <cellStyle name="Финансовый 15 4 2 3" xfId="28328" xr:uid="{00000000-0005-0000-0000-0000D5AC0000}"/>
    <cellStyle name="Финансовый 15 4 3" xfId="8279" xr:uid="{00000000-0005-0000-0000-0000D6AC0000}"/>
    <cellStyle name="Финансовый 15 5" xfId="5612" xr:uid="{00000000-0005-0000-0000-0000D7AC0000}"/>
    <cellStyle name="Финансовый 15 5 2" xfId="11824" xr:uid="{00000000-0005-0000-0000-0000D8AC0000}"/>
    <cellStyle name="Финансовый 15 6" xfId="17557" xr:uid="{00000000-0005-0000-0000-0000D9AC0000}"/>
    <cellStyle name="Финансовый 15 6 2" xfId="35909" xr:uid="{00000000-0005-0000-0000-0000DAAC0000}"/>
    <cellStyle name="Финансовый 15 7" xfId="27720" xr:uid="{00000000-0005-0000-0000-0000DBAC0000}"/>
    <cellStyle name="Финансовый 16" xfId="4707" xr:uid="{00000000-0005-0000-0000-0000DCAC0000}"/>
    <cellStyle name="Финансовый 16 2" xfId="4708" xr:uid="{00000000-0005-0000-0000-0000DDAC0000}"/>
    <cellStyle name="Финансовый 16 2 2" xfId="5198" xr:uid="{00000000-0005-0000-0000-0000DEAC0000}"/>
    <cellStyle name="Финансовый 16 2 2 2" xfId="6424" xr:uid="{00000000-0005-0000-0000-0000DFAC0000}"/>
    <cellStyle name="Финансовый 16 2 2 2 2" xfId="18368" xr:uid="{00000000-0005-0000-0000-0000E0AC0000}"/>
    <cellStyle name="Финансовый 16 2 2 2 2 2" xfId="36676" xr:uid="{00000000-0005-0000-0000-0000E1AC0000}"/>
    <cellStyle name="Финансовый 16 2 2 2 3" xfId="28462" xr:uid="{00000000-0005-0000-0000-0000E2AC0000}"/>
    <cellStyle name="Финансовый 16 2 2 3" xfId="8799" xr:uid="{00000000-0005-0000-0000-0000E3AC0000}"/>
    <cellStyle name="Финансовый 16 2 3" xfId="5775" xr:uid="{00000000-0005-0000-0000-0000E4AC0000}"/>
    <cellStyle name="Финансовый 16 2 4" xfId="17561" xr:uid="{00000000-0005-0000-0000-0000E5AC0000}"/>
    <cellStyle name="Финансовый 16 2 4 2" xfId="35913" xr:uid="{00000000-0005-0000-0000-0000E6AC0000}"/>
    <cellStyle name="Финансовый 16 2 5" xfId="27724" xr:uid="{00000000-0005-0000-0000-0000E7AC0000}"/>
    <cellStyle name="Финансовый 16 3" xfId="4709" xr:uid="{00000000-0005-0000-0000-0000E8AC0000}"/>
    <cellStyle name="Финансовый 16 3 2" xfId="5199" xr:uid="{00000000-0005-0000-0000-0000E9AC0000}"/>
    <cellStyle name="Финансовый 16 3 2 2" xfId="6425" xr:uid="{00000000-0005-0000-0000-0000EAAC0000}"/>
    <cellStyle name="Финансовый 16 3 2 2 2" xfId="18369" xr:uid="{00000000-0005-0000-0000-0000EBAC0000}"/>
    <cellStyle name="Финансовый 16 3 2 2 2 2" xfId="36677" xr:uid="{00000000-0005-0000-0000-0000ECAC0000}"/>
    <cellStyle name="Финансовый 16 3 2 2 3" xfId="28463" xr:uid="{00000000-0005-0000-0000-0000EDAC0000}"/>
    <cellStyle name="Финансовый 16 3 2 3" xfId="10546" xr:uid="{00000000-0005-0000-0000-0000EEAC0000}"/>
    <cellStyle name="Финансовый 16 3 3" xfId="5776" xr:uid="{00000000-0005-0000-0000-0000EFAC0000}"/>
    <cellStyle name="Финансовый 16 3 4" xfId="17562" xr:uid="{00000000-0005-0000-0000-0000F0AC0000}"/>
    <cellStyle name="Финансовый 16 3 4 2" xfId="35914" xr:uid="{00000000-0005-0000-0000-0000F1AC0000}"/>
    <cellStyle name="Финансовый 16 3 5" xfId="27725" xr:uid="{00000000-0005-0000-0000-0000F2AC0000}"/>
    <cellStyle name="Финансовый 16 4" xfId="4710" xr:uid="{00000000-0005-0000-0000-0000F3AC0000}"/>
    <cellStyle name="Финансовый 16 4 2" xfId="4711" xr:uid="{00000000-0005-0000-0000-0000F4AC0000}"/>
    <cellStyle name="Финансовый 16 4 2 2" xfId="5201" xr:uid="{00000000-0005-0000-0000-0000F5AC0000}"/>
    <cellStyle name="Финансовый 16 4 2 2 2" xfId="6427" xr:uid="{00000000-0005-0000-0000-0000F6AC0000}"/>
    <cellStyle name="Финансовый 16 4 2 2 2 2" xfId="18371" xr:uid="{00000000-0005-0000-0000-0000F7AC0000}"/>
    <cellStyle name="Финансовый 16 4 2 2 2 2 2" xfId="36679" xr:uid="{00000000-0005-0000-0000-0000F8AC0000}"/>
    <cellStyle name="Финансовый 16 4 2 2 2 3" xfId="28465" xr:uid="{00000000-0005-0000-0000-0000F9AC0000}"/>
    <cellStyle name="Финансовый 16 4 2 2 3" xfId="10547" xr:uid="{00000000-0005-0000-0000-0000FAAC0000}"/>
    <cellStyle name="Финансовый 16 4 2 3" xfId="5778" xr:uid="{00000000-0005-0000-0000-0000FBAC0000}"/>
    <cellStyle name="Финансовый 16 4 2 4" xfId="17564" xr:uid="{00000000-0005-0000-0000-0000FCAC0000}"/>
    <cellStyle name="Финансовый 16 4 2 4 2" xfId="35916" xr:uid="{00000000-0005-0000-0000-0000FDAC0000}"/>
    <cellStyle name="Финансовый 16 4 2 5" xfId="27727" xr:uid="{00000000-0005-0000-0000-0000FEAC0000}"/>
    <cellStyle name="Финансовый 16 4 3" xfId="4712" xr:uid="{00000000-0005-0000-0000-0000FFAC0000}"/>
    <cellStyle name="Финансовый 16 4 3 2" xfId="5202" xr:uid="{00000000-0005-0000-0000-000000AD0000}"/>
    <cellStyle name="Финансовый 16 4 3 2 2" xfId="6428" xr:uid="{00000000-0005-0000-0000-000001AD0000}"/>
    <cellStyle name="Финансовый 16 4 3 2 2 2" xfId="12049" xr:uid="{00000000-0005-0000-0000-000002AD0000}"/>
    <cellStyle name="Финансовый 16 4 3 2 2 3" xfId="18372" xr:uid="{00000000-0005-0000-0000-000003AD0000}"/>
    <cellStyle name="Финансовый 16 4 3 2 2 3 2" xfId="36680" xr:uid="{00000000-0005-0000-0000-000004AD0000}"/>
    <cellStyle name="Финансовый 16 4 3 2 2 4" xfId="28466" xr:uid="{00000000-0005-0000-0000-000005AD0000}"/>
    <cellStyle name="Финансовый 16 4 3 2 3" xfId="7337" xr:uid="{00000000-0005-0000-0000-000006AD0000}"/>
    <cellStyle name="Финансовый 16 4 3 3" xfId="5779" xr:uid="{00000000-0005-0000-0000-000007AD0000}"/>
    <cellStyle name="Финансовый 16 4 3 3 2" xfId="15491" xr:uid="{00000000-0005-0000-0000-000008AD0000}"/>
    <cellStyle name="Финансовый 16 4 3 3 2 2" xfId="24666" xr:uid="{00000000-0005-0000-0000-000009AD0000}"/>
    <cellStyle name="Финансовый 16 4 3 3 2 2 2" xfId="42666" xr:uid="{00000000-0005-0000-0000-00000AAD0000}"/>
    <cellStyle name="Финансовый 16 4 3 3 2 3" xfId="34321" xr:uid="{00000000-0005-0000-0000-00000BAD0000}"/>
    <cellStyle name="Финансовый 16 4 3 4" xfId="12048" xr:uid="{00000000-0005-0000-0000-00000CAD0000}"/>
    <cellStyle name="Финансовый 16 4 3 5" xfId="17565" xr:uid="{00000000-0005-0000-0000-00000DAD0000}"/>
    <cellStyle name="Финансовый 16 4 3 5 2" xfId="35917" xr:uid="{00000000-0005-0000-0000-00000EAD0000}"/>
    <cellStyle name="Финансовый 16 4 3 6" xfId="27728" xr:uid="{00000000-0005-0000-0000-00000FAD0000}"/>
    <cellStyle name="Финансовый 16 4 4" xfId="5200" xr:uid="{00000000-0005-0000-0000-000010AD0000}"/>
    <cellStyle name="Финансовый 16 4 4 2" xfId="6426" xr:uid="{00000000-0005-0000-0000-000011AD0000}"/>
    <cellStyle name="Финансовый 16 4 4 2 2" xfId="12050" xr:uid="{00000000-0005-0000-0000-000012AD0000}"/>
    <cellStyle name="Финансовый 16 4 4 2 3" xfId="18370" xr:uid="{00000000-0005-0000-0000-000013AD0000}"/>
    <cellStyle name="Финансовый 16 4 4 2 3 2" xfId="36678" xr:uid="{00000000-0005-0000-0000-000014AD0000}"/>
    <cellStyle name="Финансовый 16 4 4 2 4" xfId="28464" xr:uid="{00000000-0005-0000-0000-000015AD0000}"/>
    <cellStyle name="Финансовый 16 4 4 3" xfId="7694" xr:uid="{00000000-0005-0000-0000-000016AD0000}"/>
    <cellStyle name="Финансовый 16 4 5" xfId="5777" xr:uid="{00000000-0005-0000-0000-000017AD0000}"/>
    <cellStyle name="Финансовый 16 4 5 2" xfId="15492" xr:uid="{00000000-0005-0000-0000-000018AD0000}"/>
    <cellStyle name="Финансовый 16 4 5 2 2" xfId="24667" xr:uid="{00000000-0005-0000-0000-000019AD0000}"/>
    <cellStyle name="Финансовый 16 4 5 2 2 2" xfId="42667" xr:uid="{00000000-0005-0000-0000-00001AAD0000}"/>
    <cellStyle name="Финансовый 16 4 5 2 3" xfId="34322" xr:uid="{00000000-0005-0000-0000-00001BAD0000}"/>
    <cellStyle name="Финансовый 16 4 6" xfId="12047" xr:uid="{00000000-0005-0000-0000-00001CAD0000}"/>
    <cellStyle name="Финансовый 16 4 7" xfId="17563" xr:uid="{00000000-0005-0000-0000-00001DAD0000}"/>
    <cellStyle name="Финансовый 16 4 7 2" xfId="35915" xr:uid="{00000000-0005-0000-0000-00001EAD0000}"/>
    <cellStyle name="Финансовый 16 4 8" xfId="27726" xr:uid="{00000000-0005-0000-0000-00001FAD0000}"/>
    <cellStyle name="Финансовый 16 5" xfId="4713" xr:uid="{00000000-0005-0000-0000-000020AD0000}"/>
    <cellStyle name="Финансовый 16 5 2" xfId="4714" xr:uid="{00000000-0005-0000-0000-000021AD0000}"/>
    <cellStyle name="Финансовый 16 5 2 2" xfId="5204" xr:uid="{00000000-0005-0000-0000-000022AD0000}"/>
    <cellStyle name="Финансовый 16 5 2 2 2" xfId="6430" xr:uid="{00000000-0005-0000-0000-000023AD0000}"/>
    <cellStyle name="Финансовый 16 5 2 2 2 2" xfId="18374" xr:uid="{00000000-0005-0000-0000-000024AD0000}"/>
    <cellStyle name="Финансовый 16 5 2 2 2 2 2" xfId="36682" xr:uid="{00000000-0005-0000-0000-000025AD0000}"/>
    <cellStyle name="Финансовый 16 5 2 2 2 3" xfId="28468" xr:uid="{00000000-0005-0000-0000-000026AD0000}"/>
    <cellStyle name="Финансовый 16 5 2 2 3" xfId="10548" xr:uid="{00000000-0005-0000-0000-000027AD0000}"/>
    <cellStyle name="Финансовый 16 5 2 3" xfId="5781" xr:uid="{00000000-0005-0000-0000-000028AD0000}"/>
    <cellStyle name="Финансовый 16 5 2 4" xfId="17567" xr:uid="{00000000-0005-0000-0000-000029AD0000}"/>
    <cellStyle name="Финансовый 16 5 2 4 2" xfId="35919" xr:uid="{00000000-0005-0000-0000-00002AAD0000}"/>
    <cellStyle name="Финансовый 16 5 2 5" xfId="27730" xr:uid="{00000000-0005-0000-0000-00002BAD0000}"/>
    <cellStyle name="Финансовый 16 5 3" xfId="5203" xr:uid="{00000000-0005-0000-0000-00002CAD0000}"/>
    <cellStyle name="Финансовый 16 5 3 2" xfId="6429" xr:uid="{00000000-0005-0000-0000-00002DAD0000}"/>
    <cellStyle name="Финансовый 16 5 3 2 2" xfId="18373" xr:uid="{00000000-0005-0000-0000-00002EAD0000}"/>
    <cellStyle name="Финансовый 16 5 3 2 2 2" xfId="36681" xr:uid="{00000000-0005-0000-0000-00002FAD0000}"/>
    <cellStyle name="Финансовый 16 5 3 2 3" xfId="28467" xr:uid="{00000000-0005-0000-0000-000030AD0000}"/>
    <cellStyle name="Финансовый 16 5 3 3" xfId="10549" xr:uid="{00000000-0005-0000-0000-000031AD0000}"/>
    <cellStyle name="Финансовый 16 5 4" xfId="5780" xr:uid="{00000000-0005-0000-0000-000032AD0000}"/>
    <cellStyle name="Финансовый 16 5 5" xfId="17566" xr:uid="{00000000-0005-0000-0000-000033AD0000}"/>
    <cellStyle name="Финансовый 16 5 5 2" xfId="35918" xr:uid="{00000000-0005-0000-0000-000034AD0000}"/>
    <cellStyle name="Финансовый 16 5 6" xfId="27729" xr:uid="{00000000-0005-0000-0000-000035AD0000}"/>
    <cellStyle name="Финансовый 16 6" xfId="5030" xr:uid="{00000000-0005-0000-0000-000036AD0000}"/>
    <cellStyle name="Финансовый 16 6 2" xfId="6288" xr:uid="{00000000-0005-0000-0000-000037AD0000}"/>
    <cellStyle name="Финансовый 16 6 2 2" xfId="18234" xr:uid="{00000000-0005-0000-0000-000038AD0000}"/>
    <cellStyle name="Финансовый 16 6 2 2 2" xfId="36543" xr:uid="{00000000-0005-0000-0000-000039AD0000}"/>
    <cellStyle name="Финансовый 16 6 2 3" xfId="28329" xr:uid="{00000000-0005-0000-0000-00003AAD0000}"/>
    <cellStyle name="Финансовый 16 6 3" xfId="8280" xr:uid="{00000000-0005-0000-0000-00003BAD0000}"/>
    <cellStyle name="Финансовый 16 7" xfId="5613" xr:uid="{00000000-0005-0000-0000-00003CAD0000}"/>
    <cellStyle name="Финансовый 16 7 2" xfId="11825" xr:uid="{00000000-0005-0000-0000-00003DAD0000}"/>
    <cellStyle name="Финансовый 16 8" xfId="17560" xr:uid="{00000000-0005-0000-0000-00003EAD0000}"/>
    <cellStyle name="Финансовый 16 8 2" xfId="35912" xr:uid="{00000000-0005-0000-0000-00003FAD0000}"/>
    <cellStyle name="Финансовый 16 9" xfId="27723" xr:uid="{00000000-0005-0000-0000-000040AD0000}"/>
    <cellStyle name="Финансовый 17" xfId="4715" xr:uid="{00000000-0005-0000-0000-000041AD0000}"/>
    <cellStyle name="Финансовый 17 10" xfId="27731" xr:uid="{00000000-0005-0000-0000-000042AD0000}"/>
    <cellStyle name="Финансовый 17 2" xfId="4716" xr:uid="{00000000-0005-0000-0000-000043AD0000}"/>
    <cellStyle name="Финансовый 17 2 2" xfId="4717" xr:uid="{00000000-0005-0000-0000-000044AD0000}"/>
    <cellStyle name="Финансовый 17 2 2 2" xfId="5206" xr:uid="{00000000-0005-0000-0000-000045AD0000}"/>
    <cellStyle name="Финансовый 17 2 2 2 2" xfId="6432" xr:uid="{00000000-0005-0000-0000-000046AD0000}"/>
    <cellStyle name="Финансовый 17 2 2 2 2 2" xfId="18376" xr:uid="{00000000-0005-0000-0000-000047AD0000}"/>
    <cellStyle name="Финансовый 17 2 2 2 2 2 2" xfId="36684" xr:uid="{00000000-0005-0000-0000-000048AD0000}"/>
    <cellStyle name="Финансовый 17 2 2 2 2 3" xfId="28470" xr:uid="{00000000-0005-0000-0000-000049AD0000}"/>
    <cellStyle name="Финансовый 17 2 2 2 3" xfId="10550" xr:uid="{00000000-0005-0000-0000-00004AAD0000}"/>
    <cellStyle name="Финансовый 17 2 2 3" xfId="5783" xr:uid="{00000000-0005-0000-0000-00004BAD0000}"/>
    <cellStyle name="Финансовый 17 2 2 4" xfId="17570" xr:uid="{00000000-0005-0000-0000-00004CAD0000}"/>
    <cellStyle name="Финансовый 17 2 2 4 2" xfId="35922" xr:uid="{00000000-0005-0000-0000-00004DAD0000}"/>
    <cellStyle name="Финансовый 17 2 2 5" xfId="27733" xr:uid="{00000000-0005-0000-0000-00004EAD0000}"/>
    <cellStyle name="Финансовый 17 2 3" xfId="4718" xr:uid="{00000000-0005-0000-0000-00004FAD0000}"/>
    <cellStyle name="Финансовый 17 2 3 2" xfId="5207" xr:uid="{00000000-0005-0000-0000-000050AD0000}"/>
    <cellStyle name="Финансовый 17 2 3 2 2" xfId="6433" xr:uid="{00000000-0005-0000-0000-000051AD0000}"/>
    <cellStyle name="Финансовый 17 2 3 2 2 2" xfId="18377" xr:uid="{00000000-0005-0000-0000-000052AD0000}"/>
    <cellStyle name="Финансовый 17 2 3 2 2 2 2" xfId="36685" xr:uid="{00000000-0005-0000-0000-000053AD0000}"/>
    <cellStyle name="Финансовый 17 2 3 2 2 3" xfId="28471" xr:uid="{00000000-0005-0000-0000-000054AD0000}"/>
    <cellStyle name="Финансовый 17 2 3 2 3" xfId="10551" xr:uid="{00000000-0005-0000-0000-000055AD0000}"/>
    <cellStyle name="Финансовый 17 2 3 3" xfId="5784" xr:uid="{00000000-0005-0000-0000-000056AD0000}"/>
    <cellStyle name="Финансовый 17 2 3 4" xfId="17571" xr:uid="{00000000-0005-0000-0000-000057AD0000}"/>
    <cellStyle name="Финансовый 17 2 3 4 2" xfId="35923" xr:uid="{00000000-0005-0000-0000-000058AD0000}"/>
    <cellStyle name="Финансовый 17 2 3 5" xfId="27734" xr:uid="{00000000-0005-0000-0000-000059AD0000}"/>
    <cellStyle name="Финансовый 17 2 4" xfId="5205" xr:uid="{00000000-0005-0000-0000-00005AAD0000}"/>
    <cellStyle name="Финансовый 17 2 4 2" xfId="6431" xr:uid="{00000000-0005-0000-0000-00005BAD0000}"/>
    <cellStyle name="Финансовый 17 2 4 2 2" xfId="18375" xr:uid="{00000000-0005-0000-0000-00005CAD0000}"/>
    <cellStyle name="Финансовый 17 2 4 2 2 2" xfId="36683" xr:uid="{00000000-0005-0000-0000-00005DAD0000}"/>
    <cellStyle name="Финансовый 17 2 4 2 3" xfId="28469" xr:uid="{00000000-0005-0000-0000-00005EAD0000}"/>
    <cellStyle name="Финансовый 17 2 4 3" xfId="10552" xr:uid="{00000000-0005-0000-0000-00005FAD0000}"/>
    <cellStyle name="Финансовый 17 2 5" xfId="5782" xr:uid="{00000000-0005-0000-0000-000060AD0000}"/>
    <cellStyle name="Финансовый 17 2 6" xfId="17569" xr:uid="{00000000-0005-0000-0000-000061AD0000}"/>
    <cellStyle name="Финансовый 17 2 6 2" xfId="35921" xr:uid="{00000000-0005-0000-0000-000062AD0000}"/>
    <cellStyle name="Финансовый 17 2 7" xfId="27732" xr:uid="{00000000-0005-0000-0000-000063AD0000}"/>
    <cellStyle name="Финансовый 17 3" xfId="4719" xr:uid="{00000000-0005-0000-0000-000064AD0000}"/>
    <cellStyle name="Финансовый 17 3 2" xfId="4720" xr:uid="{00000000-0005-0000-0000-000065AD0000}"/>
    <cellStyle name="Финансовый 17 3 2 2" xfId="5209" xr:uid="{00000000-0005-0000-0000-000066AD0000}"/>
    <cellStyle name="Финансовый 17 3 2 2 2" xfId="6435" xr:uid="{00000000-0005-0000-0000-000067AD0000}"/>
    <cellStyle name="Финансовый 17 3 2 2 2 2" xfId="18379" xr:uid="{00000000-0005-0000-0000-000068AD0000}"/>
    <cellStyle name="Финансовый 17 3 2 2 2 2 2" xfId="36687" xr:uid="{00000000-0005-0000-0000-000069AD0000}"/>
    <cellStyle name="Финансовый 17 3 2 2 2 3" xfId="28473" xr:uid="{00000000-0005-0000-0000-00006AAD0000}"/>
    <cellStyle name="Финансовый 17 3 2 2 3" xfId="10553" xr:uid="{00000000-0005-0000-0000-00006BAD0000}"/>
    <cellStyle name="Финансовый 17 3 2 3" xfId="5786" xr:uid="{00000000-0005-0000-0000-00006CAD0000}"/>
    <cellStyle name="Финансовый 17 3 2 4" xfId="17573" xr:uid="{00000000-0005-0000-0000-00006DAD0000}"/>
    <cellStyle name="Финансовый 17 3 2 4 2" xfId="35925" xr:uid="{00000000-0005-0000-0000-00006EAD0000}"/>
    <cellStyle name="Финансовый 17 3 2 5" xfId="27736" xr:uid="{00000000-0005-0000-0000-00006FAD0000}"/>
    <cellStyle name="Финансовый 17 3 3" xfId="5208" xr:uid="{00000000-0005-0000-0000-000070AD0000}"/>
    <cellStyle name="Финансовый 17 3 3 2" xfId="6434" xr:uid="{00000000-0005-0000-0000-000071AD0000}"/>
    <cellStyle name="Финансовый 17 3 3 2 2" xfId="18378" xr:uid="{00000000-0005-0000-0000-000072AD0000}"/>
    <cellStyle name="Финансовый 17 3 3 2 2 2" xfId="36686" xr:uid="{00000000-0005-0000-0000-000073AD0000}"/>
    <cellStyle name="Финансовый 17 3 3 2 3" xfId="28472" xr:uid="{00000000-0005-0000-0000-000074AD0000}"/>
    <cellStyle name="Финансовый 17 3 3 3" xfId="10554" xr:uid="{00000000-0005-0000-0000-000075AD0000}"/>
    <cellStyle name="Финансовый 17 3 4" xfId="5785" xr:uid="{00000000-0005-0000-0000-000076AD0000}"/>
    <cellStyle name="Финансовый 17 3 5" xfId="17572" xr:uid="{00000000-0005-0000-0000-000077AD0000}"/>
    <cellStyle name="Финансовый 17 3 5 2" xfId="35924" xr:uid="{00000000-0005-0000-0000-000078AD0000}"/>
    <cellStyle name="Финансовый 17 3 6" xfId="27735" xr:uid="{00000000-0005-0000-0000-000079AD0000}"/>
    <cellStyle name="Финансовый 17 4" xfId="4721" xr:uid="{00000000-0005-0000-0000-00007AAD0000}"/>
    <cellStyle name="Финансовый 17 4 2" xfId="5210" xr:uid="{00000000-0005-0000-0000-00007BAD0000}"/>
    <cellStyle name="Финансовый 17 4 2 2" xfId="6436" xr:uid="{00000000-0005-0000-0000-00007CAD0000}"/>
    <cellStyle name="Финансовый 17 4 2 2 2" xfId="18380" xr:uid="{00000000-0005-0000-0000-00007DAD0000}"/>
    <cellStyle name="Финансовый 17 4 2 2 2 2" xfId="36688" xr:uid="{00000000-0005-0000-0000-00007EAD0000}"/>
    <cellStyle name="Финансовый 17 4 2 2 3" xfId="28474" xr:uid="{00000000-0005-0000-0000-00007FAD0000}"/>
    <cellStyle name="Финансовый 17 4 2 3" xfId="10555" xr:uid="{00000000-0005-0000-0000-000080AD0000}"/>
    <cellStyle name="Финансовый 17 4 3" xfId="5787" xr:uid="{00000000-0005-0000-0000-000081AD0000}"/>
    <cellStyle name="Финансовый 17 4 4" xfId="17574" xr:uid="{00000000-0005-0000-0000-000082AD0000}"/>
    <cellStyle name="Финансовый 17 4 4 2" xfId="35926" xr:uid="{00000000-0005-0000-0000-000083AD0000}"/>
    <cellStyle name="Финансовый 17 4 5" xfId="27737" xr:uid="{00000000-0005-0000-0000-000084AD0000}"/>
    <cellStyle name="Финансовый 17 5" xfId="4722" xr:uid="{00000000-0005-0000-0000-000085AD0000}"/>
    <cellStyle name="Финансовый 17 5 10" xfId="16246" xr:uid="{00000000-0005-0000-0000-000086AD0000}"/>
    <cellStyle name="Финансовый 17 5 10 2" xfId="25181" xr:uid="{00000000-0005-0000-0000-000087AD0000}"/>
    <cellStyle name="Финансовый 17 5 10 2 2" xfId="43174" xr:uid="{00000000-0005-0000-0000-000088AD0000}"/>
    <cellStyle name="Финансовый 17 5 10 3" xfId="34823" xr:uid="{00000000-0005-0000-0000-000089AD0000}"/>
    <cellStyle name="Финансовый 17 5 11" xfId="17575" xr:uid="{00000000-0005-0000-0000-00008AAD0000}"/>
    <cellStyle name="Финансовый 17 5 11 2" xfId="35927" xr:uid="{00000000-0005-0000-0000-00008BAD0000}"/>
    <cellStyle name="Финансовый 17 5 12" xfId="26575" xr:uid="{00000000-0005-0000-0000-00008CAD0000}"/>
    <cellStyle name="Финансовый 17 5 12 2" xfId="44492" xr:uid="{00000000-0005-0000-0000-00008DAD0000}"/>
    <cellStyle name="Финансовый 17 5 13" xfId="27738" xr:uid="{00000000-0005-0000-0000-00008EAD0000}"/>
    <cellStyle name="Финансовый 17 5 14" xfId="45502" xr:uid="{00000000-0005-0000-0000-00008FAD0000}"/>
    <cellStyle name="Финансовый 17 5 15" xfId="46617" xr:uid="{00000000-0005-0000-0000-000090AD0000}"/>
    <cellStyle name="Финансовый 17 5 2" xfId="5211" xr:uid="{00000000-0005-0000-0000-000091AD0000}"/>
    <cellStyle name="Финансовый 17 5 2 10" xfId="46004" xr:uid="{00000000-0005-0000-0000-000092AD0000}"/>
    <cellStyle name="Финансовый 17 5 2 11" xfId="47201" xr:uid="{00000000-0005-0000-0000-000093AD0000}"/>
    <cellStyle name="Финансовый 17 5 2 2" xfId="6437" xr:uid="{00000000-0005-0000-0000-000094AD0000}"/>
    <cellStyle name="Финансовый 17 5 2 2 2" xfId="10556" xr:uid="{00000000-0005-0000-0000-000095AD0000}"/>
    <cellStyle name="Финансовый 17 5 2 2 2 2" xfId="20460" xr:uid="{00000000-0005-0000-0000-000096AD0000}"/>
    <cellStyle name="Финансовый 17 5 2 2 2 2 2" xfId="38612" xr:uid="{00000000-0005-0000-0000-000097AD0000}"/>
    <cellStyle name="Финансовый 17 5 2 2 2 3" xfId="30298" xr:uid="{00000000-0005-0000-0000-000098AD0000}"/>
    <cellStyle name="Финансовый 17 5 2 2 3" xfId="15493" xr:uid="{00000000-0005-0000-0000-000099AD0000}"/>
    <cellStyle name="Финансовый 17 5 2 2 3 2" xfId="24668" xr:uid="{00000000-0005-0000-0000-00009AAD0000}"/>
    <cellStyle name="Финансовый 17 5 2 2 3 2 2" xfId="42668" xr:uid="{00000000-0005-0000-0000-00009BAD0000}"/>
    <cellStyle name="Финансовый 17 5 2 2 3 3" xfId="34323" xr:uid="{00000000-0005-0000-0000-00009CAD0000}"/>
    <cellStyle name="Финансовый 17 5 2 2 4" xfId="18381" xr:uid="{00000000-0005-0000-0000-00009DAD0000}"/>
    <cellStyle name="Финансовый 17 5 2 2 4 2" xfId="36689" xr:uid="{00000000-0005-0000-0000-00009EAD0000}"/>
    <cellStyle name="Финансовый 17 5 2 2 5" xfId="28475" xr:uid="{00000000-0005-0000-0000-00009FAD0000}"/>
    <cellStyle name="Финансовый 17 5 2 3" xfId="11216" xr:uid="{00000000-0005-0000-0000-0000A0AD0000}"/>
    <cellStyle name="Финансовый 17 5 2 3 2" xfId="15494" xr:uid="{00000000-0005-0000-0000-0000A1AD0000}"/>
    <cellStyle name="Финансовый 17 5 2 3 2 2" xfId="24669" xr:uid="{00000000-0005-0000-0000-0000A2AD0000}"/>
    <cellStyle name="Финансовый 17 5 2 3 2 2 2" xfId="42669" xr:uid="{00000000-0005-0000-0000-0000A3AD0000}"/>
    <cellStyle name="Финансовый 17 5 2 3 2 3" xfId="34324" xr:uid="{00000000-0005-0000-0000-0000A4AD0000}"/>
    <cellStyle name="Финансовый 17 5 2 3 3" xfId="21063" xr:uid="{00000000-0005-0000-0000-0000A5AD0000}"/>
    <cellStyle name="Финансовый 17 5 2 3 3 2" xfId="39215" xr:uid="{00000000-0005-0000-0000-0000A6AD0000}"/>
    <cellStyle name="Финансовый 17 5 2 3 4" xfId="30899" xr:uid="{00000000-0005-0000-0000-0000A7AD0000}"/>
    <cellStyle name="Финансовый 17 5 2 4" xfId="7695" xr:uid="{00000000-0005-0000-0000-0000A8AD0000}"/>
    <cellStyle name="Финансовый 17 5 2 5" xfId="13235" xr:uid="{00000000-0005-0000-0000-0000A9AD0000}"/>
    <cellStyle name="Финансовый 17 5 2 5 2" xfId="22636" xr:uid="{00000000-0005-0000-0000-0000AAAD0000}"/>
    <cellStyle name="Финансовый 17 5 2 5 2 2" xfId="40648" xr:uid="{00000000-0005-0000-0000-0000ABAD0000}"/>
    <cellStyle name="Финансовый 17 5 2 5 3" xfId="32308" xr:uid="{00000000-0005-0000-0000-0000ACAD0000}"/>
    <cellStyle name="Финансовый 17 5 2 6" xfId="16865" xr:uid="{00000000-0005-0000-0000-0000ADAD0000}"/>
    <cellStyle name="Финансовый 17 5 2 6 2" xfId="25610" xr:uid="{00000000-0005-0000-0000-0000AEAD0000}"/>
    <cellStyle name="Финансовый 17 5 2 6 2 2" xfId="43571" xr:uid="{00000000-0005-0000-0000-0000AFAD0000}"/>
    <cellStyle name="Финансовый 17 5 2 6 3" xfId="35265" xr:uid="{00000000-0005-0000-0000-0000B0AD0000}"/>
    <cellStyle name="Финансовый 17 5 2 7" xfId="17718" xr:uid="{00000000-0005-0000-0000-0000B1AD0000}"/>
    <cellStyle name="Финансовый 17 5 2 7 2" xfId="36067" xr:uid="{00000000-0005-0000-0000-0000B2AD0000}"/>
    <cellStyle name="Финансовый 17 5 2 8" xfId="27033" xr:uid="{00000000-0005-0000-0000-0000B3AD0000}"/>
    <cellStyle name="Финансовый 17 5 2 8 2" xfId="44947" xr:uid="{00000000-0005-0000-0000-0000B4AD0000}"/>
    <cellStyle name="Финансовый 17 5 2 9" xfId="27866" xr:uid="{00000000-0005-0000-0000-0000B5AD0000}"/>
    <cellStyle name="Финансовый 17 5 3" xfId="5788" xr:uid="{00000000-0005-0000-0000-0000B6AD0000}"/>
    <cellStyle name="Финансовый 17 5 3 2" xfId="6501" xr:uid="{00000000-0005-0000-0000-0000B7AD0000}"/>
    <cellStyle name="Финансовый 17 5 3 2 2" xfId="10557" xr:uid="{00000000-0005-0000-0000-0000B8AD0000}"/>
    <cellStyle name="Финансовый 17 5 3 2 3" xfId="15495" xr:uid="{00000000-0005-0000-0000-0000B9AD0000}"/>
    <cellStyle name="Финансовый 17 5 3 2 3 2" xfId="24670" xr:uid="{00000000-0005-0000-0000-0000BAAD0000}"/>
    <cellStyle name="Финансовый 17 5 3 2 3 2 2" xfId="42670" xr:uid="{00000000-0005-0000-0000-0000BBAD0000}"/>
    <cellStyle name="Финансовый 17 5 3 2 3 3" xfId="34325" xr:uid="{00000000-0005-0000-0000-0000BCAD0000}"/>
    <cellStyle name="Финансовый 17 5 3 2 4" xfId="18445" xr:uid="{00000000-0005-0000-0000-0000BDAD0000}"/>
    <cellStyle name="Финансовый 17 5 3 2 4 2" xfId="36753" xr:uid="{00000000-0005-0000-0000-0000BEAD0000}"/>
    <cellStyle name="Финансовый 17 5 3 2 5" xfId="28539" xr:uid="{00000000-0005-0000-0000-0000BFAD0000}"/>
    <cellStyle name="Финансовый 17 5 3 3" xfId="8660" xr:uid="{00000000-0005-0000-0000-0000C0AD0000}"/>
    <cellStyle name="Финансовый 17 5 3 3 2" xfId="19337" xr:uid="{00000000-0005-0000-0000-0000C1AD0000}"/>
    <cellStyle name="Финансовый 17 5 3 3 2 2" xfId="37507" xr:uid="{00000000-0005-0000-0000-0000C2AD0000}"/>
    <cellStyle name="Финансовый 17 5 3 3 3" xfId="29218" xr:uid="{00000000-0005-0000-0000-0000C3AD0000}"/>
    <cellStyle name="Финансовый 17 5 3 4" xfId="13747" xr:uid="{00000000-0005-0000-0000-0000C4AD0000}"/>
    <cellStyle name="Финансовый 17 5 3 4 2" xfId="22969" xr:uid="{00000000-0005-0000-0000-0000C5AD0000}"/>
    <cellStyle name="Финансовый 17 5 3 4 2 2" xfId="40969" xr:uid="{00000000-0005-0000-0000-0000C6AD0000}"/>
    <cellStyle name="Финансовый 17 5 3 4 3" xfId="32626" xr:uid="{00000000-0005-0000-0000-0000C7AD0000}"/>
    <cellStyle name="Финансовый 17 5 3 5" xfId="17804" xr:uid="{00000000-0005-0000-0000-0000C8AD0000}"/>
    <cellStyle name="Финансовый 17 5 3 5 2" xfId="36123" xr:uid="{00000000-0005-0000-0000-0000C9AD0000}"/>
    <cellStyle name="Финансовый 17 5 3 6" xfId="27909" xr:uid="{00000000-0005-0000-0000-0000CAAD0000}"/>
    <cellStyle name="Финансовый 17 5 4" xfId="6239" xr:uid="{00000000-0005-0000-0000-0000CBAD0000}"/>
    <cellStyle name="Финансовый 17 5 4 2" xfId="9497" xr:uid="{00000000-0005-0000-0000-0000CCAD0000}"/>
    <cellStyle name="Финансовый 17 5 4 2 2" xfId="19964" xr:uid="{00000000-0005-0000-0000-0000CDAD0000}"/>
    <cellStyle name="Финансовый 17 5 4 2 2 2" xfId="38129" xr:uid="{00000000-0005-0000-0000-0000CEAD0000}"/>
    <cellStyle name="Финансовый 17 5 4 2 3" xfId="29832" xr:uid="{00000000-0005-0000-0000-0000CFAD0000}"/>
    <cellStyle name="Финансовый 17 5 4 3" xfId="15496" xr:uid="{00000000-0005-0000-0000-0000D0AD0000}"/>
    <cellStyle name="Финансовый 17 5 4 3 2" xfId="24671" xr:uid="{00000000-0005-0000-0000-0000D1AD0000}"/>
    <cellStyle name="Финансовый 17 5 4 3 2 2" xfId="42671" xr:uid="{00000000-0005-0000-0000-0000D2AD0000}"/>
    <cellStyle name="Финансовый 17 5 4 3 3" xfId="34326" xr:uid="{00000000-0005-0000-0000-0000D3AD0000}"/>
    <cellStyle name="Финансовый 17 5 4 4" xfId="18188" xr:uid="{00000000-0005-0000-0000-0000D4AD0000}"/>
    <cellStyle name="Финансовый 17 5 4 4 2" xfId="36498" xr:uid="{00000000-0005-0000-0000-0000D5AD0000}"/>
    <cellStyle name="Финансовый 17 5 4 5" xfId="28281" xr:uid="{00000000-0005-0000-0000-0000D6AD0000}"/>
    <cellStyle name="Финансовый 17 5 5" xfId="10900" xr:uid="{00000000-0005-0000-0000-0000D7AD0000}"/>
    <cellStyle name="Финансовый 17 5 5 2" xfId="15497" xr:uid="{00000000-0005-0000-0000-0000D8AD0000}"/>
    <cellStyle name="Финансовый 17 5 5 2 2" xfId="24672" xr:uid="{00000000-0005-0000-0000-0000D9AD0000}"/>
    <cellStyle name="Финансовый 17 5 5 2 2 2" xfId="42672" xr:uid="{00000000-0005-0000-0000-0000DAAD0000}"/>
    <cellStyle name="Финансовый 17 5 5 2 3" xfId="34327" xr:uid="{00000000-0005-0000-0000-0000DBAD0000}"/>
    <cellStyle name="Финансовый 17 5 5 3" xfId="20755" xr:uid="{00000000-0005-0000-0000-0000DCAD0000}"/>
    <cellStyle name="Финансовый 17 5 5 3 2" xfId="38907" xr:uid="{00000000-0005-0000-0000-0000DDAD0000}"/>
    <cellStyle name="Финансовый 17 5 5 4" xfId="30591" xr:uid="{00000000-0005-0000-0000-0000DEAD0000}"/>
    <cellStyle name="Финансовый 17 5 6" xfId="11375" xr:uid="{00000000-0005-0000-0000-0000DFAD0000}"/>
    <cellStyle name="Финансовый 17 5 6 2" xfId="21220" xr:uid="{00000000-0005-0000-0000-0000E0AD0000}"/>
    <cellStyle name="Финансовый 17 5 6 2 2" xfId="39372" xr:uid="{00000000-0005-0000-0000-0000E1AD0000}"/>
    <cellStyle name="Финансовый 17 5 6 3" xfId="31056" xr:uid="{00000000-0005-0000-0000-0000E2AD0000}"/>
    <cellStyle name="Финансовый 17 5 7" xfId="12051" xr:uid="{00000000-0005-0000-0000-0000E3AD0000}"/>
    <cellStyle name="Финансовый 17 5 8" xfId="7058" xr:uid="{00000000-0005-0000-0000-0000E4AD0000}"/>
    <cellStyle name="Финансовый 17 5 8 2" xfId="18701" xr:uid="{00000000-0005-0000-0000-0000E5AD0000}"/>
    <cellStyle name="Финансовый 17 5 8 2 2" xfId="36934" xr:uid="{00000000-0005-0000-0000-0000E6AD0000}"/>
    <cellStyle name="Финансовый 17 5 8 3" xfId="28693" xr:uid="{00000000-0005-0000-0000-0000E7AD0000}"/>
    <cellStyle name="Финансовый 17 5 9" xfId="12677" xr:uid="{00000000-0005-0000-0000-0000E8AD0000}"/>
    <cellStyle name="Финансовый 17 5 9 2" xfId="22109" xr:uid="{00000000-0005-0000-0000-0000E9AD0000}"/>
    <cellStyle name="Финансовый 17 5 9 2 2" xfId="40225" xr:uid="{00000000-0005-0000-0000-0000EAAD0000}"/>
    <cellStyle name="Финансовый 17 5 9 3" xfId="31888" xr:uid="{00000000-0005-0000-0000-0000EBAD0000}"/>
    <cellStyle name="Финансовый 17 6" xfId="4723" xr:uid="{00000000-0005-0000-0000-0000ECAD0000}"/>
    <cellStyle name="Финансовый 17 6 2" xfId="5212" xr:uid="{00000000-0005-0000-0000-0000EDAD0000}"/>
    <cellStyle name="Финансовый 17 6 2 2" xfId="6438" xr:uid="{00000000-0005-0000-0000-0000EEAD0000}"/>
    <cellStyle name="Финансовый 17 6 2 2 2" xfId="18382" xr:uid="{00000000-0005-0000-0000-0000EFAD0000}"/>
    <cellStyle name="Финансовый 17 6 2 2 2 2" xfId="36690" xr:uid="{00000000-0005-0000-0000-0000F0AD0000}"/>
    <cellStyle name="Финансовый 17 6 2 2 3" xfId="28476" xr:uid="{00000000-0005-0000-0000-0000F1AD0000}"/>
    <cellStyle name="Финансовый 17 6 2 3" xfId="10558" xr:uid="{00000000-0005-0000-0000-0000F2AD0000}"/>
    <cellStyle name="Финансовый 17 6 3" xfId="5789" xr:uid="{00000000-0005-0000-0000-0000F3AD0000}"/>
    <cellStyle name="Финансовый 17 6 4" xfId="17576" xr:uid="{00000000-0005-0000-0000-0000F4AD0000}"/>
    <cellStyle name="Финансовый 17 6 4 2" xfId="35928" xr:uid="{00000000-0005-0000-0000-0000F5AD0000}"/>
    <cellStyle name="Финансовый 17 6 5" xfId="27739" xr:uid="{00000000-0005-0000-0000-0000F6AD0000}"/>
    <cellStyle name="Финансовый 17 7" xfId="5031" xr:uid="{00000000-0005-0000-0000-0000F7AD0000}"/>
    <cellStyle name="Финансовый 17 7 2" xfId="6289" xr:uid="{00000000-0005-0000-0000-0000F8AD0000}"/>
    <cellStyle name="Финансовый 17 7 2 2" xfId="18235" xr:uid="{00000000-0005-0000-0000-0000F9AD0000}"/>
    <cellStyle name="Финансовый 17 7 2 2 2" xfId="36544" xr:uid="{00000000-0005-0000-0000-0000FAAD0000}"/>
    <cellStyle name="Финансовый 17 7 2 3" xfId="28330" xr:uid="{00000000-0005-0000-0000-0000FBAD0000}"/>
    <cellStyle name="Финансовый 17 7 3" xfId="8281" xr:uid="{00000000-0005-0000-0000-0000FCAD0000}"/>
    <cellStyle name="Финансовый 17 8" xfId="5614" xr:uid="{00000000-0005-0000-0000-0000FDAD0000}"/>
    <cellStyle name="Финансовый 17 8 2" xfId="11826" xr:uid="{00000000-0005-0000-0000-0000FEAD0000}"/>
    <cellStyle name="Финансовый 17 9" xfId="17568" xr:uid="{00000000-0005-0000-0000-0000FFAD0000}"/>
    <cellStyle name="Финансовый 17 9 2" xfId="35920" xr:uid="{00000000-0005-0000-0000-000000AE0000}"/>
    <cellStyle name="Финансовый 18" xfId="4724" xr:uid="{00000000-0005-0000-0000-000001AE0000}"/>
    <cellStyle name="Финансовый 18 2" xfId="4725" xr:uid="{00000000-0005-0000-0000-000002AE0000}"/>
    <cellStyle name="Финансовый 18 2 2" xfId="4726" xr:uid="{00000000-0005-0000-0000-000003AE0000}"/>
    <cellStyle name="Финансовый 18 2 2 2" xfId="5214" xr:uid="{00000000-0005-0000-0000-000004AE0000}"/>
    <cellStyle name="Финансовый 18 2 2 2 2" xfId="6440" xr:uid="{00000000-0005-0000-0000-000005AE0000}"/>
    <cellStyle name="Финансовый 18 2 2 2 2 2" xfId="18384" xr:uid="{00000000-0005-0000-0000-000006AE0000}"/>
    <cellStyle name="Финансовый 18 2 2 2 2 2 2" xfId="36692" xr:uid="{00000000-0005-0000-0000-000007AE0000}"/>
    <cellStyle name="Финансовый 18 2 2 2 2 3" xfId="28478" xr:uid="{00000000-0005-0000-0000-000008AE0000}"/>
    <cellStyle name="Финансовый 18 2 2 2 3" xfId="10559" xr:uid="{00000000-0005-0000-0000-000009AE0000}"/>
    <cellStyle name="Финансовый 18 2 2 3" xfId="5791" xr:uid="{00000000-0005-0000-0000-00000AAE0000}"/>
    <cellStyle name="Финансовый 18 2 2 4" xfId="17579" xr:uid="{00000000-0005-0000-0000-00000BAE0000}"/>
    <cellStyle name="Финансовый 18 2 2 4 2" xfId="35931" xr:uid="{00000000-0005-0000-0000-00000CAE0000}"/>
    <cellStyle name="Финансовый 18 2 2 5" xfId="27742" xr:uid="{00000000-0005-0000-0000-00000DAE0000}"/>
    <cellStyle name="Финансовый 18 2 3" xfId="5213" xr:uid="{00000000-0005-0000-0000-00000EAE0000}"/>
    <cellStyle name="Финансовый 18 2 3 2" xfId="6439" xr:uid="{00000000-0005-0000-0000-00000FAE0000}"/>
    <cellStyle name="Финансовый 18 2 3 2 2" xfId="18383" xr:uid="{00000000-0005-0000-0000-000010AE0000}"/>
    <cellStyle name="Финансовый 18 2 3 2 2 2" xfId="36691" xr:uid="{00000000-0005-0000-0000-000011AE0000}"/>
    <cellStyle name="Финансовый 18 2 3 2 3" xfId="28477" xr:uid="{00000000-0005-0000-0000-000012AE0000}"/>
    <cellStyle name="Финансовый 18 2 3 3" xfId="10560" xr:uid="{00000000-0005-0000-0000-000013AE0000}"/>
    <cellStyle name="Финансовый 18 2 4" xfId="5790" xr:uid="{00000000-0005-0000-0000-000014AE0000}"/>
    <cellStyle name="Финансовый 18 2 5" xfId="17578" xr:uid="{00000000-0005-0000-0000-000015AE0000}"/>
    <cellStyle name="Финансовый 18 2 5 2" xfId="35930" xr:uid="{00000000-0005-0000-0000-000016AE0000}"/>
    <cellStyle name="Финансовый 18 2 6" xfId="27741" xr:uid="{00000000-0005-0000-0000-000017AE0000}"/>
    <cellStyle name="Финансовый 18 3" xfId="4727" xr:uid="{00000000-0005-0000-0000-000018AE0000}"/>
    <cellStyle name="Финансовый 18 3 2" xfId="5215" xr:uid="{00000000-0005-0000-0000-000019AE0000}"/>
    <cellStyle name="Финансовый 18 3 2 2" xfId="6441" xr:uid="{00000000-0005-0000-0000-00001AAE0000}"/>
    <cellStyle name="Финансовый 18 3 2 2 2" xfId="18385" xr:uid="{00000000-0005-0000-0000-00001BAE0000}"/>
    <cellStyle name="Финансовый 18 3 2 2 2 2" xfId="36693" xr:uid="{00000000-0005-0000-0000-00001CAE0000}"/>
    <cellStyle name="Финансовый 18 3 2 2 3" xfId="28479" xr:uid="{00000000-0005-0000-0000-00001DAE0000}"/>
    <cellStyle name="Финансовый 18 3 2 3" xfId="10561" xr:uid="{00000000-0005-0000-0000-00001EAE0000}"/>
    <cellStyle name="Финансовый 18 3 3" xfId="5792" xr:uid="{00000000-0005-0000-0000-00001FAE0000}"/>
    <cellStyle name="Финансовый 18 3 4" xfId="17580" xr:uid="{00000000-0005-0000-0000-000020AE0000}"/>
    <cellStyle name="Финансовый 18 3 4 2" xfId="35932" xr:uid="{00000000-0005-0000-0000-000021AE0000}"/>
    <cellStyle name="Финансовый 18 3 5" xfId="27743" xr:uid="{00000000-0005-0000-0000-000022AE0000}"/>
    <cellStyle name="Финансовый 18 4" xfId="4728" xr:uid="{00000000-0005-0000-0000-000023AE0000}"/>
    <cellStyle name="Финансовый 18 4 10" xfId="16247" xr:uid="{00000000-0005-0000-0000-000024AE0000}"/>
    <cellStyle name="Финансовый 18 4 10 2" xfId="25182" xr:uid="{00000000-0005-0000-0000-000025AE0000}"/>
    <cellStyle name="Финансовый 18 4 10 2 2" xfId="43175" xr:uid="{00000000-0005-0000-0000-000026AE0000}"/>
    <cellStyle name="Финансовый 18 4 10 3" xfId="34824" xr:uid="{00000000-0005-0000-0000-000027AE0000}"/>
    <cellStyle name="Финансовый 18 4 11" xfId="17581" xr:uid="{00000000-0005-0000-0000-000028AE0000}"/>
    <cellStyle name="Финансовый 18 4 11 2" xfId="35933" xr:uid="{00000000-0005-0000-0000-000029AE0000}"/>
    <cellStyle name="Финансовый 18 4 12" xfId="26578" xr:uid="{00000000-0005-0000-0000-00002AAE0000}"/>
    <cellStyle name="Финансовый 18 4 12 2" xfId="44495" xr:uid="{00000000-0005-0000-0000-00002BAE0000}"/>
    <cellStyle name="Финансовый 18 4 13" xfId="27744" xr:uid="{00000000-0005-0000-0000-00002CAE0000}"/>
    <cellStyle name="Финансовый 18 4 14" xfId="45503" xr:uid="{00000000-0005-0000-0000-00002DAE0000}"/>
    <cellStyle name="Финансовый 18 4 15" xfId="46618" xr:uid="{00000000-0005-0000-0000-00002EAE0000}"/>
    <cellStyle name="Финансовый 18 4 2" xfId="5216" xr:uid="{00000000-0005-0000-0000-00002FAE0000}"/>
    <cellStyle name="Финансовый 18 4 2 10" xfId="46005" xr:uid="{00000000-0005-0000-0000-000030AE0000}"/>
    <cellStyle name="Финансовый 18 4 2 11" xfId="47202" xr:uid="{00000000-0005-0000-0000-000031AE0000}"/>
    <cellStyle name="Финансовый 18 4 2 2" xfId="6442" xr:uid="{00000000-0005-0000-0000-000032AE0000}"/>
    <cellStyle name="Финансовый 18 4 2 2 2" xfId="10562" xr:uid="{00000000-0005-0000-0000-000033AE0000}"/>
    <cellStyle name="Финансовый 18 4 2 2 2 2" xfId="20461" xr:uid="{00000000-0005-0000-0000-000034AE0000}"/>
    <cellStyle name="Финансовый 18 4 2 2 2 2 2" xfId="38613" xr:uid="{00000000-0005-0000-0000-000035AE0000}"/>
    <cellStyle name="Финансовый 18 4 2 2 2 3" xfId="30299" xr:uid="{00000000-0005-0000-0000-000036AE0000}"/>
    <cellStyle name="Финансовый 18 4 2 2 3" xfId="15498" xr:uid="{00000000-0005-0000-0000-000037AE0000}"/>
    <cellStyle name="Финансовый 18 4 2 2 3 2" xfId="24673" xr:uid="{00000000-0005-0000-0000-000038AE0000}"/>
    <cellStyle name="Финансовый 18 4 2 2 3 2 2" xfId="42673" xr:uid="{00000000-0005-0000-0000-000039AE0000}"/>
    <cellStyle name="Финансовый 18 4 2 2 3 3" xfId="34328" xr:uid="{00000000-0005-0000-0000-00003AAE0000}"/>
    <cellStyle name="Финансовый 18 4 2 2 4" xfId="18386" xr:uid="{00000000-0005-0000-0000-00003BAE0000}"/>
    <cellStyle name="Финансовый 18 4 2 2 4 2" xfId="36694" xr:uid="{00000000-0005-0000-0000-00003CAE0000}"/>
    <cellStyle name="Финансовый 18 4 2 2 5" xfId="28480" xr:uid="{00000000-0005-0000-0000-00003DAE0000}"/>
    <cellStyle name="Финансовый 18 4 2 3" xfId="11217" xr:uid="{00000000-0005-0000-0000-00003EAE0000}"/>
    <cellStyle name="Финансовый 18 4 2 3 2" xfId="15499" xr:uid="{00000000-0005-0000-0000-00003FAE0000}"/>
    <cellStyle name="Финансовый 18 4 2 3 2 2" xfId="24674" xr:uid="{00000000-0005-0000-0000-000040AE0000}"/>
    <cellStyle name="Финансовый 18 4 2 3 2 2 2" xfId="42674" xr:uid="{00000000-0005-0000-0000-000041AE0000}"/>
    <cellStyle name="Финансовый 18 4 2 3 2 3" xfId="34329" xr:uid="{00000000-0005-0000-0000-000042AE0000}"/>
    <cellStyle name="Финансовый 18 4 2 3 3" xfId="21064" xr:uid="{00000000-0005-0000-0000-000043AE0000}"/>
    <cellStyle name="Финансовый 18 4 2 3 3 2" xfId="39216" xr:uid="{00000000-0005-0000-0000-000044AE0000}"/>
    <cellStyle name="Финансовый 18 4 2 3 4" xfId="30900" xr:uid="{00000000-0005-0000-0000-000045AE0000}"/>
    <cellStyle name="Финансовый 18 4 2 4" xfId="7696" xr:uid="{00000000-0005-0000-0000-000046AE0000}"/>
    <cellStyle name="Финансовый 18 4 2 5" xfId="13236" xr:uid="{00000000-0005-0000-0000-000047AE0000}"/>
    <cellStyle name="Финансовый 18 4 2 5 2" xfId="22637" xr:uid="{00000000-0005-0000-0000-000048AE0000}"/>
    <cellStyle name="Финансовый 18 4 2 5 2 2" xfId="40649" xr:uid="{00000000-0005-0000-0000-000049AE0000}"/>
    <cellStyle name="Финансовый 18 4 2 5 3" xfId="32309" xr:uid="{00000000-0005-0000-0000-00004AAE0000}"/>
    <cellStyle name="Финансовый 18 4 2 6" xfId="16866" xr:uid="{00000000-0005-0000-0000-00004BAE0000}"/>
    <cellStyle name="Финансовый 18 4 2 6 2" xfId="25611" xr:uid="{00000000-0005-0000-0000-00004CAE0000}"/>
    <cellStyle name="Финансовый 18 4 2 6 2 2" xfId="43572" xr:uid="{00000000-0005-0000-0000-00004DAE0000}"/>
    <cellStyle name="Финансовый 18 4 2 6 3" xfId="35266" xr:uid="{00000000-0005-0000-0000-00004EAE0000}"/>
    <cellStyle name="Финансовый 18 4 2 7" xfId="17719" xr:uid="{00000000-0005-0000-0000-00004FAE0000}"/>
    <cellStyle name="Финансовый 18 4 2 7 2" xfId="36068" xr:uid="{00000000-0005-0000-0000-000050AE0000}"/>
    <cellStyle name="Финансовый 18 4 2 8" xfId="27034" xr:uid="{00000000-0005-0000-0000-000051AE0000}"/>
    <cellStyle name="Финансовый 18 4 2 8 2" xfId="44948" xr:uid="{00000000-0005-0000-0000-000052AE0000}"/>
    <cellStyle name="Финансовый 18 4 2 9" xfId="27867" xr:uid="{00000000-0005-0000-0000-000053AE0000}"/>
    <cellStyle name="Финансовый 18 4 3" xfId="5793" xr:uid="{00000000-0005-0000-0000-000054AE0000}"/>
    <cellStyle name="Финансовый 18 4 3 2" xfId="6502" xr:uid="{00000000-0005-0000-0000-000055AE0000}"/>
    <cellStyle name="Финансовый 18 4 3 2 2" xfId="10563" xr:uid="{00000000-0005-0000-0000-000056AE0000}"/>
    <cellStyle name="Финансовый 18 4 3 2 3" xfId="15500" xr:uid="{00000000-0005-0000-0000-000057AE0000}"/>
    <cellStyle name="Финансовый 18 4 3 2 3 2" xfId="24675" xr:uid="{00000000-0005-0000-0000-000058AE0000}"/>
    <cellStyle name="Финансовый 18 4 3 2 3 2 2" xfId="42675" xr:uid="{00000000-0005-0000-0000-000059AE0000}"/>
    <cellStyle name="Финансовый 18 4 3 2 3 3" xfId="34330" xr:uid="{00000000-0005-0000-0000-00005AAE0000}"/>
    <cellStyle name="Финансовый 18 4 3 2 4" xfId="18446" xr:uid="{00000000-0005-0000-0000-00005BAE0000}"/>
    <cellStyle name="Финансовый 18 4 3 2 4 2" xfId="36754" xr:uid="{00000000-0005-0000-0000-00005CAE0000}"/>
    <cellStyle name="Финансовый 18 4 3 2 5" xfId="28540" xr:uid="{00000000-0005-0000-0000-00005DAE0000}"/>
    <cellStyle name="Финансовый 18 4 3 3" xfId="8663" xr:uid="{00000000-0005-0000-0000-00005EAE0000}"/>
    <cellStyle name="Финансовый 18 4 3 3 2" xfId="19339" xr:uid="{00000000-0005-0000-0000-00005FAE0000}"/>
    <cellStyle name="Финансовый 18 4 3 3 2 2" xfId="37509" xr:uid="{00000000-0005-0000-0000-000060AE0000}"/>
    <cellStyle name="Финансовый 18 4 3 3 3" xfId="29219" xr:uid="{00000000-0005-0000-0000-000061AE0000}"/>
    <cellStyle name="Финансовый 18 4 3 4" xfId="13748" xr:uid="{00000000-0005-0000-0000-000062AE0000}"/>
    <cellStyle name="Финансовый 18 4 3 4 2" xfId="22970" xr:uid="{00000000-0005-0000-0000-000063AE0000}"/>
    <cellStyle name="Финансовый 18 4 3 4 2 2" xfId="40970" xr:uid="{00000000-0005-0000-0000-000064AE0000}"/>
    <cellStyle name="Финансовый 18 4 3 4 3" xfId="32627" xr:uid="{00000000-0005-0000-0000-000065AE0000}"/>
    <cellStyle name="Финансовый 18 4 3 5" xfId="17805" xr:uid="{00000000-0005-0000-0000-000066AE0000}"/>
    <cellStyle name="Финансовый 18 4 3 5 2" xfId="36124" xr:uid="{00000000-0005-0000-0000-000067AE0000}"/>
    <cellStyle name="Финансовый 18 4 3 6" xfId="27910" xr:uid="{00000000-0005-0000-0000-000068AE0000}"/>
    <cellStyle name="Финансовый 18 4 4" xfId="6240" xr:uid="{00000000-0005-0000-0000-000069AE0000}"/>
    <cellStyle name="Финансовый 18 4 4 2" xfId="9498" xr:uid="{00000000-0005-0000-0000-00006AAE0000}"/>
    <cellStyle name="Финансовый 18 4 4 2 2" xfId="19965" xr:uid="{00000000-0005-0000-0000-00006BAE0000}"/>
    <cellStyle name="Финансовый 18 4 4 2 2 2" xfId="38130" xr:uid="{00000000-0005-0000-0000-00006CAE0000}"/>
    <cellStyle name="Финансовый 18 4 4 2 3" xfId="29833" xr:uid="{00000000-0005-0000-0000-00006DAE0000}"/>
    <cellStyle name="Финансовый 18 4 4 3" xfId="15501" xr:uid="{00000000-0005-0000-0000-00006EAE0000}"/>
    <cellStyle name="Финансовый 18 4 4 3 2" xfId="24676" xr:uid="{00000000-0005-0000-0000-00006FAE0000}"/>
    <cellStyle name="Финансовый 18 4 4 3 2 2" xfId="42676" xr:uid="{00000000-0005-0000-0000-000070AE0000}"/>
    <cellStyle name="Финансовый 18 4 4 3 3" xfId="34331" xr:uid="{00000000-0005-0000-0000-000071AE0000}"/>
    <cellStyle name="Финансовый 18 4 4 4" xfId="18189" xr:uid="{00000000-0005-0000-0000-000072AE0000}"/>
    <cellStyle name="Финансовый 18 4 4 4 2" xfId="36499" xr:uid="{00000000-0005-0000-0000-000073AE0000}"/>
    <cellStyle name="Финансовый 18 4 4 5" xfId="28282" xr:uid="{00000000-0005-0000-0000-000074AE0000}"/>
    <cellStyle name="Финансовый 18 4 5" xfId="10901" xr:uid="{00000000-0005-0000-0000-000075AE0000}"/>
    <cellStyle name="Финансовый 18 4 5 2" xfId="15502" xr:uid="{00000000-0005-0000-0000-000076AE0000}"/>
    <cellStyle name="Финансовый 18 4 5 2 2" xfId="24677" xr:uid="{00000000-0005-0000-0000-000077AE0000}"/>
    <cellStyle name="Финансовый 18 4 5 2 2 2" xfId="42677" xr:uid="{00000000-0005-0000-0000-000078AE0000}"/>
    <cellStyle name="Финансовый 18 4 5 2 3" xfId="34332" xr:uid="{00000000-0005-0000-0000-000079AE0000}"/>
    <cellStyle name="Финансовый 18 4 5 3" xfId="20756" xr:uid="{00000000-0005-0000-0000-00007AAE0000}"/>
    <cellStyle name="Финансовый 18 4 5 3 2" xfId="38908" xr:uid="{00000000-0005-0000-0000-00007BAE0000}"/>
    <cellStyle name="Финансовый 18 4 5 4" xfId="30592" xr:uid="{00000000-0005-0000-0000-00007CAE0000}"/>
    <cellStyle name="Финансовый 18 4 6" xfId="11376" xr:uid="{00000000-0005-0000-0000-00007DAE0000}"/>
    <cellStyle name="Финансовый 18 4 6 2" xfId="21221" xr:uid="{00000000-0005-0000-0000-00007EAE0000}"/>
    <cellStyle name="Финансовый 18 4 6 2 2" xfId="39373" xr:uid="{00000000-0005-0000-0000-00007FAE0000}"/>
    <cellStyle name="Финансовый 18 4 6 3" xfId="31057" xr:uid="{00000000-0005-0000-0000-000080AE0000}"/>
    <cellStyle name="Финансовый 18 4 7" xfId="12052" xr:uid="{00000000-0005-0000-0000-000081AE0000}"/>
    <cellStyle name="Финансовый 18 4 8" xfId="7059" xr:uid="{00000000-0005-0000-0000-000082AE0000}"/>
    <cellStyle name="Финансовый 18 4 8 2" xfId="18702" xr:uid="{00000000-0005-0000-0000-000083AE0000}"/>
    <cellStyle name="Финансовый 18 4 8 2 2" xfId="36935" xr:uid="{00000000-0005-0000-0000-000084AE0000}"/>
    <cellStyle name="Финансовый 18 4 8 3" xfId="28694" xr:uid="{00000000-0005-0000-0000-000085AE0000}"/>
    <cellStyle name="Финансовый 18 4 9" xfId="12678" xr:uid="{00000000-0005-0000-0000-000086AE0000}"/>
    <cellStyle name="Финансовый 18 4 9 2" xfId="22110" xr:uid="{00000000-0005-0000-0000-000087AE0000}"/>
    <cellStyle name="Финансовый 18 4 9 2 2" xfId="40226" xr:uid="{00000000-0005-0000-0000-000088AE0000}"/>
    <cellStyle name="Финансовый 18 4 9 3" xfId="31889" xr:uid="{00000000-0005-0000-0000-000089AE0000}"/>
    <cellStyle name="Финансовый 18 5" xfId="4729" xr:uid="{00000000-0005-0000-0000-00008AAE0000}"/>
    <cellStyle name="Финансовый 18 5 2" xfId="5217" xr:uid="{00000000-0005-0000-0000-00008BAE0000}"/>
    <cellStyle name="Финансовый 18 5 2 2" xfId="6443" xr:uid="{00000000-0005-0000-0000-00008CAE0000}"/>
    <cellStyle name="Финансовый 18 5 2 2 2" xfId="18387" xr:uid="{00000000-0005-0000-0000-00008DAE0000}"/>
    <cellStyle name="Финансовый 18 5 2 2 2 2" xfId="36695" xr:uid="{00000000-0005-0000-0000-00008EAE0000}"/>
    <cellStyle name="Финансовый 18 5 2 2 3" xfId="28481" xr:uid="{00000000-0005-0000-0000-00008FAE0000}"/>
    <cellStyle name="Финансовый 18 5 2 3" xfId="10564" xr:uid="{00000000-0005-0000-0000-000090AE0000}"/>
    <cellStyle name="Финансовый 18 5 3" xfId="5794" xr:uid="{00000000-0005-0000-0000-000091AE0000}"/>
    <cellStyle name="Финансовый 18 5 4" xfId="17582" xr:uid="{00000000-0005-0000-0000-000092AE0000}"/>
    <cellStyle name="Финансовый 18 5 4 2" xfId="35934" xr:uid="{00000000-0005-0000-0000-000093AE0000}"/>
    <cellStyle name="Финансовый 18 5 5" xfId="27745" xr:uid="{00000000-0005-0000-0000-000094AE0000}"/>
    <cellStyle name="Финансовый 18 6" xfId="5032" xr:uid="{00000000-0005-0000-0000-000095AE0000}"/>
    <cellStyle name="Финансовый 18 6 2" xfId="6290" xr:uid="{00000000-0005-0000-0000-000096AE0000}"/>
    <cellStyle name="Финансовый 18 6 2 2" xfId="18236" xr:uid="{00000000-0005-0000-0000-000097AE0000}"/>
    <cellStyle name="Финансовый 18 6 2 2 2" xfId="36545" xr:uid="{00000000-0005-0000-0000-000098AE0000}"/>
    <cellStyle name="Финансовый 18 6 2 3" xfId="28331" xr:uid="{00000000-0005-0000-0000-000099AE0000}"/>
    <cellStyle name="Финансовый 18 6 3" xfId="8282" xr:uid="{00000000-0005-0000-0000-00009AAE0000}"/>
    <cellStyle name="Финансовый 18 7" xfId="5615" xr:uid="{00000000-0005-0000-0000-00009BAE0000}"/>
    <cellStyle name="Финансовый 18 7 2" xfId="11827" xr:uid="{00000000-0005-0000-0000-00009CAE0000}"/>
    <cellStyle name="Финансовый 18 8" xfId="17577" xr:uid="{00000000-0005-0000-0000-00009DAE0000}"/>
    <cellStyle name="Финансовый 18 8 2" xfId="35929" xr:uid="{00000000-0005-0000-0000-00009EAE0000}"/>
    <cellStyle name="Финансовый 18 9" xfId="27740" xr:uid="{00000000-0005-0000-0000-00009FAE0000}"/>
    <cellStyle name="Финансовый 19" xfId="4730" xr:uid="{00000000-0005-0000-0000-0000A0AE0000}"/>
    <cellStyle name="Финансовый 19 10" xfId="5616" xr:uid="{00000000-0005-0000-0000-0000A1AE0000}"/>
    <cellStyle name="Финансовый 19 10 2" xfId="11828" xr:uid="{00000000-0005-0000-0000-0000A2AE0000}"/>
    <cellStyle name="Финансовый 19 10 2 2" xfId="21606" xr:uid="{00000000-0005-0000-0000-0000A3AE0000}"/>
    <cellStyle name="Финансовый 19 10 2 2 2" xfId="39755" xr:uid="{00000000-0005-0000-0000-0000A4AE0000}"/>
    <cellStyle name="Финансовый 19 10 2 3" xfId="31435" xr:uid="{00000000-0005-0000-0000-0000A5AE0000}"/>
    <cellStyle name="Финансовый 19 10 3" xfId="13438" xr:uid="{00000000-0005-0000-0000-0000A6AE0000}"/>
    <cellStyle name="Финансовый 19 10 3 2" xfId="22678" xr:uid="{00000000-0005-0000-0000-0000A7AE0000}"/>
    <cellStyle name="Финансовый 19 10 3 2 2" xfId="40679" xr:uid="{00000000-0005-0000-0000-0000A8AE0000}"/>
    <cellStyle name="Финансовый 19 10 3 3" xfId="32330" xr:uid="{00000000-0005-0000-0000-0000A9AE0000}"/>
    <cellStyle name="Финансовый 19 11" xfId="17583" xr:uid="{00000000-0005-0000-0000-0000AAAE0000}"/>
    <cellStyle name="Финансовый 19 11 2" xfId="35935" xr:uid="{00000000-0005-0000-0000-0000ABAE0000}"/>
    <cellStyle name="Финансовый 19 12" xfId="27746" xr:uid="{00000000-0005-0000-0000-0000ACAE0000}"/>
    <cellStyle name="Финансовый 19 2" xfId="4731" xr:uid="{00000000-0005-0000-0000-0000ADAE0000}"/>
    <cellStyle name="Финансовый 19 2 2" xfId="4732" xr:uid="{00000000-0005-0000-0000-0000AEAE0000}"/>
    <cellStyle name="Финансовый 19 2 2 2" xfId="4733" xr:uid="{00000000-0005-0000-0000-0000AFAE0000}"/>
    <cellStyle name="Финансовый 19 2 2 2 2" xfId="6243" xr:uid="{00000000-0005-0000-0000-0000B0AE0000}"/>
    <cellStyle name="Финансовый 19 2 2 2 2 2" xfId="18192" xr:uid="{00000000-0005-0000-0000-0000B1AE0000}"/>
    <cellStyle name="Финансовый 19 2 2 2 2 2 2" xfId="36502" xr:uid="{00000000-0005-0000-0000-0000B2AE0000}"/>
    <cellStyle name="Финансовый 19 2 2 2 2 3" xfId="28285" xr:uid="{00000000-0005-0000-0000-0000B3AE0000}"/>
    <cellStyle name="Финансовый 19 2 2 2 3" xfId="12055" xr:uid="{00000000-0005-0000-0000-0000B4AE0000}"/>
    <cellStyle name="Финансовый 19 2 2 3" xfId="6242" xr:uid="{00000000-0005-0000-0000-0000B5AE0000}"/>
    <cellStyle name="Финансовый 19 2 2 3 2" xfId="12098" xr:uid="{00000000-0005-0000-0000-0000B6AE0000}"/>
    <cellStyle name="Финансовый 19 2 2 3 2 2" xfId="14200" xr:uid="{00000000-0005-0000-0000-0000B7AE0000}"/>
    <cellStyle name="Финансовый 19 2 2 3 2 2 2" xfId="23384" xr:uid="{00000000-0005-0000-0000-0000B8AE0000}"/>
    <cellStyle name="Финансовый 19 2 2 3 2 2 2 2" xfId="41384" xr:uid="{00000000-0005-0000-0000-0000B9AE0000}"/>
    <cellStyle name="Финансовый 19 2 2 3 2 2 3" xfId="33039" xr:uid="{00000000-0005-0000-0000-0000BAAE0000}"/>
    <cellStyle name="Финансовый 19 2 2 3 3" xfId="18191" xr:uid="{00000000-0005-0000-0000-0000BBAE0000}"/>
    <cellStyle name="Финансовый 19 2 2 3 3 2" xfId="36501" xr:uid="{00000000-0005-0000-0000-0000BCAE0000}"/>
    <cellStyle name="Финансовый 19 2 2 3 4" xfId="28284" xr:uid="{00000000-0005-0000-0000-0000BDAE0000}"/>
    <cellStyle name="Финансовый 19 2 2 4" xfId="8048" xr:uid="{00000000-0005-0000-0000-0000BEAE0000}"/>
    <cellStyle name="Финансовый 19 2 2 4 2" xfId="12099" xr:uid="{00000000-0005-0000-0000-0000BFAE0000}"/>
    <cellStyle name="Финансовый 19 2 2 4 2 2" xfId="14201" xr:uid="{00000000-0005-0000-0000-0000C0AE0000}"/>
    <cellStyle name="Финансовый 19 2 2 4 2 2 2" xfId="23385" xr:uid="{00000000-0005-0000-0000-0000C1AE0000}"/>
    <cellStyle name="Финансовый 19 2 2 4 2 2 2 2" xfId="41385" xr:uid="{00000000-0005-0000-0000-0000C2AE0000}"/>
    <cellStyle name="Финансовый 19 2 2 4 2 2 3" xfId="33040" xr:uid="{00000000-0005-0000-0000-0000C3AE0000}"/>
    <cellStyle name="Финансовый 19 2 2 4 3" xfId="19125" xr:uid="{00000000-0005-0000-0000-0000C4AE0000}"/>
    <cellStyle name="Финансовый 19 2 2 4 3 2" xfId="37327" xr:uid="{00000000-0005-0000-0000-0000C5AE0000}"/>
    <cellStyle name="Финансовый 19 2 2 4 4" xfId="29056" xr:uid="{00000000-0005-0000-0000-0000C6AE0000}"/>
    <cellStyle name="Финансовый 19 2 2 5" xfId="8867" xr:uid="{00000000-0005-0000-0000-0000C7AE0000}"/>
    <cellStyle name="Финансовый 19 2 2 5 2" xfId="13749" xr:uid="{00000000-0005-0000-0000-0000C8AE0000}"/>
    <cellStyle name="Финансовый 19 2 2 5 2 2" xfId="22971" xr:uid="{00000000-0005-0000-0000-0000C9AE0000}"/>
    <cellStyle name="Финансовый 19 2 2 5 2 2 2" xfId="40971" xr:uid="{00000000-0005-0000-0000-0000CAAE0000}"/>
    <cellStyle name="Финансовый 19 2 2 5 2 3" xfId="32628" xr:uid="{00000000-0005-0000-0000-0000CBAE0000}"/>
    <cellStyle name="Финансовый 19 2 2 6" xfId="12054" xr:uid="{00000000-0005-0000-0000-0000CCAE0000}"/>
    <cellStyle name="Финансовый 19 2 2 6 2" xfId="15621" xr:uid="{00000000-0005-0000-0000-0000CDAE0000}"/>
    <cellStyle name="Финансовый 19 2 2 6 2 2" xfId="24753" xr:uid="{00000000-0005-0000-0000-0000CEAE0000}"/>
    <cellStyle name="Финансовый 19 2 2 6 2 2 2" xfId="42752" xr:uid="{00000000-0005-0000-0000-0000CFAE0000}"/>
    <cellStyle name="Финансовый 19 2 2 6 2 3" xfId="34404" xr:uid="{00000000-0005-0000-0000-0000D0AE0000}"/>
    <cellStyle name="Финансовый 19 2 3" xfId="6241" xr:uid="{00000000-0005-0000-0000-0000D1AE0000}"/>
    <cellStyle name="Финансовый 19 2 3 2" xfId="12053" xr:uid="{00000000-0005-0000-0000-0000D2AE0000}"/>
    <cellStyle name="Финансовый 19 2 3 3" xfId="18190" xr:uid="{00000000-0005-0000-0000-0000D3AE0000}"/>
    <cellStyle name="Финансовый 19 2 3 3 2" xfId="36500" xr:uid="{00000000-0005-0000-0000-0000D4AE0000}"/>
    <cellStyle name="Финансовый 19 2 3 4" xfId="28283" xr:uid="{00000000-0005-0000-0000-0000D5AE0000}"/>
    <cellStyle name="Финансовый 19 3" xfId="4734" xr:uid="{00000000-0005-0000-0000-0000D6AE0000}"/>
    <cellStyle name="Финансовый 19 3 2" xfId="4735" xr:uid="{00000000-0005-0000-0000-0000D7AE0000}"/>
    <cellStyle name="Финансовый 19 3 2 2" xfId="6245" xr:uid="{00000000-0005-0000-0000-0000D8AE0000}"/>
    <cellStyle name="Финансовый 19 3 2 2 2" xfId="18194" xr:uid="{00000000-0005-0000-0000-0000D9AE0000}"/>
    <cellStyle name="Финансовый 19 3 2 2 2 2" xfId="36504" xr:uid="{00000000-0005-0000-0000-0000DAAE0000}"/>
    <cellStyle name="Финансовый 19 3 2 2 3" xfId="28287" xr:uid="{00000000-0005-0000-0000-0000DBAE0000}"/>
    <cellStyle name="Финансовый 19 3 2 3" xfId="12057" xr:uid="{00000000-0005-0000-0000-0000DCAE0000}"/>
    <cellStyle name="Финансовый 19 3 3" xfId="6244" xr:uid="{00000000-0005-0000-0000-0000DDAE0000}"/>
    <cellStyle name="Финансовый 19 3 3 2" xfId="18193" xr:uid="{00000000-0005-0000-0000-0000DEAE0000}"/>
    <cellStyle name="Финансовый 19 3 3 2 2" xfId="36503" xr:uid="{00000000-0005-0000-0000-0000DFAE0000}"/>
    <cellStyle name="Финансовый 19 3 3 3" xfId="28286" xr:uid="{00000000-0005-0000-0000-0000E0AE0000}"/>
    <cellStyle name="Финансовый 19 3 4" xfId="12056" xr:uid="{00000000-0005-0000-0000-0000E1AE0000}"/>
    <cellStyle name="Финансовый 19 4" xfId="4736" xr:uid="{00000000-0005-0000-0000-0000E2AE0000}"/>
    <cellStyle name="Финансовый 19 4 2" xfId="5218" xr:uid="{00000000-0005-0000-0000-0000E3AE0000}"/>
    <cellStyle name="Финансовый 19 4 2 2" xfId="6444" xr:uid="{00000000-0005-0000-0000-0000E4AE0000}"/>
    <cellStyle name="Финансовый 19 4 2 2 2" xfId="18388" xr:uid="{00000000-0005-0000-0000-0000E5AE0000}"/>
    <cellStyle name="Финансовый 19 4 2 2 2 2" xfId="36696" xr:uid="{00000000-0005-0000-0000-0000E6AE0000}"/>
    <cellStyle name="Финансовый 19 4 2 2 3" xfId="28482" xr:uid="{00000000-0005-0000-0000-0000E7AE0000}"/>
    <cellStyle name="Финансовый 19 4 2 3" xfId="10565" xr:uid="{00000000-0005-0000-0000-0000E8AE0000}"/>
    <cellStyle name="Финансовый 19 4 3" xfId="5795" xr:uid="{00000000-0005-0000-0000-0000E9AE0000}"/>
    <cellStyle name="Финансовый 19 4 4" xfId="17584" xr:uid="{00000000-0005-0000-0000-0000EAAE0000}"/>
    <cellStyle name="Финансовый 19 4 4 2" xfId="35936" xr:uid="{00000000-0005-0000-0000-0000EBAE0000}"/>
    <cellStyle name="Финансовый 19 4 5" xfId="27747" xr:uid="{00000000-0005-0000-0000-0000ECAE0000}"/>
    <cellStyle name="Финансовый 19 5" xfId="4737" xr:uid="{00000000-0005-0000-0000-0000EDAE0000}"/>
    <cellStyle name="Финансовый 19 5 2" xfId="6246" xr:uid="{00000000-0005-0000-0000-0000EEAE0000}"/>
    <cellStyle name="Финансовый 19 5 2 2" xfId="10566" xr:uid="{00000000-0005-0000-0000-0000EFAE0000}"/>
    <cellStyle name="Финансовый 19 5 2 2 2" xfId="20462" xr:uid="{00000000-0005-0000-0000-0000F0AE0000}"/>
    <cellStyle name="Финансовый 19 5 2 2 2 2" xfId="38614" xr:uid="{00000000-0005-0000-0000-0000F1AE0000}"/>
    <cellStyle name="Финансовый 19 5 2 2 3" xfId="30300" xr:uid="{00000000-0005-0000-0000-0000F2AE0000}"/>
    <cellStyle name="Финансовый 19 5 2 3" xfId="7698" xr:uid="{00000000-0005-0000-0000-0000F3AE0000}"/>
    <cellStyle name="Финансовый 19 5 2 3 2" xfId="19063" xr:uid="{00000000-0005-0000-0000-0000F4AE0000}"/>
    <cellStyle name="Финансовый 19 5 2 3 2 2" xfId="37283" xr:uid="{00000000-0005-0000-0000-0000F5AE0000}"/>
    <cellStyle name="Финансовый 19 5 2 3 3" xfId="29029" xr:uid="{00000000-0005-0000-0000-0000F6AE0000}"/>
    <cellStyle name="Финансовый 19 5 2 4" xfId="18195" xr:uid="{00000000-0005-0000-0000-0000F7AE0000}"/>
    <cellStyle name="Финансовый 19 5 2 4 2" xfId="36505" xr:uid="{00000000-0005-0000-0000-0000F8AE0000}"/>
    <cellStyle name="Финансовый 19 5 2 5" xfId="28288" xr:uid="{00000000-0005-0000-0000-0000F9AE0000}"/>
    <cellStyle name="Финансовый 19 5 3" xfId="10567" xr:uid="{00000000-0005-0000-0000-0000FAAE0000}"/>
    <cellStyle name="Финансовый 19 5 3 2" xfId="20463" xr:uid="{00000000-0005-0000-0000-0000FBAE0000}"/>
    <cellStyle name="Финансовый 19 5 3 2 2" xfId="38615" xr:uid="{00000000-0005-0000-0000-0000FCAE0000}"/>
    <cellStyle name="Финансовый 19 5 3 3" xfId="30301" xr:uid="{00000000-0005-0000-0000-0000FDAE0000}"/>
    <cellStyle name="Финансовый 19 5 4" xfId="12058" xr:uid="{00000000-0005-0000-0000-0000FEAE0000}"/>
    <cellStyle name="Финансовый 19 6" xfId="4738" xr:uid="{00000000-0005-0000-0000-0000FFAE0000}"/>
    <cellStyle name="Финансовый 19 6 10" xfId="12679" xr:uid="{00000000-0005-0000-0000-000000AF0000}"/>
    <cellStyle name="Финансовый 19 6 10 2" xfId="22111" xr:uid="{00000000-0005-0000-0000-000001AF0000}"/>
    <cellStyle name="Финансовый 19 6 10 2 2" xfId="40227" xr:uid="{00000000-0005-0000-0000-000002AF0000}"/>
    <cellStyle name="Финансовый 19 6 10 3" xfId="31890" xr:uid="{00000000-0005-0000-0000-000003AF0000}"/>
    <cellStyle name="Финансовый 19 6 11" xfId="16248" xr:uid="{00000000-0005-0000-0000-000004AF0000}"/>
    <cellStyle name="Финансовый 19 6 11 2" xfId="25183" xr:uid="{00000000-0005-0000-0000-000005AF0000}"/>
    <cellStyle name="Финансовый 19 6 11 2 2" xfId="43176" xr:uid="{00000000-0005-0000-0000-000006AF0000}"/>
    <cellStyle name="Финансовый 19 6 11 3" xfId="34825" xr:uid="{00000000-0005-0000-0000-000007AF0000}"/>
    <cellStyle name="Финансовый 19 6 12" xfId="17585" xr:uid="{00000000-0005-0000-0000-000008AF0000}"/>
    <cellStyle name="Финансовый 19 6 12 2" xfId="35937" xr:uid="{00000000-0005-0000-0000-000009AF0000}"/>
    <cellStyle name="Финансовый 19 6 13" xfId="26584" xr:uid="{00000000-0005-0000-0000-00000AAF0000}"/>
    <cellStyle name="Финансовый 19 6 13 2" xfId="44501" xr:uid="{00000000-0005-0000-0000-00000BAF0000}"/>
    <cellStyle name="Финансовый 19 6 14" xfId="27748" xr:uid="{00000000-0005-0000-0000-00000CAF0000}"/>
    <cellStyle name="Финансовый 19 6 15" xfId="45504" xr:uid="{00000000-0005-0000-0000-00000DAF0000}"/>
    <cellStyle name="Финансовый 19 6 16" xfId="46619" xr:uid="{00000000-0005-0000-0000-00000EAF0000}"/>
    <cellStyle name="Финансовый 19 6 2" xfId="4739" xr:uid="{00000000-0005-0000-0000-00000FAF0000}"/>
    <cellStyle name="Финансовый 19 6 2 2" xfId="6248" xr:uid="{00000000-0005-0000-0000-000010AF0000}"/>
    <cellStyle name="Финансовый 19 6 2 2 2" xfId="18197" xr:uid="{00000000-0005-0000-0000-000011AF0000}"/>
    <cellStyle name="Финансовый 19 6 2 2 2 2" xfId="36507" xr:uid="{00000000-0005-0000-0000-000012AF0000}"/>
    <cellStyle name="Финансовый 19 6 2 2 3" xfId="28290" xr:uid="{00000000-0005-0000-0000-000013AF0000}"/>
    <cellStyle name="Финансовый 19 6 2 3" xfId="12060" xr:uid="{00000000-0005-0000-0000-000014AF0000}"/>
    <cellStyle name="Финансовый 19 6 3" xfId="5219" xr:uid="{00000000-0005-0000-0000-000015AF0000}"/>
    <cellStyle name="Финансовый 19 6 3 10" xfId="46006" xr:uid="{00000000-0005-0000-0000-000016AF0000}"/>
    <cellStyle name="Финансовый 19 6 3 11" xfId="47203" xr:uid="{00000000-0005-0000-0000-000017AF0000}"/>
    <cellStyle name="Финансовый 19 6 3 2" xfId="6445" xr:uid="{00000000-0005-0000-0000-000018AF0000}"/>
    <cellStyle name="Финансовый 19 6 3 2 2" xfId="10568" xr:uid="{00000000-0005-0000-0000-000019AF0000}"/>
    <cellStyle name="Финансовый 19 6 3 2 2 2" xfId="20464" xr:uid="{00000000-0005-0000-0000-00001AAF0000}"/>
    <cellStyle name="Финансовый 19 6 3 2 2 2 2" xfId="38616" xr:uid="{00000000-0005-0000-0000-00001BAF0000}"/>
    <cellStyle name="Финансовый 19 6 3 2 2 3" xfId="30302" xr:uid="{00000000-0005-0000-0000-00001CAF0000}"/>
    <cellStyle name="Финансовый 19 6 3 2 3" xfId="15503" xr:uid="{00000000-0005-0000-0000-00001DAF0000}"/>
    <cellStyle name="Финансовый 19 6 3 2 3 2" xfId="24678" xr:uid="{00000000-0005-0000-0000-00001EAF0000}"/>
    <cellStyle name="Финансовый 19 6 3 2 3 2 2" xfId="42678" xr:uid="{00000000-0005-0000-0000-00001FAF0000}"/>
    <cellStyle name="Финансовый 19 6 3 2 3 3" xfId="34333" xr:uid="{00000000-0005-0000-0000-000020AF0000}"/>
    <cellStyle name="Финансовый 19 6 3 2 4" xfId="18389" xr:uid="{00000000-0005-0000-0000-000021AF0000}"/>
    <cellStyle name="Финансовый 19 6 3 2 4 2" xfId="36697" xr:uid="{00000000-0005-0000-0000-000022AF0000}"/>
    <cellStyle name="Финансовый 19 6 3 2 5" xfId="28483" xr:uid="{00000000-0005-0000-0000-000023AF0000}"/>
    <cellStyle name="Финансовый 19 6 3 3" xfId="11218" xr:uid="{00000000-0005-0000-0000-000024AF0000}"/>
    <cellStyle name="Финансовый 19 6 3 3 2" xfId="15504" xr:uid="{00000000-0005-0000-0000-000025AF0000}"/>
    <cellStyle name="Финансовый 19 6 3 3 2 2" xfId="24679" xr:uid="{00000000-0005-0000-0000-000026AF0000}"/>
    <cellStyle name="Финансовый 19 6 3 3 2 2 2" xfId="42679" xr:uid="{00000000-0005-0000-0000-000027AF0000}"/>
    <cellStyle name="Финансовый 19 6 3 3 2 3" xfId="34334" xr:uid="{00000000-0005-0000-0000-000028AF0000}"/>
    <cellStyle name="Финансовый 19 6 3 3 3" xfId="21065" xr:uid="{00000000-0005-0000-0000-000029AF0000}"/>
    <cellStyle name="Финансовый 19 6 3 3 3 2" xfId="39217" xr:uid="{00000000-0005-0000-0000-00002AAF0000}"/>
    <cellStyle name="Финансовый 19 6 3 3 4" xfId="30901" xr:uid="{00000000-0005-0000-0000-00002BAF0000}"/>
    <cellStyle name="Финансовый 19 6 3 4" xfId="7699" xr:uid="{00000000-0005-0000-0000-00002CAF0000}"/>
    <cellStyle name="Финансовый 19 6 3 5" xfId="13237" xr:uid="{00000000-0005-0000-0000-00002DAF0000}"/>
    <cellStyle name="Финансовый 19 6 3 5 2" xfId="22638" xr:uid="{00000000-0005-0000-0000-00002EAF0000}"/>
    <cellStyle name="Финансовый 19 6 3 5 2 2" xfId="40650" xr:uid="{00000000-0005-0000-0000-00002FAF0000}"/>
    <cellStyle name="Финансовый 19 6 3 5 3" xfId="32310" xr:uid="{00000000-0005-0000-0000-000030AF0000}"/>
    <cellStyle name="Финансовый 19 6 3 6" xfId="16867" xr:uid="{00000000-0005-0000-0000-000031AF0000}"/>
    <cellStyle name="Финансовый 19 6 3 6 2" xfId="25612" xr:uid="{00000000-0005-0000-0000-000032AF0000}"/>
    <cellStyle name="Финансовый 19 6 3 6 2 2" xfId="43573" xr:uid="{00000000-0005-0000-0000-000033AF0000}"/>
    <cellStyle name="Финансовый 19 6 3 6 3" xfId="35267" xr:uid="{00000000-0005-0000-0000-000034AF0000}"/>
    <cellStyle name="Финансовый 19 6 3 7" xfId="17720" xr:uid="{00000000-0005-0000-0000-000035AF0000}"/>
    <cellStyle name="Финансовый 19 6 3 7 2" xfId="36069" xr:uid="{00000000-0005-0000-0000-000036AF0000}"/>
    <cellStyle name="Финансовый 19 6 3 8" xfId="27035" xr:uid="{00000000-0005-0000-0000-000037AF0000}"/>
    <cellStyle name="Финансовый 19 6 3 8 2" xfId="44949" xr:uid="{00000000-0005-0000-0000-000038AF0000}"/>
    <cellStyle name="Финансовый 19 6 3 9" xfId="27868" xr:uid="{00000000-0005-0000-0000-000039AF0000}"/>
    <cellStyle name="Финансовый 19 6 4" xfId="5796" xr:uid="{00000000-0005-0000-0000-00003AAF0000}"/>
    <cellStyle name="Финансовый 19 6 4 2" xfId="6503" xr:uid="{00000000-0005-0000-0000-00003BAF0000}"/>
    <cellStyle name="Финансовый 19 6 4 2 2" xfId="10569" xr:uid="{00000000-0005-0000-0000-00003CAF0000}"/>
    <cellStyle name="Финансовый 19 6 4 2 3" xfId="15505" xr:uid="{00000000-0005-0000-0000-00003DAF0000}"/>
    <cellStyle name="Финансовый 19 6 4 2 3 2" xfId="24680" xr:uid="{00000000-0005-0000-0000-00003EAF0000}"/>
    <cellStyle name="Финансовый 19 6 4 2 3 2 2" xfId="42680" xr:uid="{00000000-0005-0000-0000-00003FAF0000}"/>
    <cellStyle name="Финансовый 19 6 4 2 3 3" xfId="34335" xr:uid="{00000000-0005-0000-0000-000040AF0000}"/>
    <cellStyle name="Финансовый 19 6 4 2 4" xfId="18447" xr:uid="{00000000-0005-0000-0000-000041AF0000}"/>
    <cellStyle name="Финансовый 19 6 4 2 4 2" xfId="36755" xr:uid="{00000000-0005-0000-0000-000042AF0000}"/>
    <cellStyle name="Финансовый 19 6 4 2 5" xfId="28541" xr:uid="{00000000-0005-0000-0000-000043AF0000}"/>
    <cellStyle name="Финансовый 19 6 4 3" xfId="8669" xr:uid="{00000000-0005-0000-0000-000044AF0000}"/>
    <cellStyle name="Финансовый 19 6 4 3 2" xfId="19340" xr:uid="{00000000-0005-0000-0000-000045AF0000}"/>
    <cellStyle name="Финансовый 19 6 4 3 2 2" xfId="37510" xr:uid="{00000000-0005-0000-0000-000046AF0000}"/>
    <cellStyle name="Финансовый 19 6 4 3 3" xfId="29220" xr:uid="{00000000-0005-0000-0000-000047AF0000}"/>
    <cellStyle name="Финансовый 19 6 4 4" xfId="13750" xr:uid="{00000000-0005-0000-0000-000048AF0000}"/>
    <cellStyle name="Финансовый 19 6 4 4 2" xfId="22972" xr:uid="{00000000-0005-0000-0000-000049AF0000}"/>
    <cellStyle name="Финансовый 19 6 4 4 2 2" xfId="40972" xr:uid="{00000000-0005-0000-0000-00004AAF0000}"/>
    <cellStyle name="Финансовый 19 6 4 4 3" xfId="32629" xr:uid="{00000000-0005-0000-0000-00004BAF0000}"/>
    <cellStyle name="Финансовый 19 6 4 5" xfId="17807" xr:uid="{00000000-0005-0000-0000-00004CAF0000}"/>
    <cellStyle name="Финансовый 19 6 4 5 2" xfId="36126" xr:uid="{00000000-0005-0000-0000-00004DAF0000}"/>
    <cellStyle name="Финансовый 19 6 4 6" xfId="27911" xr:uid="{00000000-0005-0000-0000-00004EAF0000}"/>
    <cellStyle name="Финансовый 19 6 5" xfId="6247" xr:uid="{00000000-0005-0000-0000-00004FAF0000}"/>
    <cellStyle name="Финансовый 19 6 5 2" xfId="9499" xr:uid="{00000000-0005-0000-0000-000050AF0000}"/>
    <cellStyle name="Финансовый 19 6 5 2 2" xfId="19966" xr:uid="{00000000-0005-0000-0000-000051AF0000}"/>
    <cellStyle name="Финансовый 19 6 5 2 2 2" xfId="38131" xr:uid="{00000000-0005-0000-0000-000052AF0000}"/>
    <cellStyle name="Финансовый 19 6 5 2 3" xfId="29834" xr:uid="{00000000-0005-0000-0000-000053AF0000}"/>
    <cellStyle name="Финансовый 19 6 5 3" xfId="15506" xr:uid="{00000000-0005-0000-0000-000054AF0000}"/>
    <cellStyle name="Финансовый 19 6 5 3 2" xfId="24681" xr:uid="{00000000-0005-0000-0000-000055AF0000}"/>
    <cellStyle name="Финансовый 19 6 5 3 2 2" xfId="42681" xr:uid="{00000000-0005-0000-0000-000056AF0000}"/>
    <cellStyle name="Финансовый 19 6 5 3 3" xfId="34336" xr:uid="{00000000-0005-0000-0000-000057AF0000}"/>
    <cellStyle name="Финансовый 19 6 5 4" xfId="18196" xr:uid="{00000000-0005-0000-0000-000058AF0000}"/>
    <cellStyle name="Финансовый 19 6 5 4 2" xfId="36506" xr:uid="{00000000-0005-0000-0000-000059AF0000}"/>
    <cellStyle name="Финансовый 19 6 5 5" xfId="28289" xr:uid="{00000000-0005-0000-0000-00005AAF0000}"/>
    <cellStyle name="Финансовый 19 6 6" xfId="10902" xr:uid="{00000000-0005-0000-0000-00005BAF0000}"/>
    <cellStyle name="Финансовый 19 6 6 2" xfId="15507" xr:uid="{00000000-0005-0000-0000-00005CAF0000}"/>
    <cellStyle name="Финансовый 19 6 6 2 2" xfId="24682" xr:uid="{00000000-0005-0000-0000-00005DAF0000}"/>
    <cellStyle name="Финансовый 19 6 6 2 2 2" xfId="42682" xr:uid="{00000000-0005-0000-0000-00005EAF0000}"/>
    <cellStyle name="Финансовый 19 6 6 2 3" xfId="34337" xr:uid="{00000000-0005-0000-0000-00005FAF0000}"/>
    <cellStyle name="Финансовый 19 6 6 3" xfId="20757" xr:uid="{00000000-0005-0000-0000-000060AF0000}"/>
    <cellStyle name="Финансовый 19 6 6 3 2" xfId="38909" xr:uid="{00000000-0005-0000-0000-000061AF0000}"/>
    <cellStyle name="Финансовый 19 6 6 4" xfId="30593" xr:uid="{00000000-0005-0000-0000-000062AF0000}"/>
    <cellStyle name="Финансовый 19 6 7" xfId="11377" xr:uid="{00000000-0005-0000-0000-000063AF0000}"/>
    <cellStyle name="Финансовый 19 6 7 2" xfId="21222" xr:uid="{00000000-0005-0000-0000-000064AF0000}"/>
    <cellStyle name="Финансовый 19 6 7 2 2" xfId="39374" xr:uid="{00000000-0005-0000-0000-000065AF0000}"/>
    <cellStyle name="Финансовый 19 6 7 3" xfId="31058" xr:uid="{00000000-0005-0000-0000-000066AF0000}"/>
    <cellStyle name="Финансовый 19 6 8" xfId="12059" xr:uid="{00000000-0005-0000-0000-000067AF0000}"/>
    <cellStyle name="Финансовый 19 6 9" xfId="7061" xr:uid="{00000000-0005-0000-0000-000068AF0000}"/>
    <cellStyle name="Финансовый 19 6 9 2" xfId="18703" xr:uid="{00000000-0005-0000-0000-000069AF0000}"/>
    <cellStyle name="Финансовый 19 6 9 2 2" xfId="36936" xr:uid="{00000000-0005-0000-0000-00006AAF0000}"/>
    <cellStyle name="Финансовый 19 6 9 3" xfId="28695" xr:uid="{00000000-0005-0000-0000-00006BAF0000}"/>
    <cellStyle name="Финансовый 19 7" xfId="4740" xr:uid="{00000000-0005-0000-0000-00006CAF0000}"/>
    <cellStyle name="Финансовый 19 7 2" xfId="5220" xr:uid="{00000000-0005-0000-0000-00006DAF0000}"/>
    <cellStyle name="Финансовый 19 7 2 2" xfId="6446" xr:uid="{00000000-0005-0000-0000-00006EAF0000}"/>
    <cellStyle name="Финансовый 19 7 2 2 2" xfId="10570" xr:uid="{00000000-0005-0000-0000-00006FAF0000}"/>
    <cellStyle name="Финансовый 19 7 2 2 3" xfId="18390" xr:uid="{00000000-0005-0000-0000-000070AF0000}"/>
    <cellStyle name="Финансовый 19 7 2 2 3 2" xfId="36698" xr:uid="{00000000-0005-0000-0000-000071AF0000}"/>
    <cellStyle name="Финансовый 19 7 2 2 4" xfId="28484" xr:uid="{00000000-0005-0000-0000-000072AF0000}"/>
    <cellStyle name="Финансовый 19 7 2 3" xfId="12062" xr:uid="{00000000-0005-0000-0000-000073AF0000}"/>
    <cellStyle name="Финансовый 19 7 2 4" xfId="7304" xr:uid="{00000000-0005-0000-0000-000074AF0000}"/>
    <cellStyle name="Финансовый 19 7 3" xfId="5797" xr:uid="{00000000-0005-0000-0000-000075AF0000}"/>
    <cellStyle name="Финансовый 19 7 3 2" xfId="15508" xr:uid="{00000000-0005-0000-0000-000076AF0000}"/>
    <cellStyle name="Финансовый 19 7 3 2 2" xfId="24683" xr:uid="{00000000-0005-0000-0000-000077AF0000}"/>
    <cellStyle name="Финансовый 19 7 3 2 2 2" xfId="42683" xr:uid="{00000000-0005-0000-0000-000078AF0000}"/>
    <cellStyle name="Финансовый 19 7 3 2 3" xfId="34338" xr:uid="{00000000-0005-0000-0000-000079AF0000}"/>
    <cellStyle name="Финансовый 19 7 4" xfId="12061" xr:uid="{00000000-0005-0000-0000-00007AAF0000}"/>
    <cellStyle name="Финансовый 19 7 5" xfId="17586" xr:uid="{00000000-0005-0000-0000-00007BAF0000}"/>
    <cellStyle name="Финансовый 19 7 5 2" xfId="35938" xr:uid="{00000000-0005-0000-0000-00007CAF0000}"/>
    <cellStyle name="Финансовый 19 7 6" xfId="27749" xr:uid="{00000000-0005-0000-0000-00007DAF0000}"/>
    <cellStyle name="Финансовый 19 8" xfId="4741" xr:uid="{00000000-0005-0000-0000-00007EAF0000}"/>
    <cellStyle name="Финансовый 19 8 2" xfId="5221" xr:uid="{00000000-0005-0000-0000-00007FAF0000}"/>
    <cellStyle name="Финансовый 19 8 2 2" xfId="6447" xr:uid="{00000000-0005-0000-0000-000080AF0000}"/>
    <cellStyle name="Финансовый 19 8 2 2 2" xfId="12064" xr:uid="{00000000-0005-0000-0000-000081AF0000}"/>
    <cellStyle name="Финансовый 19 8 2 2 3" xfId="18391" xr:uid="{00000000-0005-0000-0000-000082AF0000}"/>
    <cellStyle name="Финансовый 19 8 2 2 3 2" xfId="36699" xr:uid="{00000000-0005-0000-0000-000083AF0000}"/>
    <cellStyle name="Финансовый 19 8 2 2 4" xfId="28485" xr:uid="{00000000-0005-0000-0000-000084AF0000}"/>
    <cellStyle name="Финансовый 19 8 2 3" xfId="7340" xr:uid="{00000000-0005-0000-0000-000085AF0000}"/>
    <cellStyle name="Финансовый 19 8 3" xfId="5798" xr:uid="{00000000-0005-0000-0000-000086AF0000}"/>
    <cellStyle name="Финансовый 19 8 3 2" xfId="15509" xr:uid="{00000000-0005-0000-0000-000087AF0000}"/>
    <cellStyle name="Финансовый 19 8 3 2 2" xfId="24684" xr:uid="{00000000-0005-0000-0000-000088AF0000}"/>
    <cellStyle name="Финансовый 19 8 3 2 2 2" xfId="42684" xr:uid="{00000000-0005-0000-0000-000089AF0000}"/>
    <cellStyle name="Финансовый 19 8 3 2 3" xfId="34339" xr:uid="{00000000-0005-0000-0000-00008AAF0000}"/>
    <cellStyle name="Финансовый 19 8 4" xfId="12063" xr:uid="{00000000-0005-0000-0000-00008BAF0000}"/>
    <cellStyle name="Финансовый 19 8 5" xfId="17587" xr:uid="{00000000-0005-0000-0000-00008CAF0000}"/>
    <cellStyle name="Финансовый 19 8 5 2" xfId="35939" xr:uid="{00000000-0005-0000-0000-00008DAF0000}"/>
    <cellStyle name="Финансовый 19 8 6" xfId="27750" xr:uid="{00000000-0005-0000-0000-00008EAF0000}"/>
    <cellStyle name="Финансовый 19 9" xfId="5033" xr:uid="{00000000-0005-0000-0000-00008FAF0000}"/>
    <cellStyle name="Финансовый 19 9 2" xfId="6291" xr:uid="{00000000-0005-0000-0000-000090AF0000}"/>
    <cellStyle name="Финансовый 19 9 2 2" xfId="8885" xr:uid="{00000000-0005-0000-0000-000091AF0000}"/>
    <cellStyle name="Финансовый 19 9 2 2 2" xfId="19457" xr:uid="{00000000-0005-0000-0000-000092AF0000}"/>
    <cellStyle name="Финансовый 19 9 2 2 2 2" xfId="37627" xr:uid="{00000000-0005-0000-0000-000093AF0000}"/>
    <cellStyle name="Финансовый 19 9 2 2 3" xfId="29332" xr:uid="{00000000-0005-0000-0000-000094AF0000}"/>
    <cellStyle name="Финансовый 19 9 2 3" xfId="14202" xr:uid="{00000000-0005-0000-0000-000095AF0000}"/>
    <cellStyle name="Финансовый 19 9 2 3 2" xfId="23386" xr:uid="{00000000-0005-0000-0000-000096AF0000}"/>
    <cellStyle name="Финансовый 19 9 2 3 2 2" xfId="41386" xr:uid="{00000000-0005-0000-0000-000097AF0000}"/>
    <cellStyle name="Финансовый 19 9 2 3 3" xfId="33041" xr:uid="{00000000-0005-0000-0000-000098AF0000}"/>
    <cellStyle name="Финансовый 19 9 2 4" xfId="18237" xr:uid="{00000000-0005-0000-0000-000099AF0000}"/>
    <cellStyle name="Финансовый 19 9 2 4 2" xfId="36546" xr:uid="{00000000-0005-0000-0000-00009AAF0000}"/>
    <cellStyle name="Финансовый 19 9 2 5" xfId="28332" xr:uid="{00000000-0005-0000-0000-00009BAF0000}"/>
    <cellStyle name="Финансовый 19 9 3" xfId="10571" xr:uid="{00000000-0005-0000-0000-00009CAF0000}"/>
    <cellStyle name="Финансовый 19 9 3 2" xfId="15510" xr:uid="{00000000-0005-0000-0000-00009DAF0000}"/>
    <cellStyle name="Финансовый 19 9 3 2 2" xfId="24685" xr:uid="{00000000-0005-0000-0000-00009EAF0000}"/>
    <cellStyle name="Финансовый 19 9 3 2 2 2" xfId="42685" xr:uid="{00000000-0005-0000-0000-00009FAF0000}"/>
    <cellStyle name="Финансовый 19 9 3 2 3" xfId="34340" xr:uid="{00000000-0005-0000-0000-0000A0AF0000}"/>
    <cellStyle name="Финансовый 19 9 4" xfId="11219" xr:uid="{00000000-0005-0000-0000-0000A1AF0000}"/>
    <cellStyle name="Финансовый 19 9 4 2" xfId="15511" xr:uid="{00000000-0005-0000-0000-0000A2AF0000}"/>
    <cellStyle name="Финансовый 19 9 4 2 2" xfId="24686" xr:uid="{00000000-0005-0000-0000-0000A3AF0000}"/>
    <cellStyle name="Финансовый 19 9 4 2 2 2" xfId="42686" xr:uid="{00000000-0005-0000-0000-0000A4AF0000}"/>
    <cellStyle name="Финансовый 19 9 4 2 3" xfId="34341" xr:uid="{00000000-0005-0000-0000-0000A5AF0000}"/>
    <cellStyle name="Финансовый 19 9 4 3" xfId="21066" xr:uid="{00000000-0005-0000-0000-0000A6AF0000}"/>
    <cellStyle name="Финансовый 19 9 4 3 2" xfId="39218" xr:uid="{00000000-0005-0000-0000-0000A7AF0000}"/>
    <cellStyle name="Финансовый 19 9 4 4" xfId="30902" xr:uid="{00000000-0005-0000-0000-0000A8AF0000}"/>
    <cellStyle name="Финансовый 19 9 5" xfId="11477" xr:uid="{00000000-0005-0000-0000-0000A9AF0000}"/>
    <cellStyle name="Финансовый 19 9 5 2" xfId="21322" xr:uid="{00000000-0005-0000-0000-0000AAAF0000}"/>
    <cellStyle name="Финансовый 19 9 5 2 2" xfId="39474" xr:uid="{00000000-0005-0000-0000-0000ABAF0000}"/>
    <cellStyle name="Финансовый 19 9 5 3" xfId="31158" xr:uid="{00000000-0005-0000-0000-0000ACAF0000}"/>
    <cellStyle name="Финансовый 19 9 6" xfId="7363" xr:uid="{00000000-0005-0000-0000-0000ADAF0000}"/>
    <cellStyle name="Финансовый 19 9 6 2" xfId="18828" xr:uid="{00000000-0005-0000-0000-0000AEAF0000}"/>
    <cellStyle name="Финансовый 19 9 6 2 2" xfId="37048" xr:uid="{00000000-0005-0000-0000-0000AFAF0000}"/>
    <cellStyle name="Финансовый 19 9 6 3" xfId="28797" xr:uid="{00000000-0005-0000-0000-0000B0AF0000}"/>
    <cellStyle name="Финансовый 19 9 7" xfId="13238" xr:uid="{00000000-0005-0000-0000-0000B1AF0000}"/>
    <cellStyle name="Финансовый 19 9 7 2" xfId="22639" xr:uid="{00000000-0005-0000-0000-0000B2AF0000}"/>
    <cellStyle name="Финансовый 19 9 7 2 2" xfId="40651" xr:uid="{00000000-0005-0000-0000-0000B3AF0000}"/>
    <cellStyle name="Финансовый 19 9 7 3" xfId="32311" xr:uid="{00000000-0005-0000-0000-0000B4AF0000}"/>
    <cellStyle name="Финансовый 19_МР_РЗ_Центр_13" xfId="9125" xr:uid="{00000000-0005-0000-0000-0000B5AF0000}"/>
    <cellStyle name="Финансовый 2" xfId="4742" xr:uid="{00000000-0005-0000-0000-0000B6AF0000}"/>
    <cellStyle name="Финансовый 2 10" xfId="4743" xr:uid="{00000000-0005-0000-0000-0000B7AF0000}"/>
    <cellStyle name="Финансовый 2 10 2" xfId="5034" xr:uid="{00000000-0005-0000-0000-0000B8AF0000}"/>
    <cellStyle name="Финансовый 2 10 2 2" xfId="6292" xr:uid="{00000000-0005-0000-0000-0000B9AF0000}"/>
    <cellStyle name="Финансовый 2 10 2 2 2" xfId="18238" xr:uid="{00000000-0005-0000-0000-0000BAAF0000}"/>
    <cellStyle name="Финансовый 2 10 2 2 2 2" xfId="36547" xr:uid="{00000000-0005-0000-0000-0000BBAF0000}"/>
    <cellStyle name="Финансовый 2 10 2 2 3" xfId="28333" xr:uid="{00000000-0005-0000-0000-0000BCAF0000}"/>
    <cellStyle name="Финансовый 2 10 2 3" xfId="12065" xr:uid="{00000000-0005-0000-0000-0000BDAF0000}"/>
    <cellStyle name="Финансовый 2 10 3" xfId="5617" xr:uid="{00000000-0005-0000-0000-0000BEAF0000}"/>
    <cellStyle name="Финансовый 2 10 4" xfId="7184" xr:uid="{00000000-0005-0000-0000-0000BFAF0000}"/>
    <cellStyle name="Финансовый 2 10 4 2" xfId="18779" xr:uid="{00000000-0005-0000-0000-0000C0AF0000}"/>
    <cellStyle name="Финансовый 2 10 4 2 2" xfId="36999" xr:uid="{00000000-0005-0000-0000-0000C1AF0000}"/>
    <cellStyle name="Финансовый 2 10 4 3" xfId="28751" xr:uid="{00000000-0005-0000-0000-0000C2AF0000}"/>
    <cellStyle name="Финансовый 2 10 5" xfId="17589" xr:uid="{00000000-0005-0000-0000-0000C3AF0000}"/>
    <cellStyle name="Финансовый 2 10 5 2" xfId="35941" xr:uid="{00000000-0005-0000-0000-0000C4AF0000}"/>
    <cellStyle name="Финансовый 2 10 6" xfId="27752" xr:uid="{00000000-0005-0000-0000-0000C5AF0000}"/>
    <cellStyle name="Финансовый 2 11" xfId="4744" xr:uid="{00000000-0005-0000-0000-0000C6AF0000}"/>
    <cellStyle name="Финансовый 2 11 2" xfId="5035" xr:uid="{00000000-0005-0000-0000-0000C7AF0000}"/>
    <cellStyle name="Финансовый 2 11 2 2" xfId="6293" xr:uid="{00000000-0005-0000-0000-0000C8AF0000}"/>
    <cellStyle name="Финансовый 2 11 2 2 2" xfId="10653" xr:uid="{00000000-0005-0000-0000-0000C9AF0000}"/>
    <cellStyle name="Финансовый 2 11 2 2 2 2" xfId="20512" xr:uid="{00000000-0005-0000-0000-0000CAAF0000}"/>
    <cellStyle name="Финансовый 2 11 2 2 2 2 2" xfId="38664" xr:uid="{00000000-0005-0000-0000-0000CBAF0000}"/>
    <cellStyle name="Финансовый 2 11 2 2 2 3" xfId="30348" xr:uid="{00000000-0005-0000-0000-0000CCAF0000}"/>
    <cellStyle name="Финансовый 2 11 2 2 3" xfId="15513" xr:uid="{00000000-0005-0000-0000-0000CDAF0000}"/>
    <cellStyle name="Финансовый 2 11 2 2 3 2" xfId="24688" xr:uid="{00000000-0005-0000-0000-0000CEAF0000}"/>
    <cellStyle name="Финансовый 2 11 2 2 3 2 2" xfId="42688" xr:uid="{00000000-0005-0000-0000-0000CFAF0000}"/>
    <cellStyle name="Финансовый 2 11 2 2 3 3" xfId="34343" xr:uid="{00000000-0005-0000-0000-0000D0AF0000}"/>
    <cellStyle name="Финансовый 2 11 2 2 4" xfId="18239" xr:uid="{00000000-0005-0000-0000-0000D1AF0000}"/>
    <cellStyle name="Финансовый 2 11 2 2 4 2" xfId="36548" xr:uid="{00000000-0005-0000-0000-0000D2AF0000}"/>
    <cellStyle name="Финансовый 2 11 2 2 5" xfId="28334" xr:uid="{00000000-0005-0000-0000-0000D3AF0000}"/>
    <cellStyle name="Финансовый 2 11 2 3" xfId="11220" xr:uid="{00000000-0005-0000-0000-0000D4AF0000}"/>
    <cellStyle name="Финансовый 2 11 2 3 2" xfId="15514" xr:uid="{00000000-0005-0000-0000-0000D5AF0000}"/>
    <cellStyle name="Финансовый 2 11 2 3 2 2" xfId="24689" xr:uid="{00000000-0005-0000-0000-0000D6AF0000}"/>
    <cellStyle name="Финансовый 2 11 2 3 2 2 2" xfId="42689" xr:uid="{00000000-0005-0000-0000-0000D7AF0000}"/>
    <cellStyle name="Финансовый 2 11 2 3 2 3" xfId="34344" xr:uid="{00000000-0005-0000-0000-0000D8AF0000}"/>
    <cellStyle name="Финансовый 2 11 2 3 3" xfId="21067" xr:uid="{00000000-0005-0000-0000-0000D9AF0000}"/>
    <cellStyle name="Финансовый 2 11 2 3 3 2" xfId="39219" xr:uid="{00000000-0005-0000-0000-0000DAAF0000}"/>
    <cellStyle name="Финансовый 2 11 2 3 4" xfId="30903" xr:uid="{00000000-0005-0000-0000-0000DBAF0000}"/>
    <cellStyle name="Финансовый 2 11 2 4" xfId="8851" xr:uid="{00000000-0005-0000-0000-0000DCAF0000}"/>
    <cellStyle name="Финансовый 2 11 2 4 2" xfId="19437" xr:uid="{00000000-0005-0000-0000-0000DDAF0000}"/>
    <cellStyle name="Финансовый 2 11 2 4 2 2" xfId="37607" xr:uid="{00000000-0005-0000-0000-0000DEAF0000}"/>
    <cellStyle name="Финансовый 2 11 2 4 3" xfId="29315" xr:uid="{00000000-0005-0000-0000-0000DFAF0000}"/>
    <cellStyle name="Финансовый 2 11 2 5" xfId="15512" xr:uid="{00000000-0005-0000-0000-0000E0AF0000}"/>
    <cellStyle name="Финансовый 2 11 2 5 2" xfId="24687" xr:uid="{00000000-0005-0000-0000-0000E1AF0000}"/>
    <cellStyle name="Финансовый 2 11 2 5 2 2" xfId="42687" xr:uid="{00000000-0005-0000-0000-0000E2AF0000}"/>
    <cellStyle name="Финансовый 2 11 2 5 3" xfId="34342" xr:uid="{00000000-0005-0000-0000-0000E3AF0000}"/>
    <cellStyle name="Финансовый 2 11 3" xfId="5618" xr:uid="{00000000-0005-0000-0000-0000E4AF0000}"/>
    <cellStyle name="Финансовый 2 11 3 2" xfId="9500" xr:uid="{00000000-0005-0000-0000-0000E5AF0000}"/>
    <cellStyle name="Финансовый 2 11 3 2 2" xfId="19967" xr:uid="{00000000-0005-0000-0000-0000E6AF0000}"/>
    <cellStyle name="Финансовый 2 11 3 2 2 2" xfId="38132" xr:uid="{00000000-0005-0000-0000-0000E7AF0000}"/>
    <cellStyle name="Финансовый 2 11 3 2 3" xfId="29835" xr:uid="{00000000-0005-0000-0000-0000E8AF0000}"/>
    <cellStyle name="Финансовый 2 11 3 3" xfId="15515" xr:uid="{00000000-0005-0000-0000-0000E9AF0000}"/>
    <cellStyle name="Финансовый 2 11 3 3 2" xfId="24690" xr:uid="{00000000-0005-0000-0000-0000EAAF0000}"/>
    <cellStyle name="Финансовый 2 11 3 3 2 2" xfId="42690" xr:uid="{00000000-0005-0000-0000-0000EBAF0000}"/>
    <cellStyle name="Финансовый 2 11 3 3 3" xfId="34345" xr:uid="{00000000-0005-0000-0000-0000ECAF0000}"/>
    <cellStyle name="Финансовый 2 11 4" xfId="8036" xr:uid="{00000000-0005-0000-0000-0000EDAF0000}"/>
    <cellStyle name="Финансовый 2 11 4 2" xfId="19122" xr:uid="{00000000-0005-0000-0000-0000EEAF0000}"/>
    <cellStyle name="Финансовый 2 11 4 2 2" xfId="37324" xr:uid="{00000000-0005-0000-0000-0000EFAF0000}"/>
    <cellStyle name="Финансовый 2 11 4 3" xfId="29053" xr:uid="{00000000-0005-0000-0000-0000F0AF0000}"/>
    <cellStyle name="Финансовый 2 11 5" xfId="17590" xr:uid="{00000000-0005-0000-0000-0000F1AF0000}"/>
    <cellStyle name="Финансовый 2 11 5 2" xfId="35942" xr:uid="{00000000-0005-0000-0000-0000F2AF0000}"/>
    <cellStyle name="Финансовый 2 11 6" xfId="27753" xr:uid="{00000000-0005-0000-0000-0000F3AF0000}"/>
    <cellStyle name="Финансовый 2 12" xfId="4745" xr:uid="{00000000-0005-0000-0000-0000F4AF0000}"/>
    <cellStyle name="Финансовый 2 12 2" xfId="5036" xr:uid="{00000000-0005-0000-0000-0000F5AF0000}"/>
    <cellStyle name="Финансовый 2 12 2 2" xfId="6294" xr:uid="{00000000-0005-0000-0000-0000F6AF0000}"/>
    <cellStyle name="Финансовый 2 12 2 2 2" xfId="18240" xr:uid="{00000000-0005-0000-0000-0000F7AF0000}"/>
    <cellStyle name="Финансовый 2 12 2 2 2 2" xfId="36549" xr:uid="{00000000-0005-0000-0000-0000F8AF0000}"/>
    <cellStyle name="Финансовый 2 12 2 2 3" xfId="28335" xr:uid="{00000000-0005-0000-0000-0000F9AF0000}"/>
    <cellStyle name="Финансовый 2 12 3" xfId="5619" xr:uid="{00000000-0005-0000-0000-0000FAAF0000}"/>
    <cellStyle name="Финансовый 2 12 4" xfId="7365" xr:uid="{00000000-0005-0000-0000-0000FBAF0000}"/>
    <cellStyle name="Финансовый 2 12 4 2" xfId="18829" xr:uid="{00000000-0005-0000-0000-0000FCAF0000}"/>
    <cellStyle name="Финансовый 2 12 4 2 2" xfId="37049" xr:uid="{00000000-0005-0000-0000-0000FDAF0000}"/>
    <cellStyle name="Финансовый 2 12 4 3" xfId="28798" xr:uid="{00000000-0005-0000-0000-0000FEAF0000}"/>
    <cellStyle name="Финансовый 2 12 5" xfId="17591" xr:uid="{00000000-0005-0000-0000-0000FFAF0000}"/>
    <cellStyle name="Финансовый 2 12 5 2" xfId="35943" xr:uid="{00000000-0005-0000-0000-000000B00000}"/>
    <cellStyle name="Финансовый 2 12 6" xfId="27754" xr:uid="{00000000-0005-0000-0000-000001B00000}"/>
    <cellStyle name="Финансовый 2 13" xfId="4746" xr:uid="{00000000-0005-0000-0000-000002B00000}"/>
    <cellStyle name="Финансовый 2 13 2" xfId="5037" xr:uid="{00000000-0005-0000-0000-000003B00000}"/>
    <cellStyle name="Финансовый 2 13 2 2" xfId="6295" xr:uid="{00000000-0005-0000-0000-000004B00000}"/>
    <cellStyle name="Финансовый 2 13 2 2 2" xfId="18241" xr:uid="{00000000-0005-0000-0000-000005B00000}"/>
    <cellStyle name="Финансовый 2 13 2 2 2 2" xfId="36550" xr:uid="{00000000-0005-0000-0000-000006B00000}"/>
    <cellStyle name="Финансовый 2 13 2 2 3" xfId="28336" xr:uid="{00000000-0005-0000-0000-000007B00000}"/>
    <cellStyle name="Финансовый 2 13 3" xfId="5620" xr:uid="{00000000-0005-0000-0000-000008B00000}"/>
    <cellStyle name="Финансовый 2 13 4" xfId="8814" xr:uid="{00000000-0005-0000-0000-000009B00000}"/>
    <cellStyle name="Финансовый 2 13 4 2" xfId="19425" xr:uid="{00000000-0005-0000-0000-00000AB00000}"/>
    <cellStyle name="Финансовый 2 13 4 2 2" xfId="37595" xr:uid="{00000000-0005-0000-0000-00000BB00000}"/>
    <cellStyle name="Финансовый 2 13 4 3" xfId="29303" xr:uid="{00000000-0005-0000-0000-00000CB00000}"/>
    <cellStyle name="Финансовый 2 13 5" xfId="17592" xr:uid="{00000000-0005-0000-0000-00000DB00000}"/>
    <cellStyle name="Финансовый 2 13 5 2" xfId="35944" xr:uid="{00000000-0005-0000-0000-00000EB00000}"/>
    <cellStyle name="Финансовый 2 13 6" xfId="27755" xr:uid="{00000000-0005-0000-0000-00000FB00000}"/>
    <cellStyle name="Финансовый 2 14" xfId="4747" xr:uid="{00000000-0005-0000-0000-000010B00000}"/>
    <cellStyle name="Финансовый 2 14 2" xfId="5038" xr:uid="{00000000-0005-0000-0000-000011B00000}"/>
    <cellStyle name="Финансовый 2 14 2 2" xfId="6296" xr:uid="{00000000-0005-0000-0000-000012B00000}"/>
    <cellStyle name="Финансовый 2 14 2 2 2" xfId="18242" xr:uid="{00000000-0005-0000-0000-000013B00000}"/>
    <cellStyle name="Финансовый 2 14 2 2 2 2" xfId="36551" xr:uid="{00000000-0005-0000-0000-000014B00000}"/>
    <cellStyle name="Финансовый 2 14 2 2 3" xfId="28337" xr:uid="{00000000-0005-0000-0000-000015B00000}"/>
    <cellStyle name="Финансовый 2 14 3" xfId="5621" xr:uid="{00000000-0005-0000-0000-000016B00000}"/>
    <cellStyle name="Финансовый 2 14 4" xfId="8796" xr:uid="{00000000-0005-0000-0000-000017B00000}"/>
    <cellStyle name="Финансовый 2 14 4 2" xfId="19422" xr:uid="{00000000-0005-0000-0000-000018B00000}"/>
    <cellStyle name="Финансовый 2 14 4 2 2" xfId="37592" xr:uid="{00000000-0005-0000-0000-000019B00000}"/>
    <cellStyle name="Финансовый 2 14 4 3" xfId="29302" xr:uid="{00000000-0005-0000-0000-00001AB00000}"/>
    <cellStyle name="Финансовый 2 14 5" xfId="17593" xr:uid="{00000000-0005-0000-0000-00001BB00000}"/>
    <cellStyle name="Финансовый 2 14 5 2" xfId="35945" xr:uid="{00000000-0005-0000-0000-00001CB00000}"/>
    <cellStyle name="Финансовый 2 14 6" xfId="27756" xr:uid="{00000000-0005-0000-0000-00001DB00000}"/>
    <cellStyle name="Финансовый 2 15" xfId="4748" xr:uid="{00000000-0005-0000-0000-00001EB00000}"/>
    <cellStyle name="Финансовый 2 15 2" xfId="5039" xr:uid="{00000000-0005-0000-0000-00001FB00000}"/>
    <cellStyle name="Финансовый 2 15 2 2" xfId="6297" xr:uid="{00000000-0005-0000-0000-000020B00000}"/>
    <cellStyle name="Финансовый 2 15 2 2 2" xfId="18243" xr:uid="{00000000-0005-0000-0000-000021B00000}"/>
    <cellStyle name="Финансовый 2 15 2 2 2 2" xfId="36552" xr:uid="{00000000-0005-0000-0000-000022B00000}"/>
    <cellStyle name="Финансовый 2 15 2 2 3" xfId="28338" xr:uid="{00000000-0005-0000-0000-000023B00000}"/>
    <cellStyle name="Финансовый 2 15 3" xfId="5622" xr:uid="{00000000-0005-0000-0000-000024B00000}"/>
    <cellStyle name="Финансовый 2 15 4" xfId="17594" xr:uid="{00000000-0005-0000-0000-000025B00000}"/>
    <cellStyle name="Финансовый 2 15 4 2" xfId="35946" xr:uid="{00000000-0005-0000-0000-000026B00000}"/>
    <cellStyle name="Финансовый 2 15 5" xfId="27757" xr:uid="{00000000-0005-0000-0000-000027B00000}"/>
    <cellStyle name="Финансовый 2 16" xfId="4749" xr:uid="{00000000-0005-0000-0000-000028B00000}"/>
    <cellStyle name="Финансовый 2 16 2" xfId="5040" xr:uid="{00000000-0005-0000-0000-000029B00000}"/>
    <cellStyle name="Финансовый 2 16 2 2" xfId="6298" xr:uid="{00000000-0005-0000-0000-00002AB00000}"/>
    <cellStyle name="Финансовый 2 16 2 2 2" xfId="18244" xr:uid="{00000000-0005-0000-0000-00002BB00000}"/>
    <cellStyle name="Финансовый 2 16 2 2 2 2" xfId="36553" xr:uid="{00000000-0005-0000-0000-00002CB00000}"/>
    <cellStyle name="Финансовый 2 16 2 2 3" xfId="28339" xr:uid="{00000000-0005-0000-0000-00002DB00000}"/>
    <cellStyle name="Финансовый 2 16 3" xfId="5623" xr:uid="{00000000-0005-0000-0000-00002EB00000}"/>
    <cellStyle name="Финансовый 2 16 4" xfId="17595" xr:uid="{00000000-0005-0000-0000-00002FB00000}"/>
    <cellStyle name="Финансовый 2 16 4 2" xfId="35947" xr:uid="{00000000-0005-0000-0000-000030B00000}"/>
    <cellStyle name="Финансовый 2 16 5" xfId="27758" xr:uid="{00000000-0005-0000-0000-000031B00000}"/>
    <cellStyle name="Финансовый 2 17" xfId="4750" xr:uid="{00000000-0005-0000-0000-000032B00000}"/>
    <cellStyle name="Финансовый 2 17 2" xfId="5041" xr:uid="{00000000-0005-0000-0000-000033B00000}"/>
    <cellStyle name="Финансовый 2 17 2 2" xfId="6299" xr:uid="{00000000-0005-0000-0000-000034B00000}"/>
    <cellStyle name="Финансовый 2 17 2 2 2" xfId="18245" xr:uid="{00000000-0005-0000-0000-000035B00000}"/>
    <cellStyle name="Финансовый 2 17 2 2 2 2" xfId="36554" xr:uid="{00000000-0005-0000-0000-000036B00000}"/>
    <cellStyle name="Финансовый 2 17 2 2 3" xfId="28340" xr:uid="{00000000-0005-0000-0000-000037B00000}"/>
    <cellStyle name="Финансовый 2 17 3" xfId="5624" xr:uid="{00000000-0005-0000-0000-000038B00000}"/>
    <cellStyle name="Финансовый 2 17 4" xfId="17596" xr:uid="{00000000-0005-0000-0000-000039B00000}"/>
    <cellStyle name="Финансовый 2 17 4 2" xfId="35948" xr:uid="{00000000-0005-0000-0000-00003AB00000}"/>
    <cellStyle name="Финансовый 2 17 5" xfId="27759" xr:uid="{00000000-0005-0000-0000-00003BB00000}"/>
    <cellStyle name="Финансовый 2 18" xfId="4751" xr:uid="{00000000-0005-0000-0000-00003CB00000}"/>
    <cellStyle name="Финансовый 2 18 2" xfId="5042" xr:uid="{00000000-0005-0000-0000-00003DB00000}"/>
    <cellStyle name="Финансовый 2 18 2 2" xfId="6300" xr:uid="{00000000-0005-0000-0000-00003EB00000}"/>
    <cellStyle name="Финансовый 2 18 2 2 2" xfId="18246" xr:uid="{00000000-0005-0000-0000-00003FB00000}"/>
    <cellStyle name="Финансовый 2 18 2 2 2 2" xfId="36555" xr:uid="{00000000-0005-0000-0000-000040B00000}"/>
    <cellStyle name="Финансовый 2 18 2 2 3" xfId="28341" xr:uid="{00000000-0005-0000-0000-000041B00000}"/>
    <cellStyle name="Финансовый 2 18 3" xfId="5625" xr:uid="{00000000-0005-0000-0000-000042B00000}"/>
    <cellStyle name="Финансовый 2 18 4" xfId="17597" xr:uid="{00000000-0005-0000-0000-000043B00000}"/>
    <cellStyle name="Финансовый 2 18 4 2" xfId="35949" xr:uid="{00000000-0005-0000-0000-000044B00000}"/>
    <cellStyle name="Финансовый 2 18 5" xfId="27760" xr:uid="{00000000-0005-0000-0000-000045B00000}"/>
    <cellStyle name="Финансовый 2 19" xfId="4752" xr:uid="{00000000-0005-0000-0000-000046B00000}"/>
    <cellStyle name="Финансовый 2 19 2" xfId="5043" xr:uid="{00000000-0005-0000-0000-000047B00000}"/>
    <cellStyle name="Финансовый 2 19 2 2" xfId="6301" xr:uid="{00000000-0005-0000-0000-000048B00000}"/>
    <cellStyle name="Финансовый 2 19 2 2 2" xfId="18247" xr:uid="{00000000-0005-0000-0000-000049B00000}"/>
    <cellStyle name="Финансовый 2 19 2 2 2 2" xfId="36556" xr:uid="{00000000-0005-0000-0000-00004AB00000}"/>
    <cellStyle name="Финансовый 2 19 2 2 3" xfId="28342" xr:uid="{00000000-0005-0000-0000-00004BB00000}"/>
    <cellStyle name="Финансовый 2 19 3" xfId="5626" xr:uid="{00000000-0005-0000-0000-00004CB00000}"/>
    <cellStyle name="Финансовый 2 19 4" xfId="17598" xr:uid="{00000000-0005-0000-0000-00004DB00000}"/>
    <cellStyle name="Финансовый 2 19 4 2" xfId="35950" xr:uid="{00000000-0005-0000-0000-00004EB00000}"/>
    <cellStyle name="Финансовый 2 19 5" xfId="27761" xr:uid="{00000000-0005-0000-0000-00004FB00000}"/>
    <cellStyle name="Финансовый 2 2" xfId="4753" xr:uid="{00000000-0005-0000-0000-000050B00000}"/>
    <cellStyle name="Финансовый 2 2 10" xfId="17599" xr:uid="{00000000-0005-0000-0000-000051B00000}"/>
    <cellStyle name="Финансовый 2 2 10 2" xfId="35951" xr:uid="{00000000-0005-0000-0000-000052B00000}"/>
    <cellStyle name="Финансовый 2 2 11" xfId="27762" xr:uid="{00000000-0005-0000-0000-000053B00000}"/>
    <cellStyle name="Финансовый 2 2 2" xfId="4754" xr:uid="{00000000-0005-0000-0000-000054B00000}"/>
    <cellStyle name="Финансовый 2 2 2 2" xfId="4755" xr:uid="{00000000-0005-0000-0000-000055B00000}"/>
    <cellStyle name="Финансовый 2 2 2 2 2" xfId="4756" xr:uid="{00000000-0005-0000-0000-000056B00000}"/>
    <cellStyle name="Финансовый 2 2 2 2 2 2" xfId="5046" xr:uid="{00000000-0005-0000-0000-000057B00000}"/>
    <cellStyle name="Финансовый 2 2 2 2 2 2 2" xfId="6304" xr:uid="{00000000-0005-0000-0000-000058B00000}"/>
    <cellStyle name="Финансовый 2 2 2 2 2 2 2 2" xfId="18250" xr:uid="{00000000-0005-0000-0000-000059B00000}"/>
    <cellStyle name="Финансовый 2 2 2 2 2 2 2 2 2" xfId="36559" xr:uid="{00000000-0005-0000-0000-00005AB00000}"/>
    <cellStyle name="Финансовый 2 2 2 2 2 2 2 3" xfId="28345" xr:uid="{00000000-0005-0000-0000-00005BB00000}"/>
    <cellStyle name="Финансовый 2 2 2 2 2 3" xfId="5629" xr:uid="{00000000-0005-0000-0000-00005CB00000}"/>
    <cellStyle name="Финансовый 2 2 2 2 2 4" xfId="17602" xr:uid="{00000000-0005-0000-0000-00005DB00000}"/>
    <cellStyle name="Финансовый 2 2 2 2 2 4 2" xfId="35954" xr:uid="{00000000-0005-0000-0000-00005EB00000}"/>
    <cellStyle name="Финансовый 2 2 2 2 2 5" xfId="27765" xr:uid="{00000000-0005-0000-0000-00005FB00000}"/>
    <cellStyle name="Финансовый 2 2 2 2 3" xfId="5045" xr:uid="{00000000-0005-0000-0000-000060B00000}"/>
    <cellStyle name="Финансовый 2 2 2 2 3 2" xfId="6303" xr:uid="{00000000-0005-0000-0000-000061B00000}"/>
    <cellStyle name="Финансовый 2 2 2 2 3 2 2" xfId="18249" xr:uid="{00000000-0005-0000-0000-000062B00000}"/>
    <cellStyle name="Финансовый 2 2 2 2 3 2 2 2" xfId="36558" xr:uid="{00000000-0005-0000-0000-000063B00000}"/>
    <cellStyle name="Финансовый 2 2 2 2 3 2 3" xfId="28344" xr:uid="{00000000-0005-0000-0000-000064B00000}"/>
    <cellStyle name="Финансовый 2 2 2 2 4" xfId="5628" xr:uid="{00000000-0005-0000-0000-000065B00000}"/>
    <cellStyle name="Финансовый 2 2 2 2 5" xfId="17601" xr:uid="{00000000-0005-0000-0000-000066B00000}"/>
    <cellStyle name="Финансовый 2 2 2 2 5 2" xfId="35953" xr:uid="{00000000-0005-0000-0000-000067B00000}"/>
    <cellStyle name="Финансовый 2 2 2 2 6" xfId="27764" xr:uid="{00000000-0005-0000-0000-000068B00000}"/>
    <cellStyle name="Финансовый 2 2 2 3" xfId="4757" xr:uid="{00000000-0005-0000-0000-000069B00000}"/>
    <cellStyle name="Финансовый 2 2 2 3 2" xfId="5047" xr:uid="{00000000-0005-0000-0000-00006AB00000}"/>
    <cellStyle name="Финансовый 2 2 2 3 2 2" xfId="6305" xr:uid="{00000000-0005-0000-0000-00006BB00000}"/>
    <cellStyle name="Финансовый 2 2 2 3 2 2 2" xfId="18251" xr:uid="{00000000-0005-0000-0000-00006CB00000}"/>
    <cellStyle name="Финансовый 2 2 2 3 2 2 2 2" xfId="36560" xr:uid="{00000000-0005-0000-0000-00006DB00000}"/>
    <cellStyle name="Финансовый 2 2 2 3 2 2 3" xfId="28346" xr:uid="{00000000-0005-0000-0000-00006EB00000}"/>
    <cellStyle name="Финансовый 2 2 2 3 3" xfId="5630" xr:uid="{00000000-0005-0000-0000-00006FB00000}"/>
    <cellStyle name="Финансовый 2 2 2 3 4" xfId="17603" xr:uid="{00000000-0005-0000-0000-000070B00000}"/>
    <cellStyle name="Финансовый 2 2 2 3 4 2" xfId="35955" xr:uid="{00000000-0005-0000-0000-000071B00000}"/>
    <cellStyle name="Финансовый 2 2 2 3 5" xfId="27766" xr:uid="{00000000-0005-0000-0000-000072B00000}"/>
    <cellStyle name="Финансовый 2 2 2 4" xfId="5044" xr:uid="{00000000-0005-0000-0000-000073B00000}"/>
    <cellStyle name="Финансовый 2 2 2 4 2" xfId="6302" xr:uid="{00000000-0005-0000-0000-000074B00000}"/>
    <cellStyle name="Финансовый 2 2 2 4 2 2" xfId="18248" xr:uid="{00000000-0005-0000-0000-000075B00000}"/>
    <cellStyle name="Финансовый 2 2 2 4 2 2 2" xfId="36557" xr:uid="{00000000-0005-0000-0000-000076B00000}"/>
    <cellStyle name="Финансовый 2 2 2 4 2 3" xfId="28343" xr:uid="{00000000-0005-0000-0000-000077B00000}"/>
    <cellStyle name="Финансовый 2 2 2 5" xfId="5627" xr:uid="{00000000-0005-0000-0000-000078B00000}"/>
    <cellStyle name="Финансовый 2 2 2 6" xfId="15661" xr:uid="{00000000-0005-0000-0000-000079B00000}"/>
    <cellStyle name="Финансовый 2 2 2 6 2" xfId="24767" xr:uid="{00000000-0005-0000-0000-00007AB00000}"/>
    <cellStyle name="Финансовый 2 2 2 6 2 2" xfId="42765" xr:uid="{00000000-0005-0000-0000-00007BB00000}"/>
    <cellStyle name="Финансовый 2 2 2 6 3" xfId="34417" xr:uid="{00000000-0005-0000-0000-00007CB00000}"/>
    <cellStyle name="Финансовый 2 2 2 7" xfId="17600" xr:uid="{00000000-0005-0000-0000-00007DB00000}"/>
    <cellStyle name="Финансовый 2 2 2 7 2" xfId="35952" xr:uid="{00000000-0005-0000-0000-00007EB00000}"/>
    <cellStyle name="Финансовый 2 2 2 8" xfId="27763" xr:uid="{00000000-0005-0000-0000-00007FB00000}"/>
    <cellStyle name="Финансовый 2 2 3" xfId="4758" xr:uid="{00000000-0005-0000-0000-000080B00000}"/>
    <cellStyle name="Финансовый 2 2 3 2" xfId="4759" xr:uid="{00000000-0005-0000-0000-000081B00000}"/>
    <cellStyle name="Финансовый 2 2 3 2 2" xfId="5049" xr:uid="{00000000-0005-0000-0000-000082B00000}"/>
    <cellStyle name="Финансовый 2 2 3 2 2 2" xfId="6307" xr:uid="{00000000-0005-0000-0000-000083B00000}"/>
    <cellStyle name="Финансовый 2 2 3 2 2 2 2" xfId="18253" xr:uid="{00000000-0005-0000-0000-000084B00000}"/>
    <cellStyle name="Финансовый 2 2 3 2 2 2 2 2" xfId="36562" xr:uid="{00000000-0005-0000-0000-000085B00000}"/>
    <cellStyle name="Финансовый 2 2 3 2 2 2 3" xfId="28348" xr:uid="{00000000-0005-0000-0000-000086B00000}"/>
    <cellStyle name="Финансовый 2 2 3 2 3" xfId="5632" xr:uid="{00000000-0005-0000-0000-000087B00000}"/>
    <cellStyle name="Финансовый 2 2 3 2 4" xfId="17605" xr:uid="{00000000-0005-0000-0000-000088B00000}"/>
    <cellStyle name="Финансовый 2 2 3 2 4 2" xfId="35957" xr:uid="{00000000-0005-0000-0000-000089B00000}"/>
    <cellStyle name="Финансовый 2 2 3 2 5" xfId="27768" xr:uid="{00000000-0005-0000-0000-00008AB00000}"/>
    <cellStyle name="Финансовый 2 2 3 3" xfId="5048" xr:uid="{00000000-0005-0000-0000-00008BB00000}"/>
    <cellStyle name="Финансовый 2 2 3 3 2" xfId="6306" xr:uid="{00000000-0005-0000-0000-00008CB00000}"/>
    <cellStyle name="Финансовый 2 2 3 3 2 2" xfId="18252" xr:uid="{00000000-0005-0000-0000-00008DB00000}"/>
    <cellStyle name="Финансовый 2 2 3 3 2 2 2" xfId="36561" xr:uid="{00000000-0005-0000-0000-00008EB00000}"/>
    <cellStyle name="Финансовый 2 2 3 3 2 3" xfId="28347" xr:uid="{00000000-0005-0000-0000-00008FB00000}"/>
    <cellStyle name="Финансовый 2 2 3 3 3" xfId="12066" xr:uid="{00000000-0005-0000-0000-000090B00000}"/>
    <cellStyle name="Финансовый 2 2 3 4" xfId="5631" xr:uid="{00000000-0005-0000-0000-000091B00000}"/>
    <cellStyle name="Финансовый 2 2 3 5" xfId="17604" xr:uid="{00000000-0005-0000-0000-000092B00000}"/>
    <cellStyle name="Финансовый 2 2 3 5 2" xfId="35956" xr:uid="{00000000-0005-0000-0000-000093B00000}"/>
    <cellStyle name="Финансовый 2 2 3 6" xfId="27767" xr:uid="{00000000-0005-0000-0000-000094B00000}"/>
    <cellStyle name="Финансовый 2 2 4" xfId="4760" xr:uid="{00000000-0005-0000-0000-000095B00000}"/>
    <cellStyle name="Финансовый 2 2 4 2" xfId="5050" xr:uid="{00000000-0005-0000-0000-000096B00000}"/>
    <cellStyle name="Финансовый 2 2 4 2 2" xfId="6308" xr:uid="{00000000-0005-0000-0000-000097B00000}"/>
    <cellStyle name="Финансовый 2 2 4 2 2 2" xfId="18254" xr:uid="{00000000-0005-0000-0000-000098B00000}"/>
    <cellStyle name="Финансовый 2 2 4 2 2 2 2" xfId="36563" xr:uid="{00000000-0005-0000-0000-000099B00000}"/>
    <cellStyle name="Финансовый 2 2 4 2 2 3" xfId="28349" xr:uid="{00000000-0005-0000-0000-00009AB00000}"/>
    <cellStyle name="Финансовый 2 2 4 2 3" xfId="8283" xr:uid="{00000000-0005-0000-0000-00009BB00000}"/>
    <cellStyle name="Финансовый 2 2 4 3" xfId="5633" xr:uid="{00000000-0005-0000-0000-00009CB00000}"/>
    <cellStyle name="Финансовый 2 2 4 3 2" xfId="12067" xr:uid="{00000000-0005-0000-0000-00009DB00000}"/>
    <cellStyle name="Финансовый 2 2 4 4" xfId="7198" xr:uid="{00000000-0005-0000-0000-00009EB00000}"/>
    <cellStyle name="Финансовый 2 2 4 5" xfId="12681" xr:uid="{00000000-0005-0000-0000-00009FB00000}"/>
    <cellStyle name="Финансовый 2 2 4 5 2" xfId="22113" xr:uid="{00000000-0005-0000-0000-0000A0B00000}"/>
    <cellStyle name="Финансовый 2 2 4 5 2 2" xfId="40229" xr:uid="{00000000-0005-0000-0000-0000A1B00000}"/>
    <cellStyle name="Финансовый 2 2 4 5 3" xfId="31892" xr:uid="{00000000-0005-0000-0000-0000A2B00000}"/>
    <cellStyle name="Финансовый 2 2 4 6" xfId="17606" xr:uid="{00000000-0005-0000-0000-0000A3B00000}"/>
    <cellStyle name="Финансовый 2 2 4 6 2" xfId="35958" xr:uid="{00000000-0005-0000-0000-0000A4B00000}"/>
    <cellStyle name="Финансовый 2 2 4 7" xfId="27769" xr:uid="{00000000-0005-0000-0000-0000A5B00000}"/>
    <cellStyle name="Финансовый 2 2 5" xfId="5000" xr:uid="{00000000-0005-0000-0000-0000A6B00000}"/>
    <cellStyle name="Финансовый 2 2 5 2" xfId="6268" xr:uid="{00000000-0005-0000-0000-0000A7B00000}"/>
    <cellStyle name="Финансовый 2 2 5 2 2" xfId="18215" xr:uid="{00000000-0005-0000-0000-0000A8B00000}"/>
    <cellStyle name="Финансовый 2 2 5 2 2 2" xfId="36524" xr:uid="{00000000-0005-0000-0000-0000A9B00000}"/>
    <cellStyle name="Финансовый 2 2 5 2 3" xfId="28309" xr:uid="{00000000-0005-0000-0000-0000AAB00000}"/>
    <cellStyle name="Финансовый 2 2 5 3" xfId="8284" xr:uid="{00000000-0005-0000-0000-0000ABB00000}"/>
    <cellStyle name="Финансовый 2 2 5 4" xfId="15516" xr:uid="{00000000-0005-0000-0000-0000ACB00000}"/>
    <cellStyle name="Финансовый 2 2 5 4 2" xfId="24691" xr:uid="{00000000-0005-0000-0000-0000ADB00000}"/>
    <cellStyle name="Финансовый 2 2 5 4 2 2" xfId="42691" xr:uid="{00000000-0005-0000-0000-0000AEB00000}"/>
    <cellStyle name="Финансовый 2 2 5 4 3" xfId="34346" xr:uid="{00000000-0005-0000-0000-0000AFB00000}"/>
    <cellStyle name="Финансовый 2 2 5 5" xfId="16925" xr:uid="{00000000-0005-0000-0000-0000B0B00000}"/>
    <cellStyle name="Финансовый 2 2 6" xfId="5419" xr:uid="{00000000-0005-0000-0000-0000B1B00000}"/>
    <cellStyle name="Финансовый 2 2 7" xfId="6710" xr:uid="{00000000-0005-0000-0000-0000B2B00000}"/>
    <cellStyle name="Финансовый 2 2 8" xfId="12680" xr:uid="{00000000-0005-0000-0000-0000B3B00000}"/>
    <cellStyle name="Финансовый 2 2 8 2" xfId="22112" xr:uid="{00000000-0005-0000-0000-0000B4B00000}"/>
    <cellStyle name="Финансовый 2 2 8 2 2" xfId="40228" xr:uid="{00000000-0005-0000-0000-0000B5B00000}"/>
    <cellStyle name="Финансовый 2 2 8 3" xfId="31891" xr:uid="{00000000-0005-0000-0000-0000B6B00000}"/>
    <cellStyle name="Финансовый 2 2 9" xfId="15656" xr:uid="{00000000-0005-0000-0000-0000B7B00000}"/>
    <cellStyle name="Финансовый 2 2 9 2" xfId="24763" xr:uid="{00000000-0005-0000-0000-0000B8B00000}"/>
    <cellStyle name="Финансовый 2 2 9 2 2" xfId="42761" xr:uid="{00000000-0005-0000-0000-0000B9B00000}"/>
    <cellStyle name="Финансовый 2 2 9 3" xfId="34413" xr:uid="{00000000-0005-0000-0000-0000BAB00000}"/>
    <cellStyle name="Финансовый 2 20" xfId="4761" xr:uid="{00000000-0005-0000-0000-0000BBB00000}"/>
    <cellStyle name="Финансовый 2 20 2" xfId="5051" xr:uid="{00000000-0005-0000-0000-0000BCB00000}"/>
    <cellStyle name="Финансовый 2 20 2 2" xfId="6309" xr:uid="{00000000-0005-0000-0000-0000BDB00000}"/>
    <cellStyle name="Финансовый 2 20 2 2 2" xfId="18255" xr:uid="{00000000-0005-0000-0000-0000BEB00000}"/>
    <cellStyle name="Финансовый 2 20 2 2 2 2" xfId="36564" xr:uid="{00000000-0005-0000-0000-0000BFB00000}"/>
    <cellStyle name="Финансовый 2 20 2 2 3" xfId="28350" xr:uid="{00000000-0005-0000-0000-0000C0B00000}"/>
    <cellStyle name="Финансовый 2 20 3" xfId="5634" xr:uid="{00000000-0005-0000-0000-0000C1B00000}"/>
    <cellStyle name="Финансовый 2 20 4" xfId="17607" xr:uid="{00000000-0005-0000-0000-0000C2B00000}"/>
    <cellStyle name="Финансовый 2 20 4 2" xfId="35959" xr:uid="{00000000-0005-0000-0000-0000C3B00000}"/>
    <cellStyle name="Финансовый 2 20 5" xfId="27770" xr:uid="{00000000-0005-0000-0000-0000C4B00000}"/>
    <cellStyle name="Финансовый 2 21" xfId="4762" xr:uid="{00000000-0005-0000-0000-0000C5B00000}"/>
    <cellStyle name="Финансовый 2 21 2" xfId="5052" xr:uid="{00000000-0005-0000-0000-0000C6B00000}"/>
    <cellStyle name="Финансовый 2 21 2 2" xfId="6310" xr:uid="{00000000-0005-0000-0000-0000C7B00000}"/>
    <cellStyle name="Финансовый 2 21 2 2 2" xfId="18256" xr:uid="{00000000-0005-0000-0000-0000C8B00000}"/>
    <cellStyle name="Финансовый 2 21 2 2 2 2" xfId="36565" xr:uid="{00000000-0005-0000-0000-0000C9B00000}"/>
    <cellStyle name="Финансовый 2 21 2 2 3" xfId="28351" xr:uid="{00000000-0005-0000-0000-0000CAB00000}"/>
    <cellStyle name="Финансовый 2 21 3" xfId="5635" xr:uid="{00000000-0005-0000-0000-0000CBB00000}"/>
    <cellStyle name="Финансовый 2 21 4" xfId="17608" xr:uid="{00000000-0005-0000-0000-0000CCB00000}"/>
    <cellStyle name="Финансовый 2 21 4 2" xfId="35960" xr:uid="{00000000-0005-0000-0000-0000CDB00000}"/>
    <cellStyle name="Финансовый 2 21 5" xfId="27771" xr:uid="{00000000-0005-0000-0000-0000CEB00000}"/>
    <cellStyle name="Финансовый 2 22" xfId="4763" xr:uid="{00000000-0005-0000-0000-0000CFB00000}"/>
    <cellStyle name="Финансовый 2 22 2" xfId="5053" xr:uid="{00000000-0005-0000-0000-0000D0B00000}"/>
    <cellStyle name="Финансовый 2 22 2 2" xfId="6311" xr:uid="{00000000-0005-0000-0000-0000D1B00000}"/>
    <cellStyle name="Финансовый 2 22 2 2 2" xfId="18257" xr:uid="{00000000-0005-0000-0000-0000D2B00000}"/>
    <cellStyle name="Финансовый 2 22 2 2 2 2" xfId="36566" xr:uid="{00000000-0005-0000-0000-0000D3B00000}"/>
    <cellStyle name="Финансовый 2 22 2 2 3" xfId="28352" xr:uid="{00000000-0005-0000-0000-0000D4B00000}"/>
    <cellStyle name="Финансовый 2 22 3" xfId="5636" xr:uid="{00000000-0005-0000-0000-0000D5B00000}"/>
    <cellStyle name="Финансовый 2 22 4" xfId="17609" xr:uid="{00000000-0005-0000-0000-0000D6B00000}"/>
    <cellStyle name="Финансовый 2 22 4 2" xfId="35961" xr:uid="{00000000-0005-0000-0000-0000D7B00000}"/>
    <cellStyle name="Финансовый 2 22 5" xfId="27772" xr:uid="{00000000-0005-0000-0000-0000D8B00000}"/>
    <cellStyle name="Финансовый 2 23" xfId="4764" xr:uid="{00000000-0005-0000-0000-0000D9B00000}"/>
    <cellStyle name="Финансовый 2 23 2" xfId="5054" xr:uid="{00000000-0005-0000-0000-0000DAB00000}"/>
    <cellStyle name="Финансовый 2 23 2 2" xfId="6312" xr:uid="{00000000-0005-0000-0000-0000DBB00000}"/>
    <cellStyle name="Финансовый 2 23 2 2 2" xfId="18258" xr:uid="{00000000-0005-0000-0000-0000DCB00000}"/>
    <cellStyle name="Финансовый 2 23 2 2 2 2" xfId="36567" xr:uid="{00000000-0005-0000-0000-0000DDB00000}"/>
    <cellStyle name="Финансовый 2 23 2 2 3" xfId="28353" xr:uid="{00000000-0005-0000-0000-0000DEB00000}"/>
    <cellStyle name="Финансовый 2 23 3" xfId="5637" xr:uid="{00000000-0005-0000-0000-0000DFB00000}"/>
    <cellStyle name="Финансовый 2 23 4" xfId="17610" xr:uid="{00000000-0005-0000-0000-0000E0B00000}"/>
    <cellStyle name="Финансовый 2 23 4 2" xfId="35962" xr:uid="{00000000-0005-0000-0000-0000E1B00000}"/>
    <cellStyle name="Финансовый 2 23 5" xfId="27773" xr:uid="{00000000-0005-0000-0000-0000E2B00000}"/>
    <cellStyle name="Финансовый 2 24" xfId="4765" xr:uid="{00000000-0005-0000-0000-0000E3B00000}"/>
    <cellStyle name="Финансовый 2 24 2" xfId="5055" xr:uid="{00000000-0005-0000-0000-0000E4B00000}"/>
    <cellStyle name="Финансовый 2 24 2 2" xfId="6313" xr:uid="{00000000-0005-0000-0000-0000E5B00000}"/>
    <cellStyle name="Финансовый 2 24 2 2 2" xfId="18259" xr:uid="{00000000-0005-0000-0000-0000E6B00000}"/>
    <cellStyle name="Финансовый 2 24 2 2 2 2" xfId="36568" xr:uid="{00000000-0005-0000-0000-0000E7B00000}"/>
    <cellStyle name="Финансовый 2 24 2 2 3" xfId="28354" xr:uid="{00000000-0005-0000-0000-0000E8B00000}"/>
    <cellStyle name="Финансовый 2 24 3" xfId="5638" xr:uid="{00000000-0005-0000-0000-0000E9B00000}"/>
    <cellStyle name="Финансовый 2 24 4" xfId="17611" xr:uid="{00000000-0005-0000-0000-0000EAB00000}"/>
    <cellStyle name="Финансовый 2 24 4 2" xfId="35963" xr:uid="{00000000-0005-0000-0000-0000EBB00000}"/>
    <cellStyle name="Финансовый 2 24 5" xfId="27774" xr:uid="{00000000-0005-0000-0000-0000ECB00000}"/>
    <cellStyle name="Финансовый 2 25" xfId="4766" xr:uid="{00000000-0005-0000-0000-0000EDB00000}"/>
    <cellStyle name="Финансовый 2 25 2" xfId="5056" xr:uid="{00000000-0005-0000-0000-0000EEB00000}"/>
    <cellStyle name="Финансовый 2 25 2 2" xfId="6314" xr:uid="{00000000-0005-0000-0000-0000EFB00000}"/>
    <cellStyle name="Финансовый 2 25 2 2 2" xfId="18260" xr:uid="{00000000-0005-0000-0000-0000F0B00000}"/>
    <cellStyle name="Финансовый 2 25 2 2 2 2" xfId="36569" xr:uid="{00000000-0005-0000-0000-0000F1B00000}"/>
    <cellStyle name="Финансовый 2 25 2 2 3" xfId="28355" xr:uid="{00000000-0005-0000-0000-0000F2B00000}"/>
    <cellStyle name="Финансовый 2 25 3" xfId="5639" xr:uid="{00000000-0005-0000-0000-0000F3B00000}"/>
    <cellStyle name="Финансовый 2 25 4" xfId="17612" xr:uid="{00000000-0005-0000-0000-0000F4B00000}"/>
    <cellStyle name="Финансовый 2 25 4 2" xfId="35964" xr:uid="{00000000-0005-0000-0000-0000F5B00000}"/>
    <cellStyle name="Финансовый 2 25 5" xfId="27775" xr:uid="{00000000-0005-0000-0000-0000F6B00000}"/>
    <cellStyle name="Финансовый 2 26" xfId="4767" xr:uid="{00000000-0005-0000-0000-0000F7B00000}"/>
    <cellStyle name="Финансовый 2 26 2" xfId="5057" xr:uid="{00000000-0005-0000-0000-0000F8B00000}"/>
    <cellStyle name="Финансовый 2 26 2 2" xfId="6315" xr:uid="{00000000-0005-0000-0000-0000F9B00000}"/>
    <cellStyle name="Финансовый 2 26 2 2 2" xfId="18261" xr:uid="{00000000-0005-0000-0000-0000FAB00000}"/>
    <cellStyle name="Финансовый 2 26 2 2 2 2" xfId="36570" xr:uid="{00000000-0005-0000-0000-0000FBB00000}"/>
    <cellStyle name="Финансовый 2 26 2 2 3" xfId="28356" xr:uid="{00000000-0005-0000-0000-0000FCB00000}"/>
    <cellStyle name="Финансовый 2 26 3" xfId="5640" xr:uid="{00000000-0005-0000-0000-0000FDB00000}"/>
    <cellStyle name="Финансовый 2 26 4" xfId="17613" xr:uid="{00000000-0005-0000-0000-0000FEB00000}"/>
    <cellStyle name="Финансовый 2 26 4 2" xfId="35965" xr:uid="{00000000-0005-0000-0000-0000FFB00000}"/>
    <cellStyle name="Финансовый 2 26 5" xfId="27776" xr:uid="{00000000-0005-0000-0000-000000B10000}"/>
    <cellStyle name="Финансовый 2 27" xfId="4999" xr:uid="{00000000-0005-0000-0000-000001B10000}"/>
    <cellStyle name="Финансовый 2 27 2" xfId="6267" xr:uid="{00000000-0005-0000-0000-000002B10000}"/>
    <cellStyle name="Финансовый 2 27 2 2" xfId="18214" xr:uid="{00000000-0005-0000-0000-000003B10000}"/>
    <cellStyle name="Финансовый 2 27 2 2 2" xfId="36523" xr:uid="{00000000-0005-0000-0000-000004B10000}"/>
    <cellStyle name="Финансовый 2 27 2 3" xfId="28308" xr:uid="{00000000-0005-0000-0000-000005B10000}"/>
    <cellStyle name="Финансовый 2 27 3" xfId="16905" xr:uid="{00000000-0005-0000-0000-000006B10000}"/>
    <cellStyle name="Финансовый 2 27 3 2" xfId="25648" xr:uid="{00000000-0005-0000-0000-000007B10000}"/>
    <cellStyle name="Финансовый 2 27 3 2 2" xfId="43609" xr:uid="{00000000-0005-0000-0000-000008B10000}"/>
    <cellStyle name="Финансовый 2 27 3 3" xfId="35303" xr:uid="{00000000-0005-0000-0000-000009B10000}"/>
    <cellStyle name="Финансовый 2 27 4" xfId="27071" xr:uid="{00000000-0005-0000-0000-00000AB10000}"/>
    <cellStyle name="Финансовый 2 27 4 2" xfId="44985" xr:uid="{00000000-0005-0000-0000-00000BB10000}"/>
    <cellStyle name="Финансовый 2 27 5" xfId="46042" xr:uid="{00000000-0005-0000-0000-00000CB10000}"/>
    <cellStyle name="Финансовый 2 27 6" xfId="47239" xr:uid="{00000000-0005-0000-0000-00000DB10000}"/>
    <cellStyle name="Финансовый 2 28" xfId="5418" xr:uid="{00000000-0005-0000-0000-00000EB10000}"/>
    <cellStyle name="Финансовый 2 28 2" xfId="16919" xr:uid="{00000000-0005-0000-0000-00000FB10000}"/>
    <cellStyle name="Финансовый 2 29" xfId="6518" xr:uid="{00000000-0005-0000-0000-000010B10000}"/>
    <cellStyle name="Финансовый 2 29 2" xfId="18460" xr:uid="{00000000-0005-0000-0000-000011B10000}"/>
    <cellStyle name="Финансовый 2 29 2 2" xfId="36760" xr:uid="{00000000-0005-0000-0000-000012B10000}"/>
    <cellStyle name="Финансовый 2 29 3" xfId="28546" xr:uid="{00000000-0005-0000-0000-000013B10000}"/>
    <cellStyle name="Финансовый 2 3" xfId="4768" xr:uid="{00000000-0005-0000-0000-000014B10000}"/>
    <cellStyle name="Финансовый 2 3 10" xfId="27777" xr:uid="{00000000-0005-0000-0000-000015B10000}"/>
    <cellStyle name="Финансовый 2 3 2" xfId="4769" xr:uid="{00000000-0005-0000-0000-000016B10000}"/>
    <cellStyle name="Финансовый 2 3 2 2" xfId="4770" xr:uid="{00000000-0005-0000-0000-000017B10000}"/>
    <cellStyle name="Финансовый 2 3 2 2 2" xfId="4771" xr:uid="{00000000-0005-0000-0000-000018B10000}"/>
    <cellStyle name="Финансовый 2 3 2 2 2 2" xfId="5060" xr:uid="{00000000-0005-0000-0000-000019B10000}"/>
    <cellStyle name="Финансовый 2 3 2 2 2 2 2" xfId="6318" xr:uid="{00000000-0005-0000-0000-00001AB10000}"/>
    <cellStyle name="Финансовый 2 3 2 2 2 2 2 2" xfId="18264" xr:uid="{00000000-0005-0000-0000-00001BB10000}"/>
    <cellStyle name="Финансовый 2 3 2 2 2 2 2 2 2" xfId="36573" xr:uid="{00000000-0005-0000-0000-00001CB10000}"/>
    <cellStyle name="Финансовый 2 3 2 2 2 2 2 3" xfId="28359" xr:uid="{00000000-0005-0000-0000-00001DB10000}"/>
    <cellStyle name="Финансовый 2 3 2 2 2 3" xfId="5643" xr:uid="{00000000-0005-0000-0000-00001EB10000}"/>
    <cellStyle name="Финансовый 2 3 2 2 2 4" xfId="17617" xr:uid="{00000000-0005-0000-0000-00001FB10000}"/>
    <cellStyle name="Финансовый 2 3 2 2 2 4 2" xfId="35969" xr:uid="{00000000-0005-0000-0000-000020B10000}"/>
    <cellStyle name="Финансовый 2 3 2 2 2 5" xfId="27780" xr:uid="{00000000-0005-0000-0000-000021B10000}"/>
    <cellStyle name="Финансовый 2 3 2 2 3" xfId="5059" xr:uid="{00000000-0005-0000-0000-000022B10000}"/>
    <cellStyle name="Финансовый 2 3 2 2 3 2" xfId="6317" xr:uid="{00000000-0005-0000-0000-000023B10000}"/>
    <cellStyle name="Финансовый 2 3 2 2 3 2 2" xfId="18263" xr:uid="{00000000-0005-0000-0000-000024B10000}"/>
    <cellStyle name="Финансовый 2 3 2 2 3 2 2 2" xfId="36572" xr:uid="{00000000-0005-0000-0000-000025B10000}"/>
    <cellStyle name="Финансовый 2 3 2 2 3 2 3" xfId="28358" xr:uid="{00000000-0005-0000-0000-000026B10000}"/>
    <cellStyle name="Финансовый 2 3 2 2 4" xfId="5642" xr:uid="{00000000-0005-0000-0000-000027B10000}"/>
    <cellStyle name="Финансовый 2 3 2 2 5" xfId="17616" xr:uid="{00000000-0005-0000-0000-000028B10000}"/>
    <cellStyle name="Финансовый 2 3 2 2 5 2" xfId="35968" xr:uid="{00000000-0005-0000-0000-000029B10000}"/>
    <cellStyle name="Финансовый 2 3 2 2 6" xfId="27779" xr:uid="{00000000-0005-0000-0000-00002AB10000}"/>
    <cellStyle name="Финансовый 2 3 2 3" xfId="4772" xr:uid="{00000000-0005-0000-0000-00002BB10000}"/>
    <cellStyle name="Финансовый 2 3 2 3 2" xfId="5061" xr:uid="{00000000-0005-0000-0000-00002CB10000}"/>
    <cellStyle name="Финансовый 2 3 2 3 2 2" xfId="6319" xr:uid="{00000000-0005-0000-0000-00002DB10000}"/>
    <cellStyle name="Финансовый 2 3 2 3 2 2 2" xfId="18265" xr:uid="{00000000-0005-0000-0000-00002EB10000}"/>
    <cellStyle name="Финансовый 2 3 2 3 2 2 2 2" xfId="36574" xr:uid="{00000000-0005-0000-0000-00002FB10000}"/>
    <cellStyle name="Финансовый 2 3 2 3 2 2 3" xfId="28360" xr:uid="{00000000-0005-0000-0000-000030B10000}"/>
    <cellStyle name="Финансовый 2 3 2 3 3" xfId="5644" xr:uid="{00000000-0005-0000-0000-000031B10000}"/>
    <cellStyle name="Финансовый 2 3 2 3 4" xfId="17618" xr:uid="{00000000-0005-0000-0000-000032B10000}"/>
    <cellStyle name="Финансовый 2 3 2 3 4 2" xfId="35970" xr:uid="{00000000-0005-0000-0000-000033B10000}"/>
    <cellStyle name="Финансовый 2 3 2 3 5" xfId="27781" xr:uid="{00000000-0005-0000-0000-000034B10000}"/>
    <cellStyle name="Финансовый 2 3 2 4" xfId="5058" xr:uid="{00000000-0005-0000-0000-000035B10000}"/>
    <cellStyle name="Финансовый 2 3 2 4 2" xfId="6316" xr:uid="{00000000-0005-0000-0000-000036B10000}"/>
    <cellStyle name="Финансовый 2 3 2 4 2 2" xfId="18262" xr:uid="{00000000-0005-0000-0000-000037B10000}"/>
    <cellStyle name="Финансовый 2 3 2 4 2 2 2" xfId="36571" xr:uid="{00000000-0005-0000-0000-000038B10000}"/>
    <cellStyle name="Финансовый 2 3 2 4 2 3" xfId="28357" xr:uid="{00000000-0005-0000-0000-000039B10000}"/>
    <cellStyle name="Финансовый 2 3 2 5" xfId="5641" xr:uid="{00000000-0005-0000-0000-00003AB10000}"/>
    <cellStyle name="Финансовый 2 3 2 6" xfId="17615" xr:uid="{00000000-0005-0000-0000-00003BB10000}"/>
    <cellStyle name="Финансовый 2 3 2 6 2" xfId="35967" xr:uid="{00000000-0005-0000-0000-00003CB10000}"/>
    <cellStyle name="Финансовый 2 3 2 7" xfId="27778" xr:uid="{00000000-0005-0000-0000-00003DB10000}"/>
    <cellStyle name="Финансовый 2 3 3" xfId="4773" xr:uid="{00000000-0005-0000-0000-00003EB10000}"/>
    <cellStyle name="Финансовый 2 3 3 2" xfId="4774" xr:uid="{00000000-0005-0000-0000-00003FB10000}"/>
    <cellStyle name="Финансовый 2 3 3 2 2" xfId="5063" xr:uid="{00000000-0005-0000-0000-000040B10000}"/>
    <cellStyle name="Финансовый 2 3 3 2 2 2" xfId="6321" xr:uid="{00000000-0005-0000-0000-000041B10000}"/>
    <cellStyle name="Финансовый 2 3 3 2 2 2 2" xfId="18267" xr:uid="{00000000-0005-0000-0000-000042B10000}"/>
    <cellStyle name="Финансовый 2 3 3 2 2 2 2 2" xfId="36576" xr:uid="{00000000-0005-0000-0000-000043B10000}"/>
    <cellStyle name="Финансовый 2 3 3 2 2 2 3" xfId="28362" xr:uid="{00000000-0005-0000-0000-000044B10000}"/>
    <cellStyle name="Финансовый 2 3 3 2 3" xfId="5646" xr:uid="{00000000-0005-0000-0000-000045B10000}"/>
    <cellStyle name="Финансовый 2 3 3 2 4" xfId="17620" xr:uid="{00000000-0005-0000-0000-000046B10000}"/>
    <cellStyle name="Финансовый 2 3 3 2 4 2" xfId="35972" xr:uid="{00000000-0005-0000-0000-000047B10000}"/>
    <cellStyle name="Финансовый 2 3 3 2 5" xfId="27783" xr:uid="{00000000-0005-0000-0000-000048B10000}"/>
    <cellStyle name="Финансовый 2 3 3 3" xfId="5062" xr:uid="{00000000-0005-0000-0000-000049B10000}"/>
    <cellStyle name="Финансовый 2 3 3 3 2" xfId="6320" xr:uid="{00000000-0005-0000-0000-00004AB10000}"/>
    <cellStyle name="Финансовый 2 3 3 3 2 2" xfId="18266" xr:uid="{00000000-0005-0000-0000-00004BB10000}"/>
    <cellStyle name="Финансовый 2 3 3 3 2 2 2" xfId="36575" xr:uid="{00000000-0005-0000-0000-00004CB10000}"/>
    <cellStyle name="Финансовый 2 3 3 3 2 3" xfId="28361" xr:uid="{00000000-0005-0000-0000-00004DB10000}"/>
    <cellStyle name="Финансовый 2 3 3 3 3" xfId="12068" xr:uid="{00000000-0005-0000-0000-00004EB10000}"/>
    <cellStyle name="Финансовый 2 3 3 4" xfId="5645" xr:uid="{00000000-0005-0000-0000-00004FB10000}"/>
    <cellStyle name="Финансовый 2 3 3 5" xfId="17619" xr:uid="{00000000-0005-0000-0000-000050B10000}"/>
    <cellStyle name="Финансовый 2 3 3 5 2" xfId="35971" xr:uid="{00000000-0005-0000-0000-000051B10000}"/>
    <cellStyle name="Финансовый 2 3 3 6" xfId="27782" xr:uid="{00000000-0005-0000-0000-000052B10000}"/>
    <cellStyle name="Финансовый 2 3 4" xfId="4775" xr:uid="{00000000-0005-0000-0000-000053B10000}"/>
    <cellStyle name="Финансовый 2 3 4 2" xfId="5064" xr:uid="{00000000-0005-0000-0000-000054B10000}"/>
    <cellStyle name="Финансовый 2 3 4 2 2" xfId="6322" xr:uid="{00000000-0005-0000-0000-000055B10000}"/>
    <cellStyle name="Финансовый 2 3 4 2 2 2" xfId="18268" xr:uid="{00000000-0005-0000-0000-000056B10000}"/>
    <cellStyle name="Финансовый 2 3 4 2 2 2 2" xfId="36577" xr:uid="{00000000-0005-0000-0000-000057B10000}"/>
    <cellStyle name="Финансовый 2 3 4 2 2 3" xfId="28363" xr:uid="{00000000-0005-0000-0000-000058B10000}"/>
    <cellStyle name="Финансовый 2 3 4 2 3" xfId="8285" xr:uid="{00000000-0005-0000-0000-000059B10000}"/>
    <cellStyle name="Финансовый 2 3 4 3" xfId="5647" xr:uid="{00000000-0005-0000-0000-00005AB10000}"/>
    <cellStyle name="Финансовый 2 3 4 3 2" xfId="12069" xr:uid="{00000000-0005-0000-0000-00005BB10000}"/>
    <cellStyle name="Финансовый 2 3 4 4" xfId="7206" xr:uid="{00000000-0005-0000-0000-00005CB10000}"/>
    <cellStyle name="Финансовый 2 3 4 5" xfId="12683" xr:uid="{00000000-0005-0000-0000-00005DB10000}"/>
    <cellStyle name="Финансовый 2 3 4 5 2" xfId="22115" xr:uid="{00000000-0005-0000-0000-00005EB10000}"/>
    <cellStyle name="Финансовый 2 3 4 5 2 2" xfId="40231" xr:uid="{00000000-0005-0000-0000-00005FB10000}"/>
    <cellStyle name="Финансовый 2 3 4 5 3" xfId="31894" xr:uid="{00000000-0005-0000-0000-000060B10000}"/>
    <cellStyle name="Финансовый 2 3 4 6" xfId="17621" xr:uid="{00000000-0005-0000-0000-000061B10000}"/>
    <cellStyle name="Финансовый 2 3 4 6 2" xfId="35973" xr:uid="{00000000-0005-0000-0000-000062B10000}"/>
    <cellStyle name="Финансовый 2 3 4 7" xfId="27784" xr:uid="{00000000-0005-0000-0000-000063B10000}"/>
    <cellStyle name="Финансовый 2 3 5" xfId="5001" xr:uid="{00000000-0005-0000-0000-000064B10000}"/>
    <cellStyle name="Финансовый 2 3 5 2" xfId="6269" xr:uid="{00000000-0005-0000-0000-000065B10000}"/>
    <cellStyle name="Финансовый 2 3 5 2 2" xfId="18216" xr:uid="{00000000-0005-0000-0000-000066B10000}"/>
    <cellStyle name="Финансовый 2 3 5 2 2 2" xfId="36525" xr:uid="{00000000-0005-0000-0000-000067B10000}"/>
    <cellStyle name="Финансовый 2 3 5 2 3" xfId="28310" xr:uid="{00000000-0005-0000-0000-000068B10000}"/>
    <cellStyle name="Финансовый 2 3 5 3" xfId="8286" xr:uid="{00000000-0005-0000-0000-000069B10000}"/>
    <cellStyle name="Финансовый 2 3 5 4" xfId="15517" xr:uid="{00000000-0005-0000-0000-00006AB10000}"/>
    <cellStyle name="Финансовый 2 3 5 4 2" xfId="24692" xr:uid="{00000000-0005-0000-0000-00006BB10000}"/>
    <cellStyle name="Финансовый 2 3 5 4 2 2" xfId="42692" xr:uid="{00000000-0005-0000-0000-00006CB10000}"/>
    <cellStyle name="Финансовый 2 3 5 4 3" xfId="34347" xr:uid="{00000000-0005-0000-0000-00006DB10000}"/>
    <cellStyle name="Финансовый 2 3 5 5" xfId="16926" xr:uid="{00000000-0005-0000-0000-00006EB10000}"/>
    <cellStyle name="Финансовый 2 3 5 5 2" xfId="25663" xr:uid="{00000000-0005-0000-0000-00006FB10000}"/>
    <cellStyle name="Финансовый 2 3 5 5 2 2" xfId="43624" xr:uid="{00000000-0005-0000-0000-000070B10000}"/>
    <cellStyle name="Финансовый 2 3 5 5 3" xfId="35318" xr:uid="{00000000-0005-0000-0000-000071B10000}"/>
    <cellStyle name="Финансовый 2 3 5 6" xfId="27086" xr:uid="{00000000-0005-0000-0000-000072B10000}"/>
    <cellStyle name="Финансовый 2 3 5 6 2" xfId="45000" xr:uid="{00000000-0005-0000-0000-000073B10000}"/>
    <cellStyle name="Финансовый 2 3 5 7" xfId="46057" xr:uid="{00000000-0005-0000-0000-000074B10000}"/>
    <cellStyle name="Финансовый 2 3 5 8" xfId="47254" xr:uid="{00000000-0005-0000-0000-000075B10000}"/>
    <cellStyle name="Финансовый 2 3 6" xfId="5420" xr:uid="{00000000-0005-0000-0000-000076B10000}"/>
    <cellStyle name="Финансовый 2 3 7" xfId="6711" xr:uid="{00000000-0005-0000-0000-000077B10000}"/>
    <cellStyle name="Финансовый 2 3 8" xfId="12682" xr:uid="{00000000-0005-0000-0000-000078B10000}"/>
    <cellStyle name="Финансовый 2 3 8 2" xfId="22114" xr:uid="{00000000-0005-0000-0000-000079B10000}"/>
    <cellStyle name="Финансовый 2 3 8 2 2" xfId="40230" xr:uid="{00000000-0005-0000-0000-00007AB10000}"/>
    <cellStyle name="Финансовый 2 3 8 3" xfId="31893" xr:uid="{00000000-0005-0000-0000-00007BB10000}"/>
    <cellStyle name="Финансовый 2 3 9" xfId="17614" xr:uid="{00000000-0005-0000-0000-00007CB10000}"/>
    <cellStyle name="Финансовый 2 3 9 2" xfId="35966" xr:uid="{00000000-0005-0000-0000-00007DB10000}"/>
    <cellStyle name="Финансовый 2 30" xfId="15651" xr:uid="{00000000-0005-0000-0000-00007EB10000}"/>
    <cellStyle name="Финансовый 2 30 2" xfId="24762" xr:uid="{00000000-0005-0000-0000-00007FB10000}"/>
    <cellStyle name="Финансовый 2 30 2 2" xfId="42760" xr:uid="{00000000-0005-0000-0000-000080B10000}"/>
    <cellStyle name="Финансовый 2 30 3" xfId="34412" xr:uid="{00000000-0005-0000-0000-000081B10000}"/>
    <cellStyle name="Финансовый 2 31" xfId="17588" xr:uid="{00000000-0005-0000-0000-000082B10000}"/>
    <cellStyle name="Финансовый 2 31 2" xfId="35940" xr:uid="{00000000-0005-0000-0000-000083B10000}"/>
    <cellStyle name="Финансовый 2 32" xfId="27751" xr:uid="{00000000-0005-0000-0000-000084B10000}"/>
    <cellStyle name="Финансовый 2 4" xfId="4776" xr:uid="{00000000-0005-0000-0000-000085B10000}"/>
    <cellStyle name="Финансовый 2 4 2" xfId="4777" xr:uid="{00000000-0005-0000-0000-000086B10000}"/>
    <cellStyle name="Финансовый 2 4 2 2" xfId="4778" xr:uid="{00000000-0005-0000-0000-000087B10000}"/>
    <cellStyle name="Финансовый 2 4 2 2 2" xfId="4779" xr:uid="{00000000-0005-0000-0000-000088B10000}"/>
    <cellStyle name="Финансовый 2 4 2 2 2 2" xfId="5067" xr:uid="{00000000-0005-0000-0000-000089B10000}"/>
    <cellStyle name="Финансовый 2 4 2 2 2 2 2" xfId="6325" xr:uid="{00000000-0005-0000-0000-00008AB10000}"/>
    <cellStyle name="Финансовый 2 4 2 2 2 2 2 2" xfId="18271" xr:uid="{00000000-0005-0000-0000-00008BB10000}"/>
    <cellStyle name="Финансовый 2 4 2 2 2 2 2 2 2" xfId="36580" xr:uid="{00000000-0005-0000-0000-00008CB10000}"/>
    <cellStyle name="Финансовый 2 4 2 2 2 2 2 3" xfId="28366" xr:uid="{00000000-0005-0000-0000-00008DB10000}"/>
    <cellStyle name="Финансовый 2 4 2 2 2 3" xfId="5650" xr:uid="{00000000-0005-0000-0000-00008EB10000}"/>
    <cellStyle name="Финансовый 2 4 2 2 2 4" xfId="17625" xr:uid="{00000000-0005-0000-0000-00008FB10000}"/>
    <cellStyle name="Финансовый 2 4 2 2 2 4 2" xfId="35977" xr:uid="{00000000-0005-0000-0000-000090B10000}"/>
    <cellStyle name="Финансовый 2 4 2 2 2 5" xfId="27788" xr:uid="{00000000-0005-0000-0000-000091B10000}"/>
    <cellStyle name="Финансовый 2 4 2 2 3" xfId="5066" xr:uid="{00000000-0005-0000-0000-000092B10000}"/>
    <cellStyle name="Финансовый 2 4 2 2 3 2" xfId="6324" xr:uid="{00000000-0005-0000-0000-000093B10000}"/>
    <cellStyle name="Финансовый 2 4 2 2 3 2 2" xfId="18270" xr:uid="{00000000-0005-0000-0000-000094B10000}"/>
    <cellStyle name="Финансовый 2 4 2 2 3 2 2 2" xfId="36579" xr:uid="{00000000-0005-0000-0000-000095B10000}"/>
    <cellStyle name="Финансовый 2 4 2 2 3 2 3" xfId="28365" xr:uid="{00000000-0005-0000-0000-000096B10000}"/>
    <cellStyle name="Финансовый 2 4 2 2 4" xfId="5649" xr:uid="{00000000-0005-0000-0000-000097B10000}"/>
    <cellStyle name="Финансовый 2 4 2 2 5" xfId="17624" xr:uid="{00000000-0005-0000-0000-000098B10000}"/>
    <cellStyle name="Финансовый 2 4 2 2 5 2" xfId="35976" xr:uid="{00000000-0005-0000-0000-000099B10000}"/>
    <cellStyle name="Финансовый 2 4 2 2 6" xfId="27787" xr:uid="{00000000-0005-0000-0000-00009AB10000}"/>
    <cellStyle name="Финансовый 2 4 2 3" xfId="4780" xr:uid="{00000000-0005-0000-0000-00009BB10000}"/>
    <cellStyle name="Финансовый 2 4 2 3 2" xfId="5068" xr:uid="{00000000-0005-0000-0000-00009CB10000}"/>
    <cellStyle name="Финансовый 2 4 2 3 2 2" xfId="6326" xr:uid="{00000000-0005-0000-0000-00009DB10000}"/>
    <cellStyle name="Финансовый 2 4 2 3 2 2 2" xfId="18272" xr:uid="{00000000-0005-0000-0000-00009EB10000}"/>
    <cellStyle name="Финансовый 2 4 2 3 2 2 2 2" xfId="36581" xr:uid="{00000000-0005-0000-0000-00009FB10000}"/>
    <cellStyle name="Финансовый 2 4 2 3 2 2 3" xfId="28367" xr:uid="{00000000-0005-0000-0000-0000A0B10000}"/>
    <cellStyle name="Финансовый 2 4 2 3 3" xfId="5651" xr:uid="{00000000-0005-0000-0000-0000A1B10000}"/>
    <cellStyle name="Финансовый 2 4 2 3 4" xfId="17626" xr:uid="{00000000-0005-0000-0000-0000A2B10000}"/>
    <cellStyle name="Финансовый 2 4 2 3 4 2" xfId="35978" xr:uid="{00000000-0005-0000-0000-0000A3B10000}"/>
    <cellStyle name="Финансовый 2 4 2 3 5" xfId="27789" xr:uid="{00000000-0005-0000-0000-0000A4B10000}"/>
    <cellStyle name="Финансовый 2 4 2 4" xfId="5065" xr:uid="{00000000-0005-0000-0000-0000A5B10000}"/>
    <cellStyle name="Финансовый 2 4 2 4 2" xfId="6323" xr:uid="{00000000-0005-0000-0000-0000A6B10000}"/>
    <cellStyle name="Финансовый 2 4 2 4 2 2" xfId="18269" xr:uid="{00000000-0005-0000-0000-0000A7B10000}"/>
    <cellStyle name="Финансовый 2 4 2 4 2 2 2" xfId="36578" xr:uid="{00000000-0005-0000-0000-0000A8B10000}"/>
    <cellStyle name="Финансовый 2 4 2 4 2 3" xfId="28364" xr:uid="{00000000-0005-0000-0000-0000A9B10000}"/>
    <cellStyle name="Финансовый 2 4 2 5" xfId="5648" xr:uid="{00000000-0005-0000-0000-0000AAB10000}"/>
    <cellStyle name="Финансовый 2 4 2 6" xfId="17623" xr:uid="{00000000-0005-0000-0000-0000ABB10000}"/>
    <cellStyle name="Финансовый 2 4 2 6 2" xfId="35975" xr:uid="{00000000-0005-0000-0000-0000ACB10000}"/>
    <cellStyle name="Финансовый 2 4 2 7" xfId="27786" xr:uid="{00000000-0005-0000-0000-0000ADB10000}"/>
    <cellStyle name="Финансовый 2 4 3" xfId="4781" xr:uid="{00000000-0005-0000-0000-0000AEB10000}"/>
    <cellStyle name="Финансовый 2 4 3 2" xfId="4782" xr:uid="{00000000-0005-0000-0000-0000AFB10000}"/>
    <cellStyle name="Финансовый 2 4 3 2 2" xfId="5070" xr:uid="{00000000-0005-0000-0000-0000B0B10000}"/>
    <cellStyle name="Финансовый 2 4 3 2 2 2" xfId="6328" xr:uid="{00000000-0005-0000-0000-0000B1B10000}"/>
    <cellStyle name="Финансовый 2 4 3 2 2 2 2" xfId="18274" xr:uid="{00000000-0005-0000-0000-0000B2B10000}"/>
    <cellStyle name="Финансовый 2 4 3 2 2 2 2 2" xfId="36583" xr:uid="{00000000-0005-0000-0000-0000B3B10000}"/>
    <cellStyle name="Финансовый 2 4 3 2 2 2 3" xfId="28369" xr:uid="{00000000-0005-0000-0000-0000B4B10000}"/>
    <cellStyle name="Финансовый 2 4 3 2 3" xfId="5653" xr:uid="{00000000-0005-0000-0000-0000B5B10000}"/>
    <cellStyle name="Финансовый 2 4 3 2 4" xfId="17628" xr:uid="{00000000-0005-0000-0000-0000B6B10000}"/>
    <cellStyle name="Финансовый 2 4 3 2 4 2" xfId="35980" xr:uid="{00000000-0005-0000-0000-0000B7B10000}"/>
    <cellStyle name="Финансовый 2 4 3 2 5" xfId="27791" xr:uid="{00000000-0005-0000-0000-0000B8B10000}"/>
    <cellStyle name="Финансовый 2 4 3 3" xfId="5069" xr:uid="{00000000-0005-0000-0000-0000B9B10000}"/>
    <cellStyle name="Финансовый 2 4 3 3 2" xfId="6327" xr:uid="{00000000-0005-0000-0000-0000BAB10000}"/>
    <cellStyle name="Финансовый 2 4 3 3 2 2" xfId="18273" xr:uid="{00000000-0005-0000-0000-0000BBB10000}"/>
    <cellStyle name="Финансовый 2 4 3 3 2 2 2" xfId="36582" xr:uid="{00000000-0005-0000-0000-0000BCB10000}"/>
    <cellStyle name="Финансовый 2 4 3 3 2 3" xfId="28368" xr:uid="{00000000-0005-0000-0000-0000BDB10000}"/>
    <cellStyle name="Финансовый 2 4 3 3 3" xfId="11830" xr:uid="{00000000-0005-0000-0000-0000BEB10000}"/>
    <cellStyle name="Финансовый 2 4 3 4" xfId="5652" xr:uid="{00000000-0005-0000-0000-0000BFB10000}"/>
    <cellStyle name="Финансовый 2 4 3 5" xfId="17627" xr:uid="{00000000-0005-0000-0000-0000C0B10000}"/>
    <cellStyle name="Финансовый 2 4 3 5 2" xfId="35979" xr:uid="{00000000-0005-0000-0000-0000C1B10000}"/>
    <cellStyle name="Финансовый 2 4 3 6" xfId="27790" xr:uid="{00000000-0005-0000-0000-0000C2B10000}"/>
    <cellStyle name="Финансовый 2 4 4" xfId="4783" xr:uid="{00000000-0005-0000-0000-0000C3B10000}"/>
    <cellStyle name="Финансовый 2 4 4 2" xfId="5071" xr:uid="{00000000-0005-0000-0000-0000C4B10000}"/>
    <cellStyle name="Финансовый 2 4 4 2 2" xfId="6329" xr:uid="{00000000-0005-0000-0000-0000C5B10000}"/>
    <cellStyle name="Финансовый 2 4 4 2 2 2" xfId="18275" xr:uid="{00000000-0005-0000-0000-0000C6B10000}"/>
    <cellStyle name="Финансовый 2 4 4 2 2 2 2" xfId="36584" xr:uid="{00000000-0005-0000-0000-0000C7B10000}"/>
    <cellStyle name="Финансовый 2 4 4 2 2 3" xfId="28370" xr:uid="{00000000-0005-0000-0000-0000C8B10000}"/>
    <cellStyle name="Финансовый 2 4 4 3" xfId="5654" xr:uid="{00000000-0005-0000-0000-0000C9B10000}"/>
    <cellStyle name="Финансовый 2 4 4 4" xfId="17629" xr:uid="{00000000-0005-0000-0000-0000CAB10000}"/>
    <cellStyle name="Финансовый 2 4 4 4 2" xfId="35981" xr:uid="{00000000-0005-0000-0000-0000CBB10000}"/>
    <cellStyle name="Финансовый 2 4 4 5" xfId="27792" xr:uid="{00000000-0005-0000-0000-0000CCB10000}"/>
    <cellStyle name="Финансовый 2 4 5" xfId="5002" xr:uid="{00000000-0005-0000-0000-0000CDB10000}"/>
    <cellStyle name="Финансовый 2 4 5 2" xfId="6270" xr:uid="{00000000-0005-0000-0000-0000CEB10000}"/>
    <cellStyle name="Финансовый 2 4 5 2 2" xfId="18217" xr:uid="{00000000-0005-0000-0000-0000CFB10000}"/>
    <cellStyle name="Финансовый 2 4 5 2 2 2" xfId="36526" xr:uid="{00000000-0005-0000-0000-0000D0B10000}"/>
    <cellStyle name="Финансовый 2 4 5 2 3" xfId="28311" xr:uid="{00000000-0005-0000-0000-0000D1B10000}"/>
    <cellStyle name="Финансовый 2 4 5 3" xfId="11829" xr:uid="{00000000-0005-0000-0000-0000D2B10000}"/>
    <cellStyle name="Финансовый 2 4 5 4" xfId="16959" xr:uid="{00000000-0005-0000-0000-0000D3B10000}"/>
    <cellStyle name="Финансовый 2 4 6" xfId="5421" xr:uid="{00000000-0005-0000-0000-0000D4B10000}"/>
    <cellStyle name="Финансовый 2 4 7" xfId="17622" xr:uid="{00000000-0005-0000-0000-0000D5B10000}"/>
    <cellStyle name="Финансовый 2 4 7 2" xfId="35974" xr:uid="{00000000-0005-0000-0000-0000D6B10000}"/>
    <cellStyle name="Финансовый 2 4 8" xfId="27785" xr:uid="{00000000-0005-0000-0000-0000D7B10000}"/>
    <cellStyle name="Финансовый 2 5" xfId="4784" xr:uid="{00000000-0005-0000-0000-0000D8B10000}"/>
    <cellStyle name="Финансовый 2 5 2" xfId="4785" xr:uid="{00000000-0005-0000-0000-0000D9B10000}"/>
    <cellStyle name="Финансовый 2 5 2 2" xfId="4786" xr:uid="{00000000-0005-0000-0000-0000DAB10000}"/>
    <cellStyle name="Финансовый 2 5 2 2 2" xfId="4787" xr:uid="{00000000-0005-0000-0000-0000DBB10000}"/>
    <cellStyle name="Финансовый 2 5 2 2 2 2" xfId="5074" xr:uid="{00000000-0005-0000-0000-0000DCB10000}"/>
    <cellStyle name="Финансовый 2 5 2 2 2 2 2" xfId="6332" xr:uid="{00000000-0005-0000-0000-0000DDB10000}"/>
    <cellStyle name="Финансовый 2 5 2 2 2 2 2 2" xfId="18278" xr:uid="{00000000-0005-0000-0000-0000DEB10000}"/>
    <cellStyle name="Финансовый 2 5 2 2 2 2 2 2 2" xfId="36587" xr:uid="{00000000-0005-0000-0000-0000DFB10000}"/>
    <cellStyle name="Финансовый 2 5 2 2 2 2 2 3" xfId="28373" xr:uid="{00000000-0005-0000-0000-0000E0B10000}"/>
    <cellStyle name="Финансовый 2 5 2 2 2 3" xfId="5657" xr:uid="{00000000-0005-0000-0000-0000E1B10000}"/>
    <cellStyle name="Финансовый 2 5 2 2 2 4" xfId="17633" xr:uid="{00000000-0005-0000-0000-0000E2B10000}"/>
    <cellStyle name="Финансовый 2 5 2 2 2 4 2" xfId="35985" xr:uid="{00000000-0005-0000-0000-0000E3B10000}"/>
    <cellStyle name="Финансовый 2 5 2 2 2 5" xfId="27796" xr:uid="{00000000-0005-0000-0000-0000E4B10000}"/>
    <cellStyle name="Финансовый 2 5 2 2 3" xfId="5073" xr:uid="{00000000-0005-0000-0000-0000E5B10000}"/>
    <cellStyle name="Финансовый 2 5 2 2 3 2" xfId="6331" xr:uid="{00000000-0005-0000-0000-0000E6B10000}"/>
    <cellStyle name="Финансовый 2 5 2 2 3 2 2" xfId="18277" xr:uid="{00000000-0005-0000-0000-0000E7B10000}"/>
    <cellStyle name="Финансовый 2 5 2 2 3 2 2 2" xfId="36586" xr:uid="{00000000-0005-0000-0000-0000E8B10000}"/>
    <cellStyle name="Финансовый 2 5 2 2 3 2 3" xfId="28372" xr:uid="{00000000-0005-0000-0000-0000E9B10000}"/>
    <cellStyle name="Финансовый 2 5 2 2 4" xfId="5656" xr:uid="{00000000-0005-0000-0000-0000EAB10000}"/>
    <cellStyle name="Финансовый 2 5 2 2 5" xfId="17632" xr:uid="{00000000-0005-0000-0000-0000EBB10000}"/>
    <cellStyle name="Финансовый 2 5 2 2 5 2" xfId="35984" xr:uid="{00000000-0005-0000-0000-0000ECB10000}"/>
    <cellStyle name="Финансовый 2 5 2 2 6" xfId="27795" xr:uid="{00000000-0005-0000-0000-0000EDB10000}"/>
    <cellStyle name="Финансовый 2 5 2 3" xfId="4788" xr:uid="{00000000-0005-0000-0000-0000EEB10000}"/>
    <cellStyle name="Финансовый 2 5 2 3 2" xfId="5075" xr:uid="{00000000-0005-0000-0000-0000EFB10000}"/>
    <cellStyle name="Финансовый 2 5 2 3 2 2" xfId="6333" xr:uid="{00000000-0005-0000-0000-0000F0B10000}"/>
    <cellStyle name="Финансовый 2 5 2 3 2 2 2" xfId="18279" xr:uid="{00000000-0005-0000-0000-0000F1B10000}"/>
    <cellStyle name="Финансовый 2 5 2 3 2 2 2 2" xfId="36588" xr:uid="{00000000-0005-0000-0000-0000F2B10000}"/>
    <cellStyle name="Финансовый 2 5 2 3 2 2 3" xfId="28374" xr:uid="{00000000-0005-0000-0000-0000F3B10000}"/>
    <cellStyle name="Финансовый 2 5 2 3 3" xfId="5658" xr:uid="{00000000-0005-0000-0000-0000F4B10000}"/>
    <cellStyle name="Финансовый 2 5 2 3 4" xfId="17634" xr:uid="{00000000-0005-0000-0000-0000F5B10000}"/>
    <cellStyle name="Финансовый 2 5 2 3 4 2" xfId="35986" xr:uid="{00000000-0005-0000-0000-0000F6B10000}"/>
    <cellStyle name="Финансовый 2 5 2 3 5" xfId="27797" xr:uid="{00000000-0005-0000-0000-0000F7B10000}"/>
    <cellStyle name="Финансовый 2 5 2 4" xfId="5072" xr:uid="{00000000-0005-0000-0000-0000F8B10000}"/>
    <cellStyle name="Финансовый 2 5 2 4 2" xfId="6330" xr:uid="{00000000-0005-0000-0000-0000F9B10000}"/>
    <cellStyle name="Финансовый 2 5 2 4 2 2" xfId="18276" xr:uid="{00000000-0005-0000-0000-0000FAB10000}"/>
    <cellStyle name="Финансовый 2 5 2 4 2 2 2" xfId="36585" xr:uid="{00000000-0005-0000-0000-0000FBB10000}"/>
    <cellStyle name="Финансовый 2 5 2 4 2 3" xfId="28371" xr:uid="{00000000-0005-0000-0000-0000FCB10000}"/>
    <cellStyle name="Финансовый 2 5 2 5" xfId="5655" xr:uid="{00000000-0005-0000-0000-0000FDB10000}"/>
    <cellStyle name="Финансовый 2 5 2 6" xfId="17631" xr:uid="{00000000-0005-0000-0000-0000FEB10000}"/>
    <cellStyle name="Финансовый 2 5 2 6 2" xfId="35983" xr:uid="{00000000-0005-0000-0000-0000FFB10000}"/>
    <cellStyle name="Финансовый 2 5 2 7" xfId="27794" xr:uid="{00000000-0005-0000-0000-000000B20000}"/>
    <cellStyle name="Финансовый 2 5 3" xfId="4789" xr:uid="{00000000-0005-0000-0000-000001B20000}"/>
    <cellStyle name="Финансовый 2 5 3 2" xfId="4790" xr:uid="{00000000-0005-0000-0000-000002B20000}"/>
    <cellStyle name="Финансовый 2 5 3 2 2" xfId="5077" xr:uid="{00000000-0005-0000-0000-000003B20000}"/>
    <cellStyle name="Финансовый 2 5 3 2 2 2" xfId="6335" xr:uid="{00000000-0005-0000-0000-000004B20000}"/>
    <cellStyle name="Финансовый 2 5 3 2 2 2 2" xfId="18281" xr:uid="{00000000-0005-0000-0000-000005B20000}"/>
    <cellStyle name="Финансовый 2 5 3 2 2 2 2 2" xfId="36590" xr:uid="{00000000-0005-0000-0000-000006B20000}"/>
    <cellStyle name="Финансовый 2 5 3 2 2 2 3" xfId="28376" xr:uid="{00000000-0005-0000-0000-000007B20000}"/>
    <cellStyle name="Финансовый 2 5 3 2 3" xfId="5660" xr:uid="{00000000-0005-0000-0000-000008B20000}"/>
    <cellStyle name="Финансовый 2 5 3 2 4" xfId="17636" xr:uid="{00000000-0005-0000-0000-000009B20000}"/>
    <cellStyle name="Финансовый 2 5 3 2 4 2" xfId="35988" xr:uid="{00000000-0005-0000-0000-00000AB20000}"/>
    <cellStyle name="Финансовый 2 5 3 2 5" xfId="27799" xr:uid="{00000000-0005-0000-0000-00000BB20000}"/>
    <cellStyle name="Финансовый 2 5 3 3" xfId="5076" xr:uid="{00000000-0005-0000-0000-00000CB20000}"/>
    <cellStyle name="Финансовый 2 5 3 3 2" xfId="6334" xr:uid="{00000000-0005-0000-0000-00000DB20000}"/>
    <cellStyle name="Финансовый 2 5 3 3 2 2" xfId="18280" xr:uid="{00000000-0005-0000-0000-00000EB20000}"/>
    <cellStyle name="Финансовый 2 5 3 3 2 2 2" xfId="36589" xr:uid="{00000000-0005-0000-0000-00000FB20000}"/>
    <cellStyle name="Финансовый 2 5 3 3 2 3" xfId="28375" xr:uid="{00000000-0005-0000-0000-000010B20000}"/>
    <cellStyle name="Финансовый 2 5 3 3 3" xfId="11832" xr:uid="{00000000-0005-0000-0000-000011B20000}"/>
    <cellStyle name="Финансовый 2 5 3 4" xfId="5659" xr:uid="{00000000-0005-0000-0000-000012B20000}"/>
    <cellStyle name="Финансовый 2 5 3 5" xfId="17635" xr:uid="{00000000-0005-0000-0000-000013B20000}"/>
    <cellStyle name="Финансовый 2 5 3 5 2" xfId="35987" xr:uid="{00000000-0005-0000-0000-000014B20000}"/>
    <cellStyle name="Финансовый 2 5 3 6" xfId="27798" xr:uid="{00000000-0005-0000-0000-000015B20000}"/>
    <cellStyle name="Финансовый 2 5 4" xfId="4791" xr:uid="{00000000-0005-0000-0000-000016B20000}"/>
    <cellStyle name="Финансовый 2 5 4 2" xfId="5078" xr:uid="{00000000-0005-0000-0000-000017B20000}"/>
    <cellStyle name="Финансовый 2 5 4 2 2" xfId="6336" xr:uid="{00000000-0005-0000-0000-000018B20000}"/>
    <cellStyle name="Финансовый 2 5 4 2 2 2" xfId="18282" xr:uid="{00000000-0005-0000-0000-000019B20000}"/>
    <cellStyle name="Финансовый 2 5 4 2 2 2 2" xfId="36591" xr:uid="{00000000-0005-0000-0000-00001AB20000}"/>
    <cellStyle name="Финансовый 2 5 4 2 2 3" xfId="28377" xr:uid="{00000000-0005-0000-0000-00001BB20000}"/>
    <cellStyle name="Финансовый 2 5 4 3" xfId="5661" xr:uid="{00000000-0005-0000-0000-00001CB20000}"/>
    <cellStyle name="Финансовый 2 5 4 4" xfId="17637" xr:uid="{00000000-0005-0000-0000-00001DB20000}"/>
    <cellStyle name="Финансовый 2 5 4 4 2" xfId="35989" xr:uid="{00000000-0005-0000-0000-00001EB20000}"/>
    <cellStyle name="Финансовый 2 5 4 5" xfId="27800" xr:uid="{00000000-0005-0000-0000-00001FB20000}"/>
    <cellStyle name="Финансовый 2 5 5" xfId="5003" xr:uid="{00000000-0005-0000-0000-000020B20000}"/>
    <cellStyle name="Финансовый 2 5 5 2" xfId="6271" xr:uid="{00000000-0005-0000-0000-000021B20000}"/>
    <cellStyle name="Финансовый 2 5 5 2 2" xfId="18218" xr:uid="{00000000-0005-0000-0000-000022B20000}"/>
    <cellStyle name="Финансовый 2 5 5 2 2 2" xfId="36527" xr:uid="{00000000-0005-0000-0000-000023B20000}"/>
    <cellStyle name="Финансовый 2 5 5 2 3" xfId="28312" xr:uid="{00000000-0005-0000-0000-000024B20000}"/>
    <cellStyle name="Финансовый 2 5 5 3" xfId="11831" xr:uid="{00000000-0005-0000-0000-000025B20000}"/>
    <cellStyle name="Финансовый 2 5 6" xfId="5422" xr:uid="{00000000-0005-0000-0000-000026B20000}"/>
    <cellStyle name="Финансовый 2 5 7" xfId="17630" xr:uid="{00000000-0005-0000-0000-000027B20000}"/>
    <cellStyle name="Финансовый 2 5 7 2" xfId="35982" xr:uid="{00000000-0005-0000-0000-000028B20000}"/>
    <cellStyle name="Финансовый 2 5 8" xfId="27793" xr:uid="{00000000-0005-0000-0000-000029B20000}"/>
    <cellStyle name="Финансовый 2 6" xfId="4792" xr:uid="{00000000-0005-0000-0000-00002AB20000}"/>
    <cellStyle name="Финансовый 2 6 2" xfId="4793" xr:uid="{00000000-0005-0000-0000-00002BB20000}"/>
    <cellStyle name="Финансовый 2 6 2 2" xfId="4794" xr:uid="{00000000-0005-0000-0000-00002CB20000}"/>
    <cellStyle name="Финансовый 2 6 2 2 2" xfId="4795" xr:uid="{00000000-0005-0000-0000-00002DB20000}"/>
    <cellStyle name="Финансовый 2 6 2 2 2 2" xfId="5081" xr:uid="{00000000-0005-0000-0000-00002EB20000}"/>
    <cellStyle name="Финансовый 2 6 2 2 2 2 2" xfId="6339" xr:uid="{00000000-0005-0000-0000-00002FB20000}"/>
    <cellStyle name="Финансовый 2 6 2 2 2 2 2 2" xfId="18285" xr:uid="{00000000-0005-0000-0000-000030B20000}"/>
    <cellStyle name="Финансовый 2 6 2 2 2 2 2 2 2" xfId="36594" xr:uid="{00000000-0005-0000-0000-000031B20000}"/>
    <cellStyle name="Финансовый 2 6 2 2 2 2 2 3" xfId="28380" xr:uid="{00000000-0005-0000-0000-000032B20000}"/>
    <cellStyle name="Финансовый 2 6 2 2 2 3" xfId="5664" xr:uid="{00000000-0005-0000-0000-000033B20000}"/>
    <cellStyle name="Финансовый 2 6 2 2 2 4" xfId="17641" xr:uid="{00000000-0005-0000-0000-000034B20000}"/>
    <cellStyle name="Финансовый 2 6 2 2 2 4 2" xfId="35993" xr:uid="{00000000-0005-0000-0000-000035B20000}"/>
    <cellStyle name="Финансовый 2 6 2 2 2 5" xfId="27804" xr:uid="{00000000-0005-0000-0000-000036B20000}"/>
    <cellStyle name="Финансовый 2 6 2 2 3" xfId="5080" xr:uid="{00000000-0005-0000-0000-000037B20000}"/>
    <cellStyle name="Финансовый 2 6 2 2 3 2" xfId="6338" xr:uid="{00000000-0005-0000-0000-000038B20000}"/>
    <cellStyle name="Финансовый 2 6 2 2 3 2 2" xfId="18284" xr:uid="{00000000-0005-0000-0000-000039B20000}"/>
    <cellStyle name="Финансовый 2 6 2 2 3 2 2 2" xfId="36593" xr:uid="{00000000-0005-0000-0000-00003AB20000}"/>
    <cellStyle name="Финансовый 2 6 2 2 3 2 3" xfId="28379" xr:uid="{00000000-0005-0000-0000-00003BB20000}"/>
    <cellStyle name="Финансовый 2 6 2 2 4" xfId="5663" xr:uid="{00000000-0005-0000-0000-00003CB20000}"/>
    <cellStyle name="Финансовый 2 6 2 2 5" xfId="17640" xr:uid="{00000000-0005-0000-0000-00003DB20000}"/>
    <cellStyle name="Финансовый 2 6 2 2 5 2" xfId="35992" xr:uid="{00000000-0005-0000-0000-00003EB20000}"/>
    <cellStyle name="Финансовый 2 6 2 2 6" xfId="27803" xr:uid="{00000000-0005-0000-0000-00003FB20000}"/>
    <cellStyle name="Финансовый 2 6 2 3" xfId="4796" xr:uid="{00000000-0005-0000-0000-000040B20000}"/>
    <cellStyle name="Финансовый 2 6 2 3 2" xfId="5082" xr:uid="{00000000-0005-0000-0000-000041B20000}"/>
    <cellStyle name="Финансовый 2 6 2 3 2 2" xfId="6340" xr:uid="{00000000-0005-0000-0000-000042B20000}"/>
    <cellStyle name="Финансовый 2 6 2 3 2 2 2" xfId="18286" xr:uid="{00000000-0005-0000-0000-000043B20000}"/>
    <cellStyle name="Финансовый 2 6 2 3 2 2 2 2" xfId="36595" xr:uid="{00000000-0005-0000-0000-000044B20000}"/>
    <cellStyle name="Финансовый 2 6 2 3 2 2 3" xfId="28381" xr:uid="{00000000-0005-0000-0000-000045B20000}"/>
    <cellStyle name="Финансовый 2 6 2 3 3" xfId="5665" xr:uid="{00000000-0005-0000-0000-000046B20000}"/>
    <cellStyle name="Финансовый 2 6 2 3 4" xfId="17642" xr:uid="{00000000-0005-0000-0000-000047B20000}"/>
    <cellStyle name="Финансовый 2 6 2 3 4 2" xfId="35994" xr:uid="{00000000-0005-0000-0000-000048B20000}"/>
    <cellStyle name="Финансовый 2 6 2 3 5" xfId="27805" xr:uid="{00000000-0005-0000-0000-000049B20000}"/>
    <cellStyle name="Финансовый 2 6 2 4" xfId="5079" xr:uid="{00000000-0005-0000-0000-00004AB20000}"/>
    <cellStyle name="Финансовый 2 6 2 4 2" xfId="6337" xr:uid="{00000000-0005-0000-0000-00004BB20000}"/>
    <cellStyle name="Финансовый 2 6 2 4 2 2" xfId="18283" xr:uid="{00000000-0005-0000-0000-00004CB20000}"/>
    <cellStyle name="Финансовый 2 6 2 4 2 2 2" xfId="36592" xr:uid="{00000000-0005-0000-0000-00004DB20000}"/>
    <cellStyle name="Финансовый 2 6 2 4 2 3" xfId="28378" xr:uid="{00000000-0005-0000-0000-00004EB20000}"/>
    <cellStyle name="Финансовый 2 6 2 5" xfId="5662" xr:uid="{00000000-0005-0000-0000-00004FB20000}"/>
    <cellStyle name="Финансовый 2 6 2 6" xfId="17639" xr:uid="{00000000-0005-0000-0000-000050B20000}"/>
    <cellStyle name="Финансовый 2 6 2 6 2" xfId="35991" xr:uid="{00000000-0005-0000-0000-000051B20000}"/>
    <cellStyle name="Финансовый 2 6 2 7" xfId="27802" xr:uid="{00000000-0005-0000-0000-000052B20000}"/>
    <cellStyle name="Финансовый 2 6 3" xfId="4797" xr:uid="{00000000-0005-0000-0000-000053B20000}"/>
    <cellStyle name="Финансовый 2 6 3 2" xfId="4798" xr:uid="{00000000-0005-0000-0000-000054B20000}"/>
    <cellStyle name="Финансовый 2 6 3 2 2" xfId="5084" xr:uid="{00000000-0005-0000-0000-000055B20000}"/>
    <cellStyle name="Финансовый 2 6 3 2 2 2" xfId="6342" xr:uid="{00000000-0005-0000-0000-000056B20000}"/>
    <cellStyle name="Финансовый 2 6 3 2 2 2 2" xfId="18288" xr:uid="{00000000-0005-0000-0000-000057B20000}"/>
    <cellStyle name="Финансовый 2 6 3 2 2 2 2 2" xfId="36597" xr:uid="{00000000-0005-0000-0000-000058B20000}"/>
    <cellStyle name="Финансовый 2 6 3 2 2 2 3" xfId="28383" xr:uid="{00000000-0005-0000-0000-000059B20000}"/>
    <cellStyle name="Финансовый 2 6 3 2 3" xfId="5667" xr:uid="{00000000-0005-0000-0000-00005AB20000}"/>
    <cellStyle name="Финансовый 2 6 3 2 4" xfId="17644" xr:uid="{00000000-0005-0000-0000-00005BB20000}"/>
    <cellStyle name="Финансовый 2 6 3 2 4 2" xfId="35996" xr:uid="{00000000-0005-0000-0000-00005CB20000}"/>
    <cellStyle name="Финансовый 2 6 3 2 5" xfId="27807" xr:uid="{00000000-0005-0000-0000-00005DB20000}"/>
    <cellStyle name="Финансовый 2 6 3 3" xfId="5083" xr:uid="{00000000-0005-0000-0000-00005EB20000}"/>
    <cellStyle name="Финансовый 2 6 3 3 2" xfId="6341" xr:uid="{00000000-0005-0000-0000-00005FB20000}"/>
    <cellStyle name="Финансовый 2 6 3 3 2 2" xfId="18287" xr:uid="{00000000-0005-0000-0000-000060B20000}"/>
    <cellStyle name="Финансовый 2 6 3 3 2 2 2" xfId="36596" xr:uid="{00000000-0005-0000-0000-000061B20000}"/>
    <cellStyle name="Финансовый 2 6 3 3 2 3" xfId="28382" xr:uid="{00000000-0005-0000-0000-000062B20000}"/>
    <cellStyle name="Финансовый 2 6 3 3 3" xfId="11834" xr:uid="{00000000-0005-0000-0000-000063B20000}"/>
    <cellStyle name="Финансовый 2 6 3 4" xfId="5666" xr:uid="{00000000-0005-0000-0000-000064B20000}"/>
    <cellStyle name="Финансовый 2 6 3 5" xfId="17643" xr:uid="{00000000-0005-0000-0000-000065B20000}"/>
    <cellStyle name="Финансовый 2 6 3 5 2" xfId="35995" xr:uid="{00000000-0005-0000-0000-000066B20000}"/>
    <cellStyle name="Финансовый 2 6 3 6" xfId="27806" xr:uid="{00000000-0005-0000-0000-000067B20000}"/>
    <cellStyle name="Финансовый 2 6 4" xfId="4799" xr:uid="{00000000-0005-0000-0000-000068B20000}"/>
    <cellStyle name="Финансовый 2 6 4 2" xfId="5085" xr:uid="{00000000-0005-0000-0000-000069B20000}"/>
    <cellStyle name="Финансовый 2 6 4 2 2" xfId="6343" xr:uid="{00000000-0005-0000-0000-00006AB20000}"/>
    <cellStyle name="Финансовый 2 6 4 2 2 2" xfId="18289" xr:uid="{00000000-0005-0000-0000-00006BB20000}"/>
    <cellStyle name="Финансовый 2 6 4 2 2 2 2" xfId="36598" xr:uid="{00000000-0005-0000-0000-00006CB20000}"/>
    <cellStyle name="Финансовый 2 6 4 2 2 3" xfId="28384" xr:uid="{00000000-0005-0000-0000-00006DB20000}"/>
    <cellStyle name="Финансовый 2 6 4 3" xfId="5668" xr:uid="{00000000-0005-0000-0000-00006EB20000}"/>
    <cellStyle name="Финансовый 2 6 4 4" xfId="17645" xr:uid="{00000000-0005-0000-0000-00006FB20000}"/>
    <cellStyle name="Финансовый 2 6 4 4 2" xfId="35997" xr:uid="{00000000-0005-0000-0000-000070B20000}"/>
    <cellStyle name="Финансовый 2 6 4 5" xfId="27808" xr:uid="{00000000-0005-0000-0000-000071B20000}"/>
    <cellStyle name="Финансовый 2 6 5" xfId="5004" xr:uid="{00000000-0005-0000-0000-000072B20000}"/>
    <cellStyle name="Финансовый 2 6 5 2" xfId="6272" xr:uid="{00000000-0005-0000-0000-000073B20000}"/>
    <cellStyle name="Финансовый 2 6 5 2 2" xfId="18219" xr:uid="{00000000-0005-0000-0000-000074B20000}"/>
    <cellStyle name="Финансовый 2 6 5 2 2 2" xfId="36528" xr:uid="{00000000-0005-0000-0000-000075B20000}"/>
    <cellStyle name="Финансовый 2 6 5 2 3" xfId="28313" xr:uid="{00000000-0005-0000-0000-000076B20000}"/>
    <cellStyle name="Финансовый 2 6 5 3" xfId="11833" xr:uid="{00000000-0005-0000-0000-000077B20000}"/>
    <cellStyle name="Финансовый 2 6 6" xfId="5423" xr:uid="{00000000-0005-0000-0000-000078B20000}"/>
    <cellStyle name="Финансовый 2 6 7" xfId="17638" xr:uid="{00000000-0005-0000-0000-000079B20000}"/>
    <cellStyle name="Финансовый 2 6 7 2" xfId="35990" xr:uid="{00000000-0005-0000-0000-00007AB20000}"/>
    <cellStyle name="Финансовый 2 6 8" xfId="27801" xr:uid="{00000000-0005-0000-0000-00007BB20000}"/>
    <cellStyle name="Финансовый 2 7" xfId="4800" xr:uid="{00000000-0005-0000-0000-00007CB20000}"/>
    <cellStyle name="Финансовый 2 7 2" xfId="4801" xr:uid="{00000000-0005-0000-0000-00007DB20000}"/>
    <cellStyle name="Финансовый 2 7 2 2" xfId="12070" xr:uid="{00000000-0005-0000-0000-00007EB20000}"/>
    <cellStyle name="Финансовый 2 7 2 3" xfId="6985" xr:uid="{00000000-0005-0000-0000-00007FB20000}"/>
    <cellStyle name="Финансовый 2 7 2 4" xfId="12684" xr:uid="{00000000-0005-0000-0000-000080B20000}"/>
    <cellStyle name="Финансовый 2 7 2 4 2" xfId="22116" xr:uid="{00000000-0005-0000-0000-000081B20000}"/>
    <cellStyle name="Финансовый 2 7 2 4 2 2" xfId="40232" xr:uid="{00000000-0005-0000-0000-000082B20000}"/>
    <cellStyle name="Финансовый 2 7 2 4 3" xfId="31895" xr:uid="{00000000-0005-0000-0000-000083B20000}"/>
    <cellStyle name="Финансовый 2 7 3" xfId="5086" xr:uid="{00000000-0005-0000-0000-000084B20000}"/>
    <cellStyle name="Финансовый 2 7 3 2" xfId="6344" xr:uid="{00000000-0005-0000-0000-000085B20000}"/>
    <cellStyle name="Финансовый 2 7 3 2 2" xfId="18290" xr:uid="{00000000-0005-0000-0000-000086B20000}"/>
    <cellStyle name="Финансовый 2 7 3 2 2 2" xfId="36599" xr:uid="{00000000-0005-0000-0000-000087B20000}"/>
    <cellStyle name="Финансовый 2 7 3 2 3" xfId="28385" xr:uid="{00000000-0005-0000-0000-000088B20000}"/>
    <cellStyle name="Финансовый 2 7 3 3" xfId="11835" xr:uid="{00000000-0005-0000-0000-000089B20000}"/>
    <cellStyle name="Финансовый 2 7 3 4" xfId="13439" xr:uid="{00000000-0005-0000-0000-00008AB20000}"/>
    <cellStyle name="Финансовый 2 7 3 4 2" xfId="22679" xr:uid="{00000000-0005-0000-0000-00008BB20000}"/>
    <cellStyle name="Финансовый 2 7 3 4 2 2" xfId="40680" xr:uid="{00000000-0005-0000-0000-00008CB20000}"/>
    <cellStyle name="Финансовый 2 7 3 4 3" xfId="32331" xr:uid="{00000000-0005-0000-0000-00008DB20000}"/>
    <cellStyle name="Финансовый 2 7 4" xfId="5669" xr:uid="{00000000-0005-0000-0000-00008EB20000}"/>
    <cellStyle name="Финансовый 2 7 5" xfId="17646" xr:uid="{00000000-0005-0000-0000-00008FB20000}"/>
    <cellStyle name="Финансовый 2 7 5 2" xfId="35998" xr:uid="{00000000-0005-0000-0000-000090B20000}"/>
    <cellStyle name="Финансовый 2 7 6" xfId="27809" xr:uid="{00000000-0005-0000-0000-000091B20000}"/>
    <cellStyle name="Финансовый 2 8" xfId="4802" xr:uid="{00000000-0005-0000-0000-000092B20000}"/>
    <cellStyle name="Финансовый 2 8 2" xfId="4803" xr:uid="{00000000-0005-0000-0000-000093B20000}"/>
    <cellStyle name="Финансовый 2 8 2 2" xfId="10572" xr:uid="{00000000-0005-0000-0000-000094B20000}"/>
    <cellStyle name="Финансовый 2 8 2 2 2" xfId="15518" xr:uid="{00000000-0005-0000-0000-000095B20000}"/>
    <cellStyle name="Финансовый 2 8 2 2 2 2" xfId="24693" xr:uid="{00000000-0005-0000-0000-000096B20000}"/>
    <cellStyle name="Финансовый 2 8 2 2 2 2 2" xfId="42693" xr:uid="{00000000-0005-0000-0000-000097B20000}"/>
    <cellStyle name="Финансовый 2 8 2 2 2 3" xfId="34348" xr:uid="{00000000-0005-0000-0000-000098B20000}"/>
    <cellStyle name="Финансовый 2 8 2 3" xfId="12071" xr:uid="{00000000-0005-0000-0000-000099B20000}"/>
    <cellStyle name="Финансовый 2 8 2 4" xfId="6986" xr:uid="{00000000-0005-0000-0000-00009AB20000}"/>
    <cellStyle name="Финансовый 2 8 2 5" xfId="12685" xr:uid="{00000000-0005-0000-0000-00009BB20000}"/>
    <cellStyle name="Финансовый 2 8 2 5 2" xfId="22117" xr:uid="{00000000-0005-0000-0000-00009CB20000}"/>
    <cellStyle name="Финансовый 2 8 2 5 2 2" xfId="40233" xr:uid="{00000000-0005-0000-0000-00009DB20000}"/>
    <cellStyle name="Финансовый 2 8 2 5 3" xfId="31896" xr:uid="{00000000-0005-0000-0000-00009EB20000}"/>
    <cellStyle name="Финансовый 2 8 3" xfId="4804" xr:uid="{00000000-0005-0000-0000-00009FB20000}"/>
    <cellStyle name="Финансовый 2 8 3 2" xfId="5088" xr:uid="{00000000-0005-0000-0000-0000A0B20000}"/>
    <cellStyle name="Финансовый 2 8 3 2 2" xfId="6346" xr:uid="{00000000-0005-0000-0000-0000A1B20000}"/>
    <cellStyle name="Финансовый 2 8 3 2 2 2" xfId="18292" xr:uid="{00000000-0005-0000-0000-0000A2B20000}"/>
    <cellStyle name="Финансовый 2 8 3 2 2 2 2" xfId="36601" xr:uid="{00000000-0005-0000-0000-0000A3B20000}"/>
    <cellStyle name="Финансовый 2 8 3 2 2 3" xfId="28387" xr:uid="{00000000-0005-0000-0000-0000A4B20000}"/>
    <cellStyle name="Финансовый 2 8 3 2 3" xfId="12072" xr:uid="{00000000-0005-0000-0000-0000A5B20000}"/>
    <cellStyle name="Финансовый 2 8 3 3" xfId="5671" xr:uid="{00000000-0005-0000-0000-0000A6B20000}"/>
    <cellStyle name="Финансовый 2 8 3 4" xfId="7221" xr:uid="{00000000-0005-0000-0000-0000A7B20000}"/>
    <cellStyle name="Финансовый 2 8 3 4 2" xfId="18800" xr:uid="{00000000-0005-0000-0000-0000A8B20000}"/>
    <cellStyle name="Финансовый 2 8 3 4 2 2" xfId="37020" xr:uid="{00000000-0005-0000-0000-0000A9B20000}"/>
    <cellStyle name="Финансовый 2 8 3 4 3" xfId="28770" xr:uid="{00000000-0005-0000-0000-0000AAB20000}"/>
    <cellStyle name="Финансовый 2 8 3 5" xfId="17648" xr:uid="{00000000-0005-0000-0000-0000ABB20000}"/>
    <cellStyle name="Финансовый 2 8 3 5 2" xfId="36000" xr:uid="{00000000-0005-0000-0000-0000ACB20000}"/>
    <cellStyle name="Финансовый 2 8 3 6" xfId="27811" xr:uid="{00000000-0005-0000-0000-0000ADB20000}"/>
    <cellStyle name="Финансовый 2 8 4" xfId="5087" xr:uid="{00000000-0005-0000-0000-0000AEB20000}"/>
    <cellStyle name="Финансовый 2 8 4 2" xfId="6345" xr:uid="{00000000-0005-0000-0000-0000AFB20000}"/>
    <cellStyle name="Финансовый 2 8 4 2 2" xfId="9501" xr:uid="{00000000-0005-0000-0000-0000B0B20000}"/>
    <cellStyle name="Финансовый 2 8 4 2 3" xfId="18291" xr:uid="{00000000-0005-0000-0000-0000B1B20000}"/>
    <cellStyle name="Финансовый 2 8 4 2 3 2" xfId="36600" xr:uid="{00000000-0005-0000-0000-0000B2B20000}"/>
    <cellStyle name="Финансовый 2 8 4 2 4" xfId="28386" xr:uid="{00000000-0005-0000-0000-0000B3B20000}"/>
    <cellStyle name="Финансовый 2 8 4 3" xfId="8636" xr:uid="{00000000-0005-0000-0000-0000B4B20000}"/>
    <cellStyle name="Финансовый 2 8 4 4" xfId="13440" xr:uid="{00000000-0005-0000-0000-0000B5B20000}"/>
    <cellStyle name="Финансовый 2 8 4 4 2" xfId="22680" xr:uid="{00000000-0005-0000-0000-0000B6B20000}"/>
    <cellStyle name="Финансовый 2 8 4 4 2 2" xfId="40681" xr:uid="{00000000-0005-0000-0000-0000B7B20000}"/>
    <cellStyle name="Финансовый 2 8 4 4 3" xfId="32332" xr:uid="{00000000-0005-0000-0000-0000B8B20000}"/>
    <cellStyle name="Финансовый 2 8 5" xfId="5670" xr:uid="{00000000-0005-0000-0000-0000B9B20000}"/>
    <cellStyle name="Финансовый 2 8 5 2" xfId="11836" xr:uid="{00000000-0005-0000-0000-0000BAB20000}"/>
    <cellStyle name="Финансовый 2 8 6" xfId="6757" xr:uid="{00000000-0005-0000-0000-0000BBB20000}"/>
    <cellStyle name="Финансовый 2 8 6 2" xfId="18561" xr:uid="{00000000-0005-0000-0000-0000BCB20000}"/>
    <cellStyle name="Финансовый 2 8 6 2 2" xfId="36828" xr:uid="{00000000-0005-0000-0000-0000BDB20000}"/>
    <cellStyle name="Финансовый 2 8 6 3" xfId="28598" xr:uid="{00000000-0005-0000-0000-0000BEB20000}"/>
    <cellStyle name="Финансовый 2 8 7" xfId="17647" xr:uid="{00000000-0005-0000-0000-0000BFB20000}"/>
    <cellStyle name="Финансовый 2 8 7 2" xfId="35999" xr:uid="{00000000-0005-0000-0000-0000C0B20000}"/>
    <cellStyle name="Финансовый 2 8 8" xfId="27810" xr:uid="{00000000-0005-0000-0000-0000C1B20000}"/>
    <cellStyle name="Финансовый 2 8_МР_РЗ_Центр_13" xfId="9124" xr:uid="{00000000-0005-0000-0000-0000C2B20000}"/>
    <cellStyle name="Финансовый 2 9" xfId="4805" xr:uid="{00000000-0005-0000-0000-0000C3B20000}"/>
    <cellStyle name="Финансовый 2 9 2" xfId="4806" xr:uid="{00000000-0005-0000-0000-0000C4B20000}"/>
    <cellStyle name="Финансовый 2 9 2 2" xfId="5089" xr:uid="{00000000-0005-0000-0000-0000C5B20000}"/>
    <cellStyle name="Финансовый 2 9 2 2 2" xfId="6347" xr:uid="{00000000-0005-0000-0000-0000C6B20000}"/>
    <cellStyle name="Финансовый 2 9 2 2 2 2" xfId="18293" xr:uid="{00000000-0005-0000-0000-0000C7B20000}"/>
    <cellStyle name="Финансовый 2 9 2 2 2 2 2" xfId="36602" xr:uid="{00000000-0005-0000-0000-0000C8B20000}"/>
    <cellStyle name="Финансовый 2 9 2 2 2 3" xfId="28388" xr:uid="{00000000-0005-0000-0000-0000C9B20000}"/>
    <cellStyle name="Финансовый 2 9 2 2 3" xfId="10573" xr:uid="{00000000-0005-0000-0000-0000CAB20000}"/>
    <cellStyle name="Финансовый 2 9 2 2 4" xfId="15519" xr:uid="{00000000-0005-0000-0000-0000CBB20000}"/>
    <cellStyle name="Финансовый 2 9 2 2 4 2" xfId="24694" xr:uid="{00000000-0005-0000-0000-0000CCB20000}"/>
    <cellStyle name="Финансовый 2 9 2 2 4 2 2" xfId="42694" xr:uid="{00000000-0005-0000-0000-0000CDB20000}"/>
    <cellStyle name="Финансовый 2 9 2 2 4 3" xfId="34349" xr:uid="{00000000-0005-0000-0000-0000CEB20000}"/>
    <cellStyle name="Финансовый 2 9 2 3" xfId="5672" xr:uid="{00000000-0005-0000-0000-0000CFB20000}"/>
    <cellStyle name="Финансовый 2 9 2 3 2" xfId="12074" xr:uid="{00000000-0005-0000-0000-0000D0B20000}"/>
    <cellStyle name="Финансовый 2 9 2 4" xfId="7054" xr:uid="{00000000-0005-0000-0000-0000D1B20000}"/>
    <cellStyle name="Финансовый 2 9 2 5" xfId="12686" xr:uid="{00000000-0005-0000-0000-0000D2B20000}"/>
    <cellStyle name="Финансовый 2 9 2 5 2" xfId="22118" xr:uid="{00000000-0005-0000-0000-0000D3B20000}"/>
    <cellStyle name="Финансовый 2 9 2 5 2 2" xfId="40234" xr:uid="{00000000-0005-0000-0000-0000D4B20000}"/>
    <cellStyle name="Финансовый 2 9 2 5 3" xfId="31897" xr:uid="{00000000-0005-0000-0000-0000D5B20000}"/>
    <cellStyle name="Финансовый 2 9 2 6" xfId="17649" xr:uid="{00000000-0005-0000-0000-0000D6B20000}"/>
    <cellStyle name="Финансовый 2 9 2 6 2" xfId="36001" xr:uid="{00000000-0005-0000-0000-0000D7B20000}"/>
    <cellStyle name="Финансовый 2 9 2 7" xfId="27812" xr:uid="{00000000-0005-0000-0000-0000D8B20000}"/>
    <cellStyle name="Финансовый 2 9 3" xfId="6249" xr:uid="{00000000-0005-0000-0000-0000D9B20000}"/>
    <cellStyle name="Финансовый 2 9 3 2" xfId="8850" xr:uid="{00000000-0005-0000-0000-0000DAB20000}"/>
    <cellStyle name="Финансовый 2 9 3 3" xfId="15520" xr:uid="{00000000-0005-0000-0000-0000DBB20000}"/>
    <cellStyle name="Финансовый 2 9 3 3 2" xfId="24695" xr:uid="{00000000-0005-0000-0000-0000DCB20000}"/>
    <cellStyle name="Финансовый 2 9 3 3 2 2" xfId="42695" xr:uid="{00000000-0005-0000-0000-0000DDB20000}"/>
    <cellStyle name="Финансовый 2 9 3 3 3" xfId="34350" xr:uid="{00000000-0005-0000-0000-0000DEB20000}"/>
    <cellStyle name="Финансовый 2 9 3 4" xfId="18198" xr:uid="{00000000-0005-0000-0000-0000DFB20000}"/>
    <cellStyle name="Финансовый 2 9 3 4 2" xfId="36508" xr:uid="{00000000-0005-0000-0000-0000E0B20000}"/>
    <cellStyle name="Финансовый 2 9 3 5" xfId="28291" xr:uid="{00000000-0005-0000-0000-0000E1B20000}"/>
    <cellStyle name="Финансовый 2 9 4" xfId="12073" xr:uid="{00000000-0005-0000-0000-0000E2B20000}"/>
    <cellStyle name="Финансовый 2 9_МР_РЗ_Центр_13" xfId="8813" xr:uid="{00000000-0005-0000-0000-0000E3B20000}"/>
    <cellStyle name="Финансовый 2_100824 Pevek and Winter Road Budget 2011 (version 5)" xfId="8037" xr:uid="{00000000-0005-0000-0000-0000E4B20000}"/>
    <cellStyle name="Финансовый 20" xfId="4807" xr:uid="{00000000-0005-0000-0000-0000E5B20000}"/>
    <cellStyle name="Финансовый 20 2" xfId="4808" xr:uid="{00000000-0005-0000-0000-0000E6B20000}"/>
    <cellStyle name="Финансовый 20 2 2" xfId="6250" xr:uid="{00000000-0005-0000-0000-0000E7B20000}"/>
    <cellStyle name="Финансовый 20 2 2 2" xfId="10574" xr:uid="{00000000-0005-0000-0000-0000E8B20000}"/>
    <cellStyle name="Финансовый 20 2 2 2 2" xfId="20465" xr:uid="{00000000-0005-0000-0000-0000E9B20000}"/>
    <cellStyle name="Финансовый 20 2 2 2 2 2" xfId="38617" xr:uid="{00000000-0005-0000-0000-0000EAB20000}"/>
    <cellStyle name="Финансовый 20 2 2 2 3" xfId="30303" xr:uid="{00000000-0005-0000-0000-0000EBB20000}"/>
    <cellStyle name="Финансовый 20 2 2 3" xfId="7707" xr:uid="{00000000-0005-0000-0000-0000ECB20000}"/>
    <cellStyle name="Финансовый 20 2 2 3 2" xfId="19064" xr:uid="{00000000-0005-0000-0000-0000EDB20000}"/>
    <cellStyle name="Финансовый 20 2 2 3 2 2" xfId="37284" xr:uid="{00000000-0005-0000-0000-0000EEB20000}"/>
    <cellStyle name="Финансовый 20 2 2 3 3" xfId="29030" xr:uid="{00000000-0005-0000-0000-0000EFB20000}"/>
    <cellStyle name="Финансовый 20 2 2 4" xfId="18199" xr:uid="{00000000-0005-0000-0000-0000F0B20000}"/>
    <cellStyle name="Финансовый 20 2 2 4 2" xfId="36509" xr:uid="{00000000-0005-0000-0000-0000F1B20000}"/>
    <cellStyle name="Финансовый 20 2 2 5" xfId="28292" xr:uid="{00000000-0005-0000-0000-0000F2B20000}"/>
    <cellStyle name="Финансовый 20 2 3" xfId="8795" xr:uid="{00000000-0005-0000-0000-0000F3B20000}"/>
    <cellStyle name="Финансовый 20 2 3 2" xfId="13751" xr:uid="{00000000-0005-0000-0000-0000F4B20000}"/>
    <cellStyle name="Финансовый 20 2 3 2 2" xfId="22973" xr:uid="{00000000-0005-0000-0000-0000F5B20000}"/>
    <cellStyle name="Финансовый 20 2 3 2 2 2" xfId="40973" xr:uid="{00000000-0005-0000-0000-0000F6B20000}"/>
    <cellStyle name="Финансовый 20 2 3 2 3" xfId="32630" xr:uid="{00000000-0005-0000-0000-0000F7B20000}"/>
    <cellStyle name="Финансовый 20 2 3 3" xfId="19421" xr:uid="{00000000-0005-0000-0000-0000F8B20000}"/>
    <cellStyle name="Финансовый 20 2 3 3 2" xfId="37591" xr:uid="{00000000-0005-0000-0000-0000F9B20000}"/>
    <cellStyle name="Финансовый 20 2 3 4" xfId="29301" xr:uid="{00000000-0005-0000-0000-0000FAB20000}"/>
    <cellStyle name="Финансовый 20 2 4" xfId="12075" xr:uid="{00000000-0005-0000-0000-0000FBB20000}"/>
    <cellStyle name="Финансовый 20 3" xfId="5090" xr:uid="{00000000-0005-0000-0000-0000FCB20000}"/>
    <cellStyle name="Финансовый 20 3 2" xfId="6348" xr:uid="{00000000-0005-0000-0000-0000FDB20000}"/>
    <cellStyle name="Финансовый 20 3 2 2" xfId="18294" xr:uid="{00000000-0005-0000-0000-0000FEB20000}"/>
    <cellStyle name="Финансовый 20 3 2 2 2" xfId="36603" xr:uid="{00000000-0005-0000-0000-0000FFB20000}"/>
    <cellStyle name="Финансовый 20 3 2 3" xfId="28389" xr:uid="{00000000-0005-0000-0000-000000B30000}"/>
    <cellStyle name="Финансовый 20 3 3" xfId="8287" xr:uid="{00000000-0005-0000-0000-000001B30000}"/>
    <cellStyle name="Финансовый 20 3 4" xfId="13441" xr:uid="{00000000-0005-0000-0000-000002B30000}"/>
    <cellStyle name="Финансовый 20 3 4 2" xfId="22681" xr:uid="{00000000-0005-0000-0000-000003B30000}"/>
    <cellStyle name="Финансовый 20 3 4 2 2" xfId="40682" xr:uid="{00000000-0005-0000-0000-000004B30000}"/>
    <cellStyle name="Финансовый 20 3 4 3" xfId="32333" xr:uid="{00000000-0005-0000-0000-000005B30000}"/>
    <cellStyle name="Финансовый 20 4" xfId="5673" xr:uid="{00000000-0005-0000-0000-000006B30000}"/>
    <cellStyle name="Финансовый 20 4 2" xfId="11912" xr:uid="{00000000-0005-0000-0000-000007B30000}"/>
    <cellStyle name="Финансовый 20 4 3" xfId="13442" xr:uid="{00000000-0005-0000-0000-000008B30000}"/>
    <cellStyle name="Финансовый 20 4 3 2" xfId="22682" xr:uid="{00000000-0005-0000-0000-000009B30000}"/>
    <cellStyle name="Финансовый 20 4 3 2 2" xfId="40683" xr:uid="{00000000-0005-0000-0000-00000AB30000}"/>
    <cellStyle name="Финансовый 20 4 3 3" xfId="32334" xr:uid="{00000000-0005-0000-0000-00000BB30000}"/>
    <cellStyle name="Финансовый 20 5" xfId="6987" xr:uid="{00000000-0005-0000-0000-00000CB30000}"/>
    <cellStyle name="Финансовый 20 6" xfId="12687" xr:uid="{00000000-0005-0000-0000-00000DB30000}"/>
    <cellStyle name="Финансовый 20 6 2" xfId="22119" xr:uid="{00000000-0005-0000-0000-00000EB30000}"/>
    <cellStyle name="Финансовый 20 6 2 2" xfId="40235" xr:uid="{00000000-0005-0000-0000-00000FB30000}"/>
    <cellStyle name="Финансовый 20 6 3" xfId="31898" xr:uid="{00000000-0005-0000-0000-000010B30000}"/>
    <cellStyle name="Финансовый 20 7" xfId="17650" xr:uid="{00000000-0005-0000-0000-000011B30000}"/>
    <cellStyle name="Финансовый 20 7 2" xfId="36002" xr:uid="{00000000-0005-0000-0000-000012B30000}"/>
    <cellStyle name="Финансовый 20 8" xfId="27813" xr:uid="{00000000-0005-0000-0000-000013B30000}"/>
    <cellStyle name="Финансовый 21" xfId="4809" xr:uid="{00000000-0005-0000-0000-000014B30000}"/>
    <cellStyle name="Финансовый 21 10" xfId="12688" xr:uid="{00000000-0005-0000-0000-000015B30000}"/>
    <cellStyle name="Финансовый 21 10 2" xfId="22120" xr:uid="{00000000-0005-0000-0000-000016B30000}"/>
    <cellStyle name="Финансовый 21 10 2 2" xfId="40236" xr:uid="{00000000-0005-0000-0000-000017B30000}"/>
    <cellStyle name="Финансовый 21 10 3" xfId="31899" xr:uid="{00000000-0005-0000-0000-000018B30000}"/>
    <cellStyle name="Финансовый 21 11" xfId="17651" xr:uid="{00000000-0005-0000-0000-000019B30000}"/>
    <cellStyle name="Финансовый 21 11 2" xfId="36003" xr:uid="{00000000-0005-0000-0000-00001AB30000}"/>
    <cellStyle name="Финансовый 21 12" xfId="27814" xr:uid="{00000000-0005-0000-0000-00001BB30000}"/>
    <cellStyle name="Финансовый 21 2" xfId="5383" xr:uid="{00000000-0005-0000-0000-00001CB30000}"/>
    <cellStyle name="Финансовый 21 2 2" xfId="5820" xr:uid="{00000000-0005-0000-0000-00001DB30000}"/>
    <cellStyle name="Финансовый 21 2 2 2" xfId="10575" xr:uid="{00000000-0005-0000-0000-00001EB30000}"/>
    <cellStyle name="Финансовый 21 2 2 2 2" xfId="20466" xr:uid="{00000000-0005-0000-0000-00001FB30000}"/>
    <cellStyle name="Финансовый 21 2 2 2 2 2" xfId="38618" xr:uid="{00000000-0005-0000-0000-000020B30000}"/>
    <cellStyle name="Финансовый 21 2 2 2 3" xfId="30304" xr:uid="{00000000-0005-0000-0000-000021B30000}"/>
    <cellStyle name="Финансовый 21 2 2 3" xfId="15521" xr:uid="{00000000-0005-0000-0000-000022B30000}"/>
    <cellStyle name="Финансовый 21 2 2 3 2" xfId="24696" xr:uid="{00000000-0005-0000-0000-000023B30000}"/>
    <cellStyle name="Финансовый 21 2 2 3 2 2" xfId="42696" xr:uid="{00000000-0005-0000-0000-000024B30000}"/>
    <cellStyle name="Финансовый 21 2 2 3 3" xfId="34351" xr:uid="{00000000-0005-0000-0000-000025B30000}"/>
    <cellStyle name="Финансовый 21 2 3" xfId="6488" xr:uid="{00000000-0005-0000-0000-000026B30000}"/>
    <cellStyle name="Финансовый 21 2 3 2" xfId="9503" xr:uid="{00000000-0005-0000-0000-000027B30000}"/>
    <cellStyle name="Финансовый 21 2 3 3" xfId="15522" xr:uid="{00000000-0005-0000-0000-000028B30000}"/>
    <cellStyle name="Финансовый 21 2 3 3 2" xfId="24697" xr:uid="{00000000-0005-0000-0000-000029B30000}"/>
    <cellStyle name="Финансовый 21 2 3 3 2 2" xfId="42697" xr:uid="{00000000-0005-0000-0000-00002AB30000}"/>
    <cellStyle name="Финансовый 21 2 3 3 3" xfId="34352" xr:uid="{00000000-0005-0000-0000-00002BB30000}"/>
    <cellStyle name="Финансовый 21 2 3 4" xfId="18432" xr:uid="{00000000-0005-0000-0000-00002CB30000}"/>
    <cellStyle name="Финансовый 21 2 3 4 2" xfId="36740" xr:uid="{00000000-0005-0000-0000-00002DB30000}"/>
    <cellStyle name="Финансовый 21 2 3 5" xfId="28526" xr:uid="{00000000-0005-0000-0000-00002EB30000}"/>
    <cellStyle name="Финансовый 21 2 4" xfId="7708" xr:uid="{00000000-0005-0000-0000-00002FB30000}"/>
    <cellStyle name="Финансовый 21 2 5" xfId="13239" xr:uid="{00000000-0005-0000-0000-000030B30000}"/>
    <cellStyle name="Финансовый 21 2 5 2" xfId="22640" xr:uid="{00000000-0005-0000-0000-000031B30000}"/>
    <cellStyle name="Финансовый 21 2 5 2 2" xfId="40652" xr:uid="{00000000-0005-0000-0000-000032B30000}"/>
    <cellStyle name="Финансовый 21 2 5 3" xfId="32312" xr:uid="{00000000-0005-0000-0000-000033B30000}"/>
    <cellStyle name="Финансовый 21 3" xfId="5091" xr:uid="{00000000-0005-0000-0000-000034B30000}"/>
    <cellStyle name="Финансовый 21 3 2" xfId="6349" xr:uid="{00000000-0005-0000-0000-000035B30000}"/>
    <cellStyle name="Финансовый 21 3 2 2" xfId="10576" xr:uid="{00000000-0005-0000-0000-000036B30000}"/>
    <cellStyle name="Финансовый 21 3 2 3" xfId="15523" xr:uid="{00000000-0005-0000-0000-000037B30000}"/>
    <cellStyle name="Финансовый 21 3 2 3 2" xfId="24698" xr:uid="{00000000-0005-0000-0000-000038B30000}"/>
    <cellStyle name="Финансовый 21 3 2 3 2 2" xfId="42698" xr:uid="{00000000-0005-0000-0000-000039B30000}"/>
    <cellStyle name="Финансовый 21 3 2 3 3" xfId="34353" xr:uid="{00000000-0005-0000-0000-00003AB30000}"/>
    <cellStyle name="Финансовый 21 3 2 4" xfId="18295" xr:uid="{00000000-0005-0000-0000-00003BB30000}"/>
    <cellStyle name="Финансовый 21 3 2 4 2" xfId="36604" xr:uid="{00000000-0005-0000-0000-00003CB30000}"/>
    <cellStyle name="Финансовый 21 3 2 5" xfId="28390" xr:uid="{00000000-0005-0000-0000-00003DB30000}"/>
    <cellStyle name="Финансовый 21 3 3" xfId="11221" xr:uid="{00000000-0005-0000-0000-00003EB30000}"/>
    <cellStyle name="Финансовый 21 3 3 2" xfId="15524" xr:uid="{00000000-0005-0000-0000-00003FB30000}"/>
    <cellStyle name="Финансовый 21 3 3 2 2" xfId="24699" xr:uid="{00000000-0005-0000-0000-000040B30000}"/>
    <cellStyle name="Финансовый 21 3 3 2 2 2" xfId="42699" xr:uid="{00000000-0005-0000-0000-000041B30000}"/>
    <cellStyle name="Финансовый 21 3 3 2 3" xfId="34354" xr:uid="{00000000-0005-0000-0000-000042B30000}"/>
    <cellStyle name="Финансовый 21 3 3 3" xfId="21068" xr:uid="{00000000-0005-0000-0000-000043B30000}"/>
    <cellStyle name="Финансовый 21 3 3 3 2" xfId="39220" xr:uid="{00000000-0005-0000-0000-000044B30000}"/>
    <cellStyle name="Финансовый 21 3 3 4" xfId="30904" xr:uid="{00000000-0005-0000-0000-000045B30000}"/>
    <cellStyle name="Финансовый 21 3 4" xfId="8501" xr:uid="{00000000-0005-0000-0000-000046B30000}"/>
    <cellStyle name="Финансовый 21 3 4 2" xfId="19256" xr:uid="{00000000-0005-0000-0000-000047B30000}"/>
    <cellStyle name="Финансовый 21 3 4 2 2" xfId="37430" xr:uid="{00000000-0005-0000-0000-000048B30000}"/>
    <cellStyle name="Финансовый 21 3 4 3" xfId="29141" xr:uid="{00000000-0005-0000-0000-000049B30000}"/>
    <cellStyle name="Финансовый 21 4" xfId="5674" xr:uid="{00000000-0005-0000-0000-00004AB30000}"/>
    <cellStyle name="Финансовый 21 4 2" xfId="8635" xr:uid="{00000000-0005-0000-0000-00004BB30000}"/>
    <cellStyle name="Финансовый 21 4 3" xfId="13752" xr:uid="{00000000-0005-0000-0000-00004CB30000}"/>
    <cellStyle name="Финансовый 21 4 3 2" xfId="22974" xr:uid="{00000000-0005-0000-0000-00004DB30000}"/>
    <cellStyle name="Финансовый 21 4 3 2 2" xfId="40974" xr:uid="{00000000-0005-0000-0000-00004EB30000}"/>
    <cellStyle name="Финансовый 21 4 3 3" xfId="32631" xr:uid="{00000000-0005-0000-0000-00004FB30000}"/>
    <cellStyle name="Финансовый 21 5" xfId="9502" xr:uid="{00000000-0005-0000-0000-000050B30000}"/>
    <cellStyle name="Финансовый 21 5 2" xfId="15525" xr:uid="{00000000-0005-0000-0000-000051B30000}"/>
    <cellStyle name="Финансовый 21 5 2 2" xfId="24700" xr:uid="{00000000-0005-0000-0000-000052B30000}"/>
    <cellStyle name="Финансовый 21 5 2 2 2" xfId="42700" xr:uid="{00000000-0005-0000-0000-000053B30000}"/>
    <cellStyle name="Финансовый 21 5 2 3" xfId="34355" xr:uid="{00000000-0005-0000-0000-000054B30000}"/>
    <cellStyle name="Финансовый 21 5 3" xfId="19968" xr:uid="{00000000-0005-0000-0000-000055B30000}"/>
    <cellStyle name="Финансовый 21 5 3 2" xfId="38133" xr:uid="{00000000-0005-0000-0000-000056B30000}"/>
    <cellStyle name="Финансовый 21 5 4" xfId="29836" xr:uid="{00000000-0005-0000-0000-000057B30000}"/>
    <cellStyle name="Финансовый 21 6" xfId="10904" xr:uid="{00000000-0005-0000-0000-000058B30000}"/>
    <cellStyle name="Финансовый 21 6 2" xfId="15526" xr:uid="{00000000-0005-0000-0000-000059B30000}"/>
    <cellStyle name="Финансовый 21 6 2 2" xfId="24701" xr:uid="{00000000-0005-0000-0000-00005AB30000}"/>
    <cellStyle name="Финансовый 21 6 2 2 2" xfId="42701" xr:uid="{00000000-0005-0000-0000-00005BB30000}"/>
    <cellStyle name="Финансовый 21 6 2 3" xfId="34356" xr:uid="{00000000-0005-0000-0000-00005CB30000}"/>
    <cellStyle name="Финансовый 21 6 3" xfId="20758" xr:uid="{00000000-0005-0000-0000-00005DB30000}"/>
    <cellStyle name="Финансовый 21 6 3 2" xfId="38910" xr:uid="{00000000-0005-0000-0000-00005EB30000}"/>
    <cellStyle name="Финансовый 21 6 4" xfId="30594" xr:uid="{00000000-0005-0000-0000-00005FB30000}"/>
    <cellStyle name="Финансовый 21 7" xfId="11304" xr:uid="{00000000-0005-0000-0000-000060B30000}"/>
    <cellStyle name="Финансовый 21 7 2" xfId="21149" xr:uid="{00000000-0005-0000-0000-000061B30000}"/>
    <cellStyle name="Финансовый 21 7 2 2" xfId="39301" xr:uid="{00000000-0005-0000-0000-000062B30000}"/>
    <cellStyle name="Финансовый 21 7 3" xfId="30985" xr:uid="{00000000-0005-0000-0000-000063B30000}"/>
    <cellStyle name="Финансовый 21 8" xfId="12076" xr:uid="{00000000-0005-0000-0000-000064B30000}"/>
    <cellStyle name="Финансовый 21 9" xfId="6799" xr:uid="{00000000-0005-0000-0000-000065B30000}"/>
    <cellStyle name="Финансовый 21 9 2" xfId="18592" xr:uid="{00000000-0005-0000-0000-000066B30000}"/>
    <cellStyle name="Финансовый 21 9 2 2" xfId="36853" xr:uid="{00000000-0005-0000-0000-000067B30000}"/>
    <cellStyle name="Финансовый 21 9 3" xfId="28622" xr:uid="{00000000-0005-0000-0000-000068B30000}"/>
    <cellStyle name="Финансовый 22" xfId="4810" xr:uid="{00000000-0005-0000-0000-000069B30000}"/>
    <cellStyle name="Финансовый 22 2" xfId="4811" xr:uid="{00000000-0005-0000-0000-00006AB30000}"/>
    <cellStyle name="Финансовый 22 2 2" xfId="5222" xr:uid="{00000000-0005-0000-0000-00006BB30000}"/>
    <cellStyle name="Финансовый 22 2 2 2" xfId="6448" xr:uid="{00000000-0005-0000-0000-00006CB30000}"/>
    <cellStyle name="Финансовый 22 2 2 2 2" xfId="18392" xr:uid="{00000000-0005-0000-0000-00006DB30000}"/>
    <cellStyle name="Финансовый 22 2 2 2 2 2" xfId="36700" xr:uid="{00000000-0005-0000-0000-00006EB30000}"/>
    <cellStyle name="Финансовый 22 2 2 2 3" xfId="28486" xr:uid="{00000000-0005-0000-0000-00006FB30000}"/>
    <cellStyle name="Финансовый 22 2 2 3" xfId="10577" xr:uid="{00000000-0005-0000-0000-000070B30000}"/>
    <cellStyle name="Финансовый 22 2 3" xfId="5799" xr:uid="{00000000-0005-0000-0000-000071B30000}"/>
    <cellStyle name="Финансовый 22 2 4" xfId="17653" xr:uid="{00000000-0005-0000-0000-000072B30000}"/>
    <cellStyle name="Финансовый 22 2 4 2" xfId="36005" xr:uid="{00000000-0005-0000-0000-000073B30000}"/>
    <cellStyle name="Финансовый 22 2 5" xfId="27816" xr:uid="{00000000-0005-0000-0000-000074B30000}"/>
    <cellStyle name="Финансовый 22 3" xfId="4812" xr:uid="{00000000-0005-0000-0000-000075B30000}"/>
    <cellStyle name="Финансовый 22 3 2" xfId="5223" xr:uid="{00000000-0005-0000-0000-000076B30000}"/>
    <cellStyle name="Финансовый 22 3 2 2" xfId="6449" xr:uid="{00000000-0005-0000-0000-000077B30000}"/>
    <cellStyle name="Финансовый 22 3 2 2 2" xfId="12079" xr:uid="{00000000-0005-0000-0000-000078B30000}"/>
    <cellStyle name="Финансовый 22 3 2 2 3" xfId="18393" xr:uid="{00000000-0005-0000-0000-000079B30000}"/>
    <cellStyle name="Финансовый 22 3 2 2 3 2" xfId="36701" xr:uid="{00000000-0005-0000-0000-00007AB30000}"/>
    <cellStyle name="Финансовый 22 3 2 2 4" xfId="28487" xr:uid="{00000000-0005-0000-0000-00007BB30000}"/>
    <cellStyle name="Финансовый 22 3 2 3" xfId="7338" xr:uid="{00000000-0005-0000-0000-00007CB30000}"/>
    <cellStyle name="Финансовый 22 3 3" xfId="5800" xr:uid="{00000000-0005-0000-0000-00007DB30000}"/>
    <cellStyle name="Финансовый 22 3 3 2" xfId="15527" xr:uid="{00000000-0005-0000-0000-00007EB30000}"/>
    <cellStyle name="Финансовый 22 3 3 2 2" xfId="24702" xr:uid="{00000000-0005-0000-0000-00007FB30000}"/>
    <cellStyle name="Финансовый 22 3 3 2 2 2" xfId="42702" xr:uid="{00000000-0005-0000-0000-000080B30000}"/>
    <cellStyle name="Финансовый 22 3 3 2 3" xfId="34357" xr:uid="{00000000-0005-0000-0000-000081B30000}"/>
    <cellStyle name="Финансовый 22 3 4" xfId="12078" xr:uid="{00000000-0005-0000-0000-000082B30000}"/>
    <cellStyle name="Финансовый 22 3 5" xfId="17654" xr:uid="{00000000-0005-0000-0000-000083B30000}"/>
    <cellStyle name="Финансовый 22 3 5 2" xfId="36006" xr:uid="{00000000-0005-0000-0000-000084B30000}"/>
    <cellStyle name="Финансовый 22 3 6" xfId="27817" xr:uid="{00000000-0005-0000-0000-000085B30000}"/>
    <cellStyle name="Финансовый 22 4" xfId="5092" xr:uid="{00000000-0005-0000-0000-000086B30000}"/>
    <cellStyle name="Финансовый 22 4 2" xfId="6350" xr:uid="{00000000-0005-0000-0000-000087B30000}"/>
    <cellStyle name="Финансовый 22 4 2 2" xfId="12080" xr:uid="{00000000-0005-0000-0000-000088B30000}"/>
    <cellStyle name="Финансовый 22 4 2 3" xfId="18296" xr:uid="{00000000-0005-0000-0000-000089B30000}"/>
    <cellStyle name="Финансовый 22 4 2 3 2" xfId="36605" xr:uid="{00000000-0005-0000-0000-00008AB30000}"/>
    <cellStyle name="Финансовый 22 4 2 4" xfId="28391" xr:uid="{00000000-0005-0000-0000-00008BB30000}"/>
    <cellStyle name="Финансовый 22 4 3" xfId="7709" xr:uid="{00000000-0005-0000-0000-00008CB30000}"/>
    <cellStyle name="Финансовый 22 4 4" xfId="13240" xr:uid="{00000000-0005-0000-0000-00008DB30000}"/>
    <cellStyle name="Финансовый 22 4 4 2" xfId="22641" xr:uid="{00000000-0005-0000-0000-00008EB30000}"/>
    <cellStyle name="Финансовый 22 4 4 2 2" xfId="40653" xr:uid="{00000000-0005-0000-0000-00008FB30000}"/>
    <cellStyle name="Финансовый 22 4 4 3" xfId="32313" xr:uid="{00000000-0005-0000-0000-000090B30000}"/>
    <cellStyle name="Финансовый 22 5" xfId="5675" xr:uid="{00000000-0005-0000-0000-000091B30000}"/>
    <cellStyle name="Финансовый 22 5 2" xfId="10578" xr:uid="{00000000-0005-0000-0000-000092B30000}"/>
    <cellStyle name="Финансовый 22 5 3" xfId="13443" xr:uid="{00000000-0005-0000-0000-000093B30000}"/>
    <cellStyle name="Финансовый 22 5 3 2" xfId="22683" xr:uid="{00000000-0005-0000-0000-000094B30000}"/>
    <cellStyle name="Финансовый 22 5 3 2 2" xfId="40684" xr:uid="{00000000-0005-0000-0000-000095B30000}"/>
    <cellStyle name="Финансовый 22 5 3 3" xfId="32335" xr:uid="{00000000-0005-0000-0000-000096B30000}"/>
    <cellStyle name="Финансовый 22 6" xfId="12077" xr:uid="{00000000-0005-0000-0000-000097B30000}"/>
    <cellStyle name="Финансовый 22 7" xfId="17652" xr:uid="{00000000-0005-0000-0000-000098B30000}"/>
    <cellStyle name="Финансовый 22 7 2" xfId="36004" xr:uid="{00000000-0005-0000-0000-000099B30000}"/>
    <cellStyle name="Финансовый 22 8" xfId="27815" xr:uid="{00000000-0005-0000-0000-00009AB30000}"/>
    <cellStyle name="Финансовый 23" xfId="4813" xr:uid="{00000000-0005-0000-0000-00009BB30000}"/>
    <cellStyle name="Финансовый 23 10" xfId="27818" xr:uid="{00000000-0005-0000-0000-00009CB30000}"/>
    <cellStyle name="Финансовый 23 2" xfId="4814" xr:uid="{00000000-0005-0000-0000-00009DB30000}"/>
    <cellStyle name="Финансовый 23 2 2" xfId="5224" xr:uid="{00000000-0005-0000-0000-00009EB30000}"/>
    <cellStyle name="Финансовый 23 2 2 2" xfId="6450" xr:uid="{00000000-0005-0000-0000-00009FB30000}"/>
    <cellStyle name="Финансовый 23 2 2 2 2" xfId="10579" xr:uid="{00000000-0005-0000-0000-0000A0B30000}"/>
    <cellStyle name="Финансовый 23 2 2 2 3" xfId="18394" xr:uid="{00000000-0005-0000-0000-0000A1B30000}"/>
    <cellStyle name="Финансовый 23 2 2 2 3 2" xfId="36702" xr:uid="{00000000-0005-0000-0000-0000A2B30000}"/>
    <cellStyle name="Финансовый 23 2 2 2 4" xfId="28488" xr:uid="{00000000-0005-0000-0000-0000A3B30000}"/>
    <cellStyle name="Финансовый 23 2 2 3" xfId="7711" xr:uid="{00000000-0005-0000-0000-0000A4B30000}"/>
    <cellStyle name="Финансовый 23 2 2 4" xfId="13241" xr:uid="{00000000-0005-0000-0000-0000A5B30000}"/>
    <cellStyle name="Финансовый 23 2 2 4 2" xfId="22642" xr:uid="{00000000-0005-0000-0000-0000A6B30000}"/>
    <cellStyle name="Финансовый 23 2 2 4 2 2" xfId="40654" xr:uid="{00000000-0005-0000-0000-0000A7B30000}"/>
    <cellStyle name="Финансовый 23 2 2 4 3" xfId="32314" xr:uid="{00000000-0005-0000-0000-0000A8B30000}"/>
    <cellStyle name="Финансовый 23 2 3" xfId="5801" xr:uid="{00000000-0005-0000-0000-0000A9B30000}"/>
    <cellStyle name="Финансовый 23 2 3 2" xfId="9123" xr:uid="{00000000-0005-0000-0000-0000AAB30000}"/>
    <cellStyle name="Финансовый 23 2 3 3" xfId="13753" xr:uid="{00000000-0005-0000-0000-0000ABB30000}"/>
    <cellStyle name="Финансовый 23 2 3 3 2" xfId="22975" xr:uid="{00000000-0005-0000-0000-0000ACB30000}"/>
    <cellStyle name="Финансовый 23 2 3 3 2 2" xfId="40975" xr:uid="{00000000-0005-0000-0000-0000ADB30000}"/>
    <cellStyle name="Финансовый 23 2 3 3 3" xfId="32632" xr:uid="{00000000-0005-0000-0000-0000AEB30000}"/>
    <cellStyle name="Финансовый 23 2 4" xfId="10903" xr:uid="{00000000-0005-0000-0000-0000AFB30000}"/>
    <cellStyle name="Финансовый 23 2 4 2" xfId="15528" xr:uid="{00000000-0005-0000-0000-0000B0B30000}"/>
    <cellStyle name="Финансовый 23 2 4 2 2" xfId="24703" xr:uid="{00000000-0005-0000-0000-0000B1B30000}"/>
    <cellStyle name="Финансовый 23 2 4 2 2 2" xfId="42703" xr:uid="{00000000-0005-0000-0000-0000B2B30000}"/>
    <cellStyle name="Финансовый 23 2 4 2 3" xfId="34358" xr:uid="{00000000-0005-0000-0000-0000B3B30000}"/>
    <cellStyle name="Финансовый 23 2 5" xfId="12082" xr:uid="{00000000-0005-0000-0000-0000B4B30000}"/>
    <cellStyle name="Финансовый 23 2 6" xfId="17656" xr:uid="{00000000-0005-0000-0000-0000B5B30000}"/>
    <cellStyle name="Финансовый 23 2 6 2" xfId="36008" xr:uid="{00000000-0005-0000-0000-0000B6B30000}"/>
    <cellStyle name="Финансовый 23 2 7" xfId="27819" xr:uid="{00000000-0005-0000-0000-0000B7B30000}"/>
    <cellStyle name="Финансовый 23 3" xfId="5093" xr:uid="{00000000-0005-0000-0000-0000B8B30000}"/>
    <cellStyle name="Финансовый 23 3 2" xfId="6351" xr:uid="{00000000-0005-0000-0000-0000B9B30000}"/>
    <cellStyle name="Финансовый 23 3 2 2" xfId="10580" xr:uid="{00000000-0005-0000-0000-0000BAB30000}"/>
    <cellStyle name="Финансовый 23 3 2 3" xfId="15529" xr:uid="{00000000-0005-0000-0000-0000BBB30000}"/>
    <cellStyle name="Финансовый 23 3 2 3 2" xfId="24704" xr:uid="{00000000-0005-0000-0000-0000BCB30000}"/>
    <cellStyle name="Финансовый 23 3 2 3 2 2" xfId="42704" xr:uid="{00000000-0005-0000-0000-0000BDB30000}"/>
    <cellStyle name="Финансовый 23 3 2 3 3" xfId="34359" xr:uid="{00000000-0005-0000-0000-0000BEB30000}"/>
    <cellStyle name="Финансовый 23 3 2 4" xfId="18297" xr:uid="{00000000-0005-0000-0000-0000BFB30000}"/>
    <cellStyle name="Финансовый 23 3 2 4 2" xfId="36606" xr:uid="{00000000-0005-0000-0000-0000C0B30000}"/>
    <cellStyle name="Финансовый 23 3 2 5" xfId="28392" xr:uid="{00000000-0005-0000-0000-0000C1B30000}"/>
    <cellStyle name="Финансовый 23 3 3" xfId="12083" xr:uid="{00000000-0005-0000-0000-0000C2B30000}"/>
    <cellStyle name="Финансовый 23 3 4" xfId="7311" xr:uid="{00000000-0005-0000-0000-0000C3B30000}"/>
    <cellStyle name="Финансовый 23 3 5" xfId="13242" xr:uid="{00000000-0005-0000-0000-0000C4B30000}"/>
    <cellStyle name="Финансовый 23 3 5 2" xfId="22643" xr:uid="{00000000-0005-0000-0000-0000C5B30000}"/>
    <cellStyle name="Финансовый 23 3 5 2 2" xfId="40655" xr:uid="{00000000-0005-0000-0000-0000C6B30000}"/>
    <cellStyle name="Финансовый 23 3 5 3" xfId="32315" xr:uid="{00000000-0005-0000-0000-0000C7B30000}"/>
    <cellStyle name="Финансовый 23 4" xfId="5676" xr:uid="{00000000-0005-0000-0000-0000C8B30000}"/>
    <cellStyle name="Финансовый 23 4 2" xfId="10581" xr:uid="{00000000-0005-0000-0000-0000C9B30000}"/>
    <cellStyle name="Финансовый 23 4 2 2" xfId="15530" xr:uid="{00000000-0005-0000-0000-0000CAB30000}"/>
    <cellStyle name="Финансовый 23 4 2 2 2" xfId="24705" xr:uid="{00000000-0005-0000-0000-0000CBB30000}"/>
    <cellStyle name="Финансовый 23 4 2 2 2 2" xfId="42705" xr:uid="{00000000-0005-0000-0000-0000CCB30000}"/>
    <cellStyle name="Финансовый 23 4 2 2 3" xfId="34360" xr:uid="{00000000-0005-0000-0000-0000CDB30000}"/>
    <cellStyle name="Финансовый 23 4 3" xfId="7710" xr:uid="{00000000-0005-0000-0000-0000CEB30000}"/>
    <cellStyle name="Финансовый 23 4 4" xfId="13243" xr:uid="{00000000-0005-0000-0000-0000CFB30000}"/>
    <cellStyle name="Финансовый 23 4 4 2" xfId="22644" xr:uid="{00000000-0005-0000-0000-0000D0B30000}"/>
    <cellStyle name="Финансовый 23 4 4 2 2" xfId="40656" xr:uid="{00000000-0005-0000-0000-0000D1B30000}"/>
    <cellStyle name="Финансовый 23 4 4 3" xfId="32316" xr:uid="{00000000-0005-0000-0000-0000D2B30000}"/>
    <cellStyle name="Финансовый 23 5" xfId="10582" xr:uid="{00000000-0005-0000-0000-0000D3B30000}"/>
    <cellStyle name="Финансовый 23 5 2" xfId="13444" xr:uid="{00000000-0005-0000-0000-0000D4B30000}"/>
    <cellStyle name="Финансовый 23 5 2 2" xfId="22684" xr:uid="{00000000-0005-0000-0000-0000D5B30000}"/>
    <cellStyle name="Финансовый 23 5 2 2 2" xfId="40685" xr:uid="{00000000-0005-0000-0000-0000D6B30000}"/>
    <cellStyle name="Финансовый 23 5 2 3" xfId="32336" xr:uid="{00000000-0005-0000-0000-0000D7B30000}"/>
    <cellStyle name="Финансовый 23 6" xfId="12081" xr:uid="{00000000-0005-0000-0000-0000D8B30000}"/>
    <cellStyle name="Финансовый 23 7" xfId="7213" xr:uid="{00000000-0005-0000-0000-0000D9B30000}"/>
    <cellStyle name="Финансовый 23 8" xfId="12689" xr:uid="{00000000-0005-0000-0000-0000DAB30000}"/>
    <cellStyle name="Финансовый 23 8 2" xfId="22121" xr:uid="{00000000-0005-0000-0000-0000DBB30000}"/>
    <cellStyle name="Финансовый 23 8 2 2" xfId="40237" xr:uid="{00000000-0005-0000-0000-0000DCB30000}"/>
    <cellStyle name="Финансовый 23 8 3" xfId="31900" xr:uid="{00000000-0005-0000-0000-0000DDB30000}"/>
    <cellStyle name="Финансовый 23 9" xfId="17655" xr:uid="{00000000-0005-0000-0000-0000DEB30000}"/>
    <cellStyle name="Финансовый 23 9 2" xfId="36007" xr:uid="{00000000-0005-0000-0000-0000DFB30000}"/>
    <cellStyle name="Финансовый 24" xfId="4815" xr:uid="{00000000-0005-0000-0000-0000E0B30000}"/>
    <cellStyle name="Финансовый 24 10" xfId="9493" xr:uid="{00000000-0005-0000-0000-0000E1B30000}"/>
    <cellStyle name="Финансовый 24 10 2" xfId="15531" xr:uid="{00000000-0005-0000-0000-0000E2B30000}"/>
    <cellStyle name="Финансовый 24 10 2 2" xfId="24706" xr:uid="{00000000-0005-0000-0000-0000E3B30000}"/>
    <cellStyle name="Финансовый 24 10 2 2 2" xfId="42706" xr:uid="{00000000-0005-0000-0000-0000E4B30000}"/>
    <cellStyle name="Финансовый 24 10 2 3" xfId="34361" xr:uid="{00000000-0005-0000-0000-0000E5B30000}"/>
    <cellStyle name="Финансовый 24 2" xfId="4816" xr:uid="{00000000-0005-0000-0000-0000E6B30000}"/>
    <cellStyle name="Финансовый 24 2 2" xfId="5094" xr:uid="{00000000-0005-0000-0000-0000E7B30000}"/>
    <cellStyle name="Финансовый 24 2 2 2" xfId="6352" xr:uid="{00000000-0005-0000-0000-0000E8B30000}"/>
    <cellStyle name="Финансовый 24 2 2 2 2" xfId="18298" xr:uid="{00000000-0005-0000-0000-0000E9B30000}"/>
    <cellStyle name="Финансовый 24 2 2 2 2 2" xfId="36607" xr:uid="{00000000-0005-0000-0000-0000EAB30000}"/>
    <cellStyle name="Финансовый 24 2 2 2 3" xfId="28393" xr:uid="{00000000-0005-0000-0000-0000EBB30000}"/>
    <cellStyle name="Финансовый 24 2 3" xfId="5677" xr:uid="{00000000-0005-0000-0000-0000ECB30000}"/>
    <cellStyle name="Финансовый 24 2 4" xfId="15659" xr:uid="{00000000-0005-0000-0000-0000EDB30000}"/>
    <cellStyle name="Финансовый 24 2 4 2" xfId="24765" xr:uid="{00000000-0005-0000-0000-0000EEB30000}"/>
    <cellStyle name="Финансовый 24 2 4 2 2" xfId="42763" xr:uid="{00000000-0005-0000-0000-0000EFB30000}"/>
    <cellStyle name="Финансовый 24 2 4 3" xfId="34415" xr:uid="{00000000-0005-0000-0000-0000F0B30000}"/>
    <cellStyle name="Финансовый 24 2 5" xfId="17657" xr:uid="{00000000-0005-0000-0000-0000F1B30000}"/>
    <cellStyle name="Финансовый 24 2 5 2" xfId="36009" xr:uid="{00000000-0005-0000-0000-0000F2B30000}"/>
    <cellStyle name="Финансовый 24 2 6" xfId="27820" xr:uid="{00000000-0005-0000-0000-0000F3B30000}"/>
    <cellStyle name="Финансовый 24 3" xfId="4817" xr:uid="{00000000-0005-0000-0000-0000F4B30000}"/>
    <cellStyle name="Финансовый 24 3 10" xfId="27821" xr:uid="{00000000-0005-0000-0000-0000F5B30000}"/>
    <cellStyle name="Финансовый 24 3 11" xfId="45361" xr:uid="{00000000-0005-0000-0000-0000F6B30000}"/>
    <cellStyle name="Финансовый 24 3 12" xfId="46455" xr:uid="{00000000-0005-0000-0000-0000F7B30000}"/>
    <cellStyle name="Финансовый 24 3 2" xfId="5095" xr:uid="{00000000-0005-0000-0000-0000F8B30000}"/>
    <cellStyle name="Финансовый 24 3 2 2" xfId="6353" xr:uid="{00000000-0005-0000-0000-0000F9B30000}"/>
    <cellStyle name="Финансовый 24 3 2 2 2" xfId="18299" xr:uid="{00000000-0005-0000-0000-0000FAB30000}"/>
    <cellStyle name="Финансовый 24 3 2 2 2 2" xfId="36608" xr:uid="{00000000-0005-0000-0000-0000FBB30000}"/>
    <cellStyle name="Финансовый 24 3 2 2 3" xfId="28394" xr:uid="{00000000-0005-0000-0000-0000FCB30000}"/>
    <cellStyle name="Финансовый 24 3 2 3" xfId="13937" xr:uid="{00000000-0005-0000-0000-0000FDB30000}"/>
    <cellStyle name="Финансовый 24 3 2 3 2" xfId="23155" xr:uid="{00000000-0005-0000-0000-0000FEB30000}"/>
    <cellStyle name="Финансовый 24 3 2 3 2 2" xfId="41155" xr:uid="{00000000-0005-0000-0000-0000FFB30000}"/>
    <cellStyle name="Финансовый 24 3 2 3 3" xfId="32812" xr:uid="{00000000-0005-0000-0000-000000B40000}"/>
    <cellStyle name="Финансовый 24 3 2 4" xfId="16706" xr:uid="{00000000-0005-0000-0000-000001B40000}"/>
    <cellStyle name="Финансовый 24 3 2 4 2" xfId="25471" xr:uid="{00000000-0005-0000-0000-000002B40000}"/>
    <cellStyle name="Финансовый 24 3 2 4 2 2" xfId="43435" xr:uid="{00000000-0005-0000-0000-000003B40000}"/>
    <cellStyle name="Финансовый 24 3 2 4 3" xfId="35127" xr:uid="{00000000-0005-0000-0000-000004B40000}"/>
    <cellStyle name="Финансовый 24 3 2 5" xfId="17706" xr:uid="{00000000-0005-0000-0000-000005B40000}"/>
    <cellStyle name="Финансовый 24 3 2 5 2" xfId="36057" xr:uid="{00000000-0005-0000-0000-000006B40000}"/>
    <cellStyle name="Финансовый 24 3 2 6" xfId="26894" xr:uid="{00000000-0005-0000-0000-000007B40000}"/>
    <cellStyle name="Финансовый 24 3 2 6 2" xfId="44809" xr:uid="{00000000-0005-0000-0000-000008B40000}"/>
    <cellStyle name="Финансовый 24 3 2 7" xfId="27861" xr:uid="{00000000-0005-0000-0000-000009B40000}"/>
    <cellStyle name="Финансовый 24 3 2 8" xfId="45856" xr:uid="{00000000-0005-0000-0000-00000AB40000}"/>
    <cellStyle name="Финансовый 24 3 2 9" xfId="47045" xr:uid="{00000000-0005-0000-0000-00000BB40000}"/>
    <cellStyle name="Финансовый 24 3 3" xfId="5678" xr:uid="{00000000-0005-0000-0000-00000CB40000}"/>
    <cellStyle name="Финансовый 24 3 3 2" xfId="6496" xr:uid="{00000000-0005-0000-0000-00000DB40000}"/>
    <cellStyle name="Финансовый 24 3 3 2 2" xfId="18440" xr:uid="{00000000-0005-0000-0000-00000EB40000}"/>
    <cellStyle name="Финансовый 24 3 3 2 2 2" xfId="36748" xr:uid="{00000000-0005-0000-0000-00000FB40000}"/>
    <cellStyle name="Финансовый 24 3 3 2 3" xfId="28534" xr:uid="{00000000-0005-0000-0000-000010B40000}"/>
    <cellStyle name="Финансовый 24 3 3 3" xfId="17795" xr:uid="{00000000-0005-0000-0000-000011B40000}"/>
    <cellStyle name="Финансовый 24 3 3 3 2" xfId="36117" xr:uid="{00000000-0005-0000-0000-000012B40000}"/>
    <cellStyle name="Финансовый 24 3 3 4" xfId="27903" xr:uid="{00000000-0005-0000-0000-000013B40000}"/>
    <cellStyle name="Финансовый 24 3 4" xfId="6251" xr:uid="{00000000-0005-0000-0000-000014B40000}"/>
    <cellStyle name="Финансовый 24 3 4 2" xfId="18200" xr:uid="{00000000-0005-0000-0000-000015B40000}"/>
    <cellStyle name="Финансовый 24 3 4 2 2" xfId="36510" xr:uid="{00000000-0005-0000-0000-000016B40000}"/>
    <cellStyle name="Финансовый 24 3 4 3" xfId="28293" xr:uid="{00000000-0005-0000-0000-000017B40000}"/>
    <cellStyle name="Финансовый 24 3 5" xfId="8812" xr:uid="{00000000-0005-0000-0000-000018B40000}"/>
    <cellStyle name="Финансовый 24 3 6" xfId="12981" xr:uid="{00000000-0005-0000-0000-000019B40000}"/>
    <cellStyle name="Финансовый 24 3 6 2" xfId="22395" xr:uid="{00000000-0005-0000-0000-00001AB40000}"/>
    <cellStyle name="Финансовый 24 3 6 2 2" xfId="40415" xr:uid="{00000000-0005-0000-0000-00001BB40000}"/>
    <cellStyle name="Финансовый 24 3 6 3" xfId="32077" xr:uid="{00000000-0005-0000-0000-00001CB40000}"/>
    <cellStyle name="Финансовый 24 3 7" xfId="16084" xr:uid="{00000000-0005-0000-0000-00001DB40000}"/>
    <cellStyle name="Финансовый 24 3 7 2" xfId="25038" xr:uid="{00000000-0005-0000-0000-00001EB40000}"/>
    <cellStyle name="Финансовый 24 3 7 2 2" xfId="43035" xr:uid="{00000000-0005-0000-0000-00001FB40000}"/>
    <cellStyle name="Финансовый 24 3 7 3" xfId="34682" xr:uid="{00000000-0005-0000-0000-000020B40000}"/>
    <cellStyle name="Финансовый 24 3 8" xfId="17658" xr:uid="{00000000-0005-0000-0000-000021B40000}"/>
    <cellStyle name="Финансовый 24 3 8 2" xfId="36010" xr:uid="{00000000-0005-0000-0000-000022B40000}"/>
    <cellStyle name="Финансовый 24 3 9" xfId="26372" xr:uid="{00000000-0005-0000-0000-000023B40000}"/>
    <cellStyle name="Финансовый 24 3 9 2" xfId="44299" xr:uid="{00000000-0005-0000-0000-000024B40000}"/>
    <cellStyle name="Финансовый 24 4" xfId="4818" xr:uid="{00000000-0005-0000-0000-000025B40000}"/>
    <cellStyle name="Финансовый 24 4 2" xfId="5096" xr:uid="{00000000-0005-0000-0000-000026B40000}"/>
    <cellStyle name="Финансовый 24 4 2 2" xfId="6354" xr:uid="{00000000-0005-0000-0000-000027B40000}"/>
    <cellStyle name="Финансовый 24 4 2 2 2" xfId="18300" xr:uid="{00000000-0005-0000-0000-000028B40000}"/>
    <cellStyle name="Финансовый 24 4 2 2 2 2" xfId="36609" xr:uid="{00000000-0005-0000-0000-000029B40000}"/>
    <cellStyle name="Финансовый 24 4 2 2 3" xfId="28395" xr:uid="{00000000-0005-0000-0000-00002AB40000}"/>
    <cellStyle name="Финансовый 24 4 3" xfId="5679" xr:uid="{00000000-0005-0000-0000-00002BB40000}"/>
    <cellStyle name="Финансовый 24 4 4" xfId="12084" xr:uid="{00000000-0005-0000-0000-00002CB40000}"/>
    <cellStyle name="Финансовый 24 4 5" xfId="17659" xr:uid="{00000000-0005-0000-0000-00002DB40000}"/>
    <cellStyle name="Финансовый 24 4 5 2" xfId="36011" xr:uid="{00000000-0005-0000-0000-00002EB40000}"/>
    <cellStyle name="Финансовый 24 4 6" xfId="27822" xr:uid="{00000000-0005-0000-0000-00002FB40000}"/>
    <cellStyle name="Финансовый 24 5" xfId="7343" xr:uid="{00000000-0005-0000-0000-000030B40000}"/>
    <cellStyle name="Финансовый 24 6" xfId="12703" xr:uid="{00000000-0005-0000-0000-000031B40000}"/>
    <cellStyle name="Финансовый 25" xfId="4819" xr:uid="{00000000-0005-0000-0000-000032B40000}"/>
    <cellStyle name="Финансовый 25 2" xfId="4820" xr:uid="{00000000-0005-0000-0000-000033B40000}"/>
    <cellStyle name="Финансовый 25 3" xfId="4821" xr:uid="{00000000-0005-0000-0000-000034B40000}"/>
    <cellStyle name="Финансовый 25 3 2" xfId="5098" xr:uid="{00000000-0005-0000-0000-000035B40000}"/>
    <cellStyle name="Финансовый 25 3 2 2" xfId="6356" xr:uid="{00000000-0005-0000-0000-000036B40000}"/>
    <cellStyle name="Финансовый 25 3 2 2 2" xfId="18302" xr:uid="{00000000-0005-0000-0000-000037B40000}"/>
    <cellStyle name="Финансовый 25 3 2 2 2 2" xfId="36611" xr:uid="{00000000-0005-0000-0000-000038B40000}"/>
    <cellStyle name="Финансовый 25 3 2 2 3" xfId="28397" xr:uid="{00000000-0005-0000-0000-000039B40000}"/>
    <cellStyle name="Финансовый 25 3 3" xfId="5681" xr:uid="{00000000-0005-0000-0000-00003AB40000}"/>
    <cellStyle name="Финансовый 25 3 4" xfId="17661" xr:uid="{00000000-0005-0000-0000-00003BB40000}"/>
    <cellStyle name="Финансовый 25 3 4 2" xfId="36013" xr:uid="{00000000-0005-0000-0000-00003CB40000}"/>
    <cellStyle name="Финансовый 25 3 5" xfId="27824" xr:uid="{00000000-0005-0000-0000-00003DB40000}"/>
    <cellStyle name="Финансовый 25 4" xfId="5097" xr:uid="{00000000-0005-0000-0000-00003EB40000}"/>
    <cellStyle name="Финансовый 25 4 2" xfId="6355" xr:uid="{00000000-0005-0000-0000-00003FB40000}"/>
    <cellStyle name="Финансовый 25 4 2 2" xfId="18301" xr:uid="{00000000-0005-0000-0000-000040B40000}"/>
    <cellStyle name="Финансовый 25 4 2 2 2" xfId="36610" xr:uid="{00000000-0005-0000-0000-000041B40000}"/>
    <cellStyle name="Финансовый 25 4 2 3" xfId="28396" xr:uid="{00000000-0005-0000-0000-000042B40000}"/>
    <cellStyle name="Финансовый 25 4 3" xfId="13761" xr:uid="{00000000-0005-0000-0000-000043B40000}"/>
    <cellStyle name="Финансовый 25 4 3 2" xfId="22981" xr:uid="{00000000-0005-0000-0000-000044B40000}"/>
    <cellStyle name="Финансовый 25 4 3 2 2" xfId="40981" xr:uid="{00000000-0005-0000-0000-000045B40000}"/>
    <cellStyle name="Финансовый 25 4 3 3" xfId="32638" xr:uid="{00000000-0005-0000-0000-000046B40000}"/>
    <cellStyle name="Финансовый 25 5" xfId="5680" xr:uid="{00000000-0005-0000-0000-000047B40000}"/>
    <cellStyle name="Финансовый 25 6" xfId="7936" xr:uid="{00000000-0005-0000-0000-000048B40000}"/>
    <cellStyle name="Финансовый 25 7" xfId="12706" xr:uid="{00000000-0005-0000-0000-000049B40000}"/>
    <cellStyle name="Финансовый 25 7 2" xfId="22132" xr:uid="{00000000-0005-0000-0000-00004AB40000}"/>
    <cellStyle name="Финансовый 25 7 2 2" xfId="40248" xr:uid="{00000000-0005-0000-0000-00004BB40000}"/>
    <cellStyle name="Финансовый 25 7 3" xfId="31910" xr:uid="{00000000-0005-0000-0000-00004CB40000}"/>
    <cellStyle name="Финансовый 25 8" xfId="17660" xr:uid="{00000000-0005-0000-0000-00004DB40000}"/>
    <cellStyle name="Финансовый 25 8 2" xfId="36012" xr:uid="{00000000-0005-0000-0000-00004EB40000}"/>
    <cellStyle name="Финансовый 25 9" xfId="27823" xr:uid="{00000000-0005-0000-0000-00004FB40000}"/>
    <cellStyle name="Финансовый 26" xfId="4822" xr:uid="{00000000-0005-0000-0000-000050B40000}"/>
    <cellStyle name="Финансовый 26 2" xfId="5384" xr:uid="{00000000-0005-0000-0000-000051B40000}"/>
    <cellStyle name="Финансовый 26 2 10" xfId="26610" xr:uid="{00000000-0005-0000-0000-000052B40000}"/>
    <cellStyle name="Финансовый 26 2 10 2" xfId="44525" xr:uid="{00000000-0005-0000-0000-000053B40000}"/>
    <cellStyle name="Финансовый 26 2 11" xfId="27888" xr:uid="{00000000-0005-0000-0000-000054B40000}"/>
    <cellStyle name="Финансовый 26 2 12" xfId="45524" xr:uid="{00000000-0005-0000-0000-000055B40000}"/>
    <cellStyle name="Финансовый 26 2 13" xfId="46639" xr:uid="{00000000-0005-0000-0000-000056B40000}"/>
    <cellStyle name="Финансовый 26 2 2" xfId="5821" xr:uid="{00000000-0005-0000-0000-000057B40000}"/>
    <cellStyle name="Финансовый 26 2 2 10" xfId="47223" xr:uid="{00000000-0005-0000-0000-000058B40000}"/>
    <cellStyle name="Финансовый 26 2 2 2" xfId="6504" xr:uid="{00000000-0005-0000-0000-000059B40000}"/>
    <cellStyle name="Финансовый 26 2 2 2 2" xfId="18448" xr:uid="{00000000-0005-0000-0000-00005AB40000}"/>
    <cellStyle name="Финансовый 26 2 2 2 2 2" xfId="36756" xr:uid="{00000000-0005-0000-0000-00005BB40000}"/>
    <cellStyle name="Финансовый 26 2 2 2 3" xfId="28542" xr:uid="{00000000-0005-0000-0000-00005CB40000}"/>
    <cellStyle name="Финансовый 26 2 2 3" xfId="9204" xr:uid="{00000000-0005-0000-0000-00005DB40000}"/>
    <cellStyle name="Финансовый 26 2 2 3 2" xfId="19717" xr:uid="{00000000-0005-0000-0000-00005EB40000}"/>
    <cellStyle name="Финансовый 26 2 2 3 2 2" xfId="37883" xr:uid="{00000000-0005-0000-0000-00005FB40000}"/>
    <cellStyle name="Финансовый 26 2 2 3 3" xfId="29587" xr:uid="{00000000-0005-0000-0000-000060B40000}"/>
    <cellStyle name="Финансовый 26 2 2 4" xfId="14203" xr:uid="{00000000-0005-0000-0000-000061B40000}"/>
    <cellStyle name="Финансовый 26 2 2 4 2" xfId="23387" xr:uid="{00000000-0005-0000-0000-000062B40000}"/>
    <cellStyle name="Финансовый 26 2 2 4 2 2" xfId="41387" xr:uid="{00000000-0005-0000-0000-000063B40000}"/>
    <cellStyle name="Финансовый 26 2 2 4 3" xfId="33042" xr:uid="{00000000-0005-0000-0000-000064B40000}"/>
    <cellStyle name="Финансовый 26 2 2 5" xfId="16889" xr:uid="{00000000-0005-0000-0000-000065B40000}"/>
    <cellStyle name="Финансовый 26 2 2 5 2" xfId="25632" xr:uid="{00000000-0005-0000-0000-000066B40000}"/>
    <cellStyle name="Финансовый 26 2 2 5 2 2" xfId="43593" xr:uid="{00000000-0005-0000-0000-000067B40000}"/>
    <cellStyle name="Финансовый 26 2 2 5 3" xfId="35287" xr:uid="{00000000-0005-0000-0000-000068B40000}"/>
    <cellStyle name="Финансовый 26 2 2 6" xfId="17808" xr:uid="{00000000-0005-0000-0000-000069B40000}"/>
    <cellStyle name="Финансовый 26 2 2 6 2" xfId="36127" xr:uid="{00000000-0005-0000-0000-00006AB40000}"/>
    <cellStyle name="Финансовый 26 2 2 7" xfId="27055" xr:uid="{00000000-0005-0000-0000-00006BB40000}"/>
    <cellStyle name="Финансовый 26 2 2 7 2" xfId="44969" xr:uid="{00000000-0005-0000-0000-00006CB40000}"/>
    <cellStyle name="Финансовый 26 2 2 8" xfId="27912" xr:uid="{00000000-0005-0000-0000-00006DB40000}"/>
    <cellStyle name="Финансовый 26 2 2 9" xfId="46026" xr:uid="{00000000-0005-0000-0000-00006EB40000}"/>
    <cellStyle name="Финансовый 26 2 3" xfId="6489" xr:uid="{00000000-0005-0000-0000-00006FB40000}"/>
    <cellStyle name="Финансовый 26 2 3 2" xfId="10654" xr:uid="{00000000-0005-0000-0000-000070B40000}"/>
    <cellStyle name="Финансовый 26 2 3 2 2" xfId="20513" xr:uid="{00000000-0005-0000-0000-000071B40000}"/>
    <cellStyle name="Финансовый 26 2 3 2 2 2" xfId="38665" xr:uid="{00000000-0005-0000-0000-000072B40000}"/>
    <cellStyle name="Финансовый 26 2 3 2 3" xfId="30349" xr:uid="{00000000-0005-0000-0000-000073B40000}"/>
    <cellStyle name="Финансовый 26 2 3 3" xfId="15532" xr:uid="{00000000-0005-0000-0000-000074B40000}"/>
    <cellStyle name="Финансовый 26 2 3 3 2" xfId="24707" xr:uid="{00000000-0005-0000-0000-000075B40000}"/>
    <cellStyle name="Финансовый 26 2 3 3 2 2" xfId="42707" xr:uid="{00000000-0005-0000-0000-000076B40000}"/>
    <cellStyle name="Финансовый 26 2 3 3 3" xfId="34362" xr:uid="{00000000-0005-0000-0000-000077B40000}"/>
    <cellStyle name="Финансовый 26 2 3 4" xfId="18433" xr:uid="{00000000-0005-0000-0000-000078B40000}"/>
    <cellStyle name="Финансовый 26 2 3 4 2" xfId="36741" xr:uid="{00000000-0005-0000-0000-000079B40000}"/>
    <cellStyle name="Финансовый 26 2 3 5" xfId="28527" xr:uid="{00000000-0005-0000-0000-00007AB40000}"/>
    <cellStyle name="Финансовый 26 2 4" xfId="11222" xr:uid="{00000000-0005-0000-0000-00007BB40000}"/>
    <cellStyle name="Финансовый 26 2 4 2" xfId="15533" xr:uid="{00000000-0005-0000-0000-00007CB40000}"/>
    <cellStyle name="Финансовый 26 2 4 2 2" xfId="24708" xr:uid="{00000000-0005-0000-0000-00007DB40000}"/>
    <cellStyle name="Финансовый 26 2 4 2 2 2" xfId="42708" xr:uid="{00000000-0005-0000-0000-00007EB40000}"/>
    <cellStyle name="Финансовый 26 2 4 2 3" xfId="34363" xr:uid="{00000000-0005-0000-0000-00007FB40000}"/>
    <cellStyle name="Финансовый 26 2 4 3" xfId="21069" xr:uid="{00000000-0005-0000-0000-000080B40000}"/>
    <cellStyle name="Финансовый 26 2 4 3 2" xfId="39221" xr:uid="{00000000-0005-0000-0000-000081B40000}"/>
    <cellStyle name="Финансовый 26 2 4 4" xfId="30905" xr:uid="{00000000-0005-0000-0000-000082B40000}"/>
    <cellStyle name="Финансовый 26 2 5" xfId="11724" xr:uid="{00000000-0005-0000-0000-000083B40000}"/>
    <cellStyle name="Финансовый 26 2 5 2" xfId="21569" xr:uid="{00000000-0005-0000-0000-000084B40000}"/>
    <cellStyle name="Финансовый 26 2 5 2 2" xfId="39721" xr:uid="{00000000-0005-0000-0000-000085B40000}"/>
    <cellStyle name="Финансовый 26 2 5 3" xfId="31405" xr:uid="{00000000-0005-0000-0000-000086B40000}"/>
    <cellStyle name="Финансовый 26 2 6" xfId="8038" xr:uid="{00000000-0005-0000-0000-000087B40000}"/>
    <cellStyle name="Финансовый 26 2 6 2" xfId="19123" xr:uid="{00000000-0005-0000-0000-000088B40000}"/>
    <cellStyle name="Финансовый 26 2 6 2 2" xfId="37325" xr:uid="{00000000-0005-0000-0000-000089B40000}"/>
    <cellStyle name="Финансовый 26 2 6 3" xfId="29054" xr:uid="{00000000-0005-0000-0000-00008AB40000}"/>
    <cellStyle name="Финансовый 26 2 7" xfId="13244" xr:uid="{00000000-0005-0000-0000-00008BB40000}"/>
    <cellStyle name="Финансовый 26 2 7 2" xfId="22645" xr:uid="{00000000-0005-0000-0000-00008CB40000}"/>
    <cellStyle name="Финансовый 26 2 7 2 2" xfId="40657" xr:uid="{00000000-0005-0000-0000-00008DB40000}"/>
    <cellStyle name="Финансовый 26 2 7 3" xfId="32317" xr:uid="{00000000-0005-0000-0000-00008EB40000}"/>
    <cellStyle name="Финансовый 26 2 8" xfId="16268" xr:uid="{00000000-0005-0000-0000-00008FB40000}"/>
    <cellStyle name="Финансовый 26 2 8 2" xfId="25203" xr:uid="{00000000-0005-0000-0000-000090B40000}"/>
    <cellStyle name="Финансовый 26 2 8 2 2" xfId="43196" xr:uid="{00000000-0005-0000-0000-000091B40000}"/>
    <cellStyle name="Финансовый 26 2 8 3" xfId="34845" xr:uid="{00000000-0005-0000-0000-000092B40000}"/>
    <cellStyle name="Финансовый 26 2 9" xfId="17746" xr:uid="{00000000-0005-0000-0000-000093B40000}"/>
    <cellStyle name="Финансовый 26 2 9 2" xfId="36095" xr:uid="{00000000-0005-0000-0000-000094B40000}"/>
    <cellStyle name="Финансовый 26 3" xfId="5099" xr:uid="{00000000-0005-0000-0000-000095B40000}"/>
    <cellStyle name="Финансовый 26 3 2" xfId="6357" xr:uid="{00000000-0005-0000-0000-000096B40000}"/>
    <cellStyle name="Финансовый 26 3 2 2" xfId="18303" xr:uid="{00000000-0005-0000-0000-000097B40000}"/>
    <cellStyle name="Финансовый 26 3 2 2 2" xfId="36612" xr:uid="{00000000-0005-0000-0000-000098B40000}"/>
    <cellStyle name="Финансовый 26 3 2 3" xfId="28398" xr:uid="{00000000-0005-0000-0000-000099B40000}"/>
    <cellStyle name="Финансовый 26 4" xfId="5682" xr:uid="{00000000-0005-0000-0000-00009AB40000}"/>
    <cellStyle name="Финансовый 26 5" xfId="7937" xr:uid="{00000000-0005-0000-0000-00009BB40000}"/>
    <cellStyle name="Финансовый 26 6" xfId="17662" xr:uid="{00000000-0005-0000-0000-00009CB40000}"/>
    <cellStyle name="Финансовый 26 6 2" xfId="36014" xr:uid="{00000000-0005-0000-0000-00009DB40000}"/>
    <cellStyle name="Финансовый 26 7" xfId="27825" xr:uid="{00000000-0005-0000-0000-00009EB40000}"/>
    <cellStyle name="Финансовый 27" xfId="4823" xr:uid="{00000000-0005-0000-0000-00009FB40000}"/>
    <cellStyle name="Финансовый 27 2" xfId="5100" xr:uid="{00000000-0005-0000-0000-0000A0B40000}"/>
    <cellStyle name="Финансовый 27 2 2" xfId="6358" xr:uid="{00000000-0005-0000-0000-0000A1B40000}"/>
    <cellStyle name="Финансовый 27 2 2 2" xfId="18304" xr:uid="{00000000-0005-0000-0000-0000A2B40000}"/>
    <cellStyle name="Финансовый 27 2 2 2 2" xfId="36613" xr:uid="{00000000-0005-0000-0000-0000A3B40000}"/>
    <cellStyle name="Финансовый 27 2 2 3" xfId="28399" xr:uid="{00000000-0005-0000-0000-0000A4B40000}"/>
    <cellStyle name="Финансовый 27 3" xfId="5683" xr:uid="{00000000-0005-0000-0000-0000A5B40000}"/>
    <cellStyle name="Финансовый 27 4" xfId="7938" xr:uid="{00000000-0005-0000-0000-0000A6B40000}"/>
    <cellStyle name="Финансовый 27 5" xfId="17663" xr:uid="{00000000-0005-0000-0000-0000A7B40000}"/>
    <cellStyle name="Финансовый 27 5 2" xfId="36015" xr:uid="{00000000-0005-0000-0000-0000A8B40000}"/>
    <cellStyle name="Финансовый 27 6" xfId="27826" xr:uid="{00000000-0005-0000-0000-0000A9B40000}"/>
    <cellStyle name="Финансовый 28" xfId="4824" xr:uid="{00000000-0005-0000-0000-0000AAB40000}"/>
    <cellStyle name="Финансовый 28 2" xfId="5242" xr:uid="{00000000-0005-0000-0000-0000ABB40000}"/>
    <cellStyle name="Финансовый 28 2 2" xfId="6468" xr:uid="{00000000-0005-0000-0000-0000ACB40000}"/>
    <cellStyle name="Финансовый 28 2 2 2" xfId="18412" xr:uid="{00000000-0005-0000-0000-0000ADB40000}"/>
    <cellStyle name="Финансовый 28 2 2 2 2" xfId="36720" xr:uid="{00000000-0005-0000-0000-0000AEB40000}"/>
    <cellStyle name="Финансовый 28 2 2 3" xfId="28506" xr:uid="{00000000-0005-0000-0000-0000AFB40000}"/>
    <cellStyle name="Финансовый 28 2 3" xfId="12085" xr:uid="{00000000-0005-0000-0000-0000B0B40000}"/>
    <cellStyle name="Финансовый 28 3" xfId="5819" xr:uid="{00000000-0005-0000-0000-0000B1B40000}"/>
    <cellStyle name="Финансовый 28 4" xfId="17664" xr:uid="{00000000-0005-0000-0000-0000B2B40000}"/>
    <cellStyle name="Финансовый 28 4 2" xfId="36016" xr:uid="{00000000-0005-0000-0000-0000B3B40000}"/>
    <cellStyle name="Финансовый 28 5" xfId="27827" xr:uid="{00000000-0005-0000-0000-0000B4B40000}"/>
    <cellStyle name="Финансовый 29" xfId="4943" xr:uid="{00000000-0005-0000-0000-0000B5B40000}"/>
    <cellStyle name="Финансовый 29 10" xfId="27073" xr:uid="{00000000-0005-0000-0000-0000B6B40000}"/>
    <cellStyle name="Финансовый 29 10 2" xfId="44987" xr:uid="{00000000-0005-0000-0000-0000B7B40000}"/>
    <cellStyle name="Финансовый 29 11" xfId="46044" xr:uid="{00000000-0005-0000-0000-0000B8B40000}"/>
    <cellStyle name="Финансовый 29 12" xfId="47241" xr:uid="{00000000-0005-0000-0000-0000B9B40000}"/>
    <cellStyle name="Финансовый 29 2" xfId="6261" xr:uid="{00000000-0005-0000-0000-0000BAB40000}"/>
    <cellStyle name="Финансовый 29 2 2" xfId="10583" xr:uid="{00000000-0005-0000-0000-0000BBB40000}"/>
    <cellStyle name="Финансовый 29 2 2 2" xfId="15534" xr:uid="{00000000-0005-0000-0000-0000BCB40000}"/>
    <cellStyle name="Финансовый 29 2 2 2 2" xfId="24709" xr:uid="{00000000-0005-0000-0000-0000BDB40000}"/>
    <cellStyle name="Финансовый 29 2 2 2 2 2" xfId="42709" xr:uid="{00000000-0005-0000-0000-0000BEB40000}"/>
    <cellStyle name="Финансовый 29 2 2 2 3" xfId="34364" xr:uid="{00000000-0005-0000-0000-0000BFB40000}"/>
    <cellStyle name="Финансовый 29 2 2 3" xfId="20467" xr:uid="{00000000-0005-0000-0000-0000C0B40000}"/>
    <cellStyle name="Финансовый 29 2 2 3 2" xfId="38619" xr:uid="{00000000-0005-0000-0000-0000C1B40000}"/>
    <cellStyle name="Финансовый 29 2 2 4" xfId="30305" xr:uid="{00000000-0005-0000-0000-0000C2B40000}"/>
    <cellStyle name="Финансовый 29 2 3" xfId="11223" xr:uid="{00000000-0005-0000-0000-0000C3B40000}"/>
    <cellStyle name="Финансовый 29 2 3 2" xfId="15535" xr:uid="{00000000-0005-0000-0000-0000C4B40000}"/>
    <cellStyle name="Финансовый 29 2 3 2 2" xfId="24710" xr:uid="{00000000-0005-0000-0000-0000C5B40000}"/>
    <cellStyle name="Финансовый 29 2 3 2 2 2" xfId="42710" xr:uid="{00000000-0005-0000-0000-0000C6B40000}"/>
    <cellStyle name="Финансовый 29 2 3 2 3" xfId="34365" xr:uid="{00000000-0005-0000-0000-0000C7B40000}"/>
    <cellStyle name="Финансовый 29 2 3 3" xfId="21070" xr:uid="{00000000-0005-0000-0000-0000C8B40000}"/>
    <cellStyle name="Финансовый 29 2 3 3 2" xfId="39222" xr:uid="{00000000-0005-0000-0000-0000C9B40000}"/>
    <cellStyle name="Финансовый 29 2 3 4" xfId="30906" xr:uid="{00000000-0005-0000-0000-0000CAB40000}"/>
    <cellStyle name="Финансовый 29 2 4" xfId="9186" xr:uid="{00000000-0005-0000-0000-0000CBB40000}"/>
    <cellStyle name="Финансовый 29 2 4 2" xfId="19712" xr:uid="{00000000-0005-0000-0000-0000CCB40000}"/>
    <cellStyle name="Финансовый 29 2 4 2 2" xfId="37878" xr:uid="{00000000-0005-0000-0000-0000CDB40000}"/>
    <cellStyle name="Финансовый 29 2 4 3" xfId="29583" xr:uid="{00000000-0005-0000-0000-0000CEB40000}"/>
    <cellStyle name="Финансовый 29 2 5" xfId="13445" xr:uid="{00000000-0005-0000-0000-0000CFB40000}"/>
    <cellStyle name="Финансовый 29 2 5 2" xfId="22685" xr:uid="{00000000-0005-0000-0000-0000D0B40000}"/>
    <cellStyle name="Финансовый 29 2 5 2 2" xfId="40686" xr:uid="{00000000-0005-0000-0000-0000D1B40000}"/>
    <cellStyle name="Финансовый 29 2 5 3" xfId="32337" xr:uid="{00000000-0005-0000-0000-0000D2B40000}"/>
    <cellStyle name="Финансовый 29 2 6" xfId="16915" xr:uid="{00000000-0005-0000-0000-0000D3B40000}"/>
    <cellStyle name="Финансовый 29 2 7" xfId="18210" xr:uid="{00000000-0005-0000-0000-0000D4B40000}"/>
    <cellStyle name="Финансовый 29 2 7 2" xfId="36520" xr:uid="{00000000-0005-0000-0000-0000D5B40000}"/>
    <cellStyle name="Финансовый 29 2 8" xfId="28303" xr:uid="{00000000-0005-0000-0000-0000D6B40000}"/>
    <cellStyle name="Финансовый 29 3" xfId="9504" xr:uid="{00000000-0005-0000-0000-0000D7B40000}"/>
    <cellStyle name="Финансовый 29 3 2" xfId="14204" xr:uid="{00000000-0005-0000-0000-0000D8B40000}"/>
    <cellStyle name="Финансовый 29 3 2 2" xfId="23388" xr:uid="{00000000-0005-0000-0000-0000D9B40000}"/>
    <cellStyle name="Финансовый 29 3 2 2 2" xfId="41388" xr:uid="{00000000-0005-0000-0000-0000DAB40000}"/>
    <cellStyle name="Финансовый 29 3 2 3" xfId="33043" xr:uid="{00000000-0005-0000-0000-0000DBB40000}"/>
    <cellStyle name="Финансовый 29 3 3" xfId="19969" xr:uid="{00000000-0005-0000-0000-0000DCB40000}"/>
    <cellStyle name="Финансовый 29 3 3 2" xfId="38134" xr:uid="{00000000-0005-0000-0000-0000DDB40000}"/>
    <cellStyle name="Финансовый 29 3 4" xfId="29837" xr:uid="{00000000-0005-0000-0000-0000DEB40000}"/>
    <cellStyle name="Финансовый 29 4" xfId="10907" xr:uid="{00000000-0005-0000-0000-0000DFB40000}"/>
    <cellStyle name="Финансовый 29 4 2" xfId="15536" xr:uid="{00000000-0005-0000-0000-0000E0B40000}"/>
    <cellStyle name="Финансовый 29 4 2 2" xfId="24711" xr:uid="{00000000-0005-0000-0000-0000E1B40000}"/>
    <cellStyle name="Финансовый 29 4 2 2 2" xfId="42711" xr:uid="{00000000-0005-0000-0000-0000E2B40000}"/>
    <cellStyle name="Финансовый 29 4 2 3" xfId="34366" xr:uid="{00000000-0005-0000-0000-0000E3B40000}"/>
    <cellStyle name="Финансовый 29 4 3" xfId="20761" xr:uid="{00000000-0005-0000-0000-0000E4B40000}"/>
    <cellStyle name="Финансовый 29 4 3 2" xfId="38913" xr:uid="{00000000-0005-0000-0000-0000E5B40000}"/>
    <cellStyle name="Финансовый 29 4 4" xfId="30597" xr:uid="{00000000-0005-0000-0000-0000E6B40000}"/>
    <cellStyle name="Финансовый 29 5" xfId="11721" xr:uid="{00000000-0005-0000-0000-0000E7B40000}"/>
    <cellStyle name="Финансовый 29 5 2" xfId="21566" xr:uid="{00000000-0005-0000-0000-0000E8B40000}"/>
    <cellStyle name="Финансовый 29 5 2 2" xfId="39718" xr:uid="{00000000-0005-0000-0000-0000E9B40000}"/>
    <cellStyle name="Финансовый 29 5 3" xfId="31402" xr:uid="{00000000-0005-0000-0000-0000EAB40000}"/>
    <cellStyle name="Финансовый 29 6" xfId="12086" xr:uid="{00000000-0005-0000-0000-0000EBB40000}"/>
    <cellStyle name="Финансовый 29 7" xfId="7939" xr:uid="{00000000-0005-0000-0000-0000ECB40000}"/>
    <cellStyle name="Финансовый 29 7 2" xfId="19098" xr:uid="{00000000-0005-0000-0000-0000EDB40000}"/>
    <cellStyle name="Финансовый 29 7 2 2" xfId="37312" xr:uid="{00000000-0005-0000-0000-0000EEB40000}"/>
    <cellStyle name="Финансовый 29 7 3" xfId="29045" xr:uid="{00000000-0005-0000-0000-0000EFB40000}"/>
    <cellStyle name="Финансовый 29 8" xfId="13245" xr:uid="{00000000-0005-0000-0000-0000F0B40000}"/>
    <cellStyle name="Финансовый 29 8 2" xfId="22646" xr:uid="{00000000-0005-0000-0000-0000F1B40000}"/>
    <cellStyle name="Финансовый 29 8 2 2" xfId="40658" xr:uid="{00000000-0005-0000-0000-0000F2B40000}"/>
    <cellStyle name="Финансовый 29 8 3" xfId="32318" xr:uid="{00000000-0005-0000-0000-0000F3B40000}"/>
    <cellStyle name="Финансовый 29 9" xfId="16907" xr:uid="{00000000-0005-0000-0000-0000F4B40000}"/>
    <cellStyle name="Финансовый 29 9 2" xfId="25650" xr:uid="{00000000-0005-0000-0000-0000F5B40000}"/>
    <cellStyle name="Финансовый 29 9 2 2" xfId="43611" xr:uid="{00000000-0005-0000-0000-0000F6B40000}"/>
    <cellStyle name="Финансовый 29 9 3" xfId="35305" xr:uid="{00000000-0005-0000-0000-0000F7B40000}"/>
    <cellStyle name="Финансовый 3" xfId="4825" xr:uid="{00000000-0005-0000-0000-0000F8B40000}"/>
    <cellStyle name="Финансовый 3 2" xfId="4826" xr:uid="{00000000-0005-0000-0000-0000F9B40000}"/>
    <cellStyle name="Финансовый 3 2 2" xfId="4827" xr:uid="{00000000-0005-0000-0000-0000FAB40000}"/>
    <cellStyle name="Финансовый 3 2 2 2" xfId="6253" xr:uid="{00000000-0005-0000-0000-0000FBB40000}"/>
    <cellStyle name="Финансовый 3 2 2 2 2" xfId="18202" xr:uid="{00000000-0005-0000-0000-0000FCB40000}"/>
    <cellStyle name="Финансовый 3 2 2 2 2 2" xfId="36512" xr:uid="{00000000-0005-0000-0000-0000FDB40000}"/>
    <cellStyle name="Финансовый 3 2 2 2 3" xfId="28295" xr:uid="{00000000-0005-0000-0000-0000FEB40000}"/>
    <cellStyle name="Финансовый 3 2 2 3" xfId="8288" xr:uid="{00000000-0005-0000-0000-0000FFB40000}"/>
    <cellStyle name="Финансовый 3 2 3" xfId="4828" xr:uid="{00000000-0005-0000-0000-000000B50000}"/>
    <cellStyle name="Финансовый 3 2 3 2" xfId="5101" xr:uid="{00000000-0005-0000-0000-000001B50000}"/>
    <cellStyle name="Финансовый 3 2 3 2 2" xfId="6359" xr:uid="{00000000-0005-0000-0000-000002B50000}"/>
    <cellStyle name="Финансовый 3 2 3 2 2 2" xfId="18305" xr:uid="{00000000-0005-0000-0000-000003B50000}"/>
    <cellStyle name="Финансовый 3 2 3 2 2 2 2" xfId="36614" xr:uid="{00000000-0005-0000-0000-000004B50000}"/>
    <cellStyle name="Финансовый 3 2 3 2 2 3" xfId="28400" xr:uid="{00000000-0005-0000-0000-000005B50000}"/>
    <cellStyle name="Финансовый 3 2 3 3" xfId="5684" xr:uid="{00000000-0005-0000-0000-000006B50000}"/>
    <cellStyle name="Финансовый 3 2 3 4" xfId="11838" xr:uid="{00000000-0005-0000-0000-000007B50000}"/>
    <cellStyle name="Финансовый 3 2 3 5" xfId="17666" xr:uid="{00000000-0005-0000-0000-000008B50000}"/>
    <cellStyle name="Финансовый 3 2 3 5 2" xfId="36018" xr:uid="{00000000-0005-0000-0000-000009B50000}"/>
    <cellStyle name="Финансовый 3 2 3 6" xfId="27829" xr:uid="{00000000-0005-0000-0000-00000AB50000}"/>
    <cellStyle name="Финансовый 3 2 4" xfId="6252" xr:uid="{00000000-0005-0000-0000-00000BB50000}"/>
    <cellStyle name="Финансовый 3 2 4 2" xfId="18201" xr:uid="{00000000-0005-0000-0000-00000CB50000}"/>
    <cellStyle name="Финансовый 3 2 4 2 2" xfId="36511" xr:uid="{00000000-0005-0000-0000-00000DB50000}"/>
    <cellStyle name="Финансовый 3 2 4 3" xfId="28294" xr:uid="{00000000-0005-0000-0000-00000EB50000}"/>
    <cellStyle name="Финансовый 3 2 5" xfId="6713" xr:uid="{00000000-0005-0000-0000-00000FB50000}"/>
    <cellStyle name="Финансовый 3 2 6" xfId="12690" xr:uid="{00000000-0005-0000-0000-000010B50000}"/>
    <cellStyle name="Финансовый 3 2 6 2" xfId="22122" xr:uid="{00000000-0005-0000-0000-000011B50000}"/>
    <cellStyle name="Финансовый 3 2 6 2 2" xfId="40238" xr:uid="{00000000-0005-0000-0000-000012B50000}"/>
    <cellStyle name="Финансовый 3 2 6 3" xfId="31901" xr:uid="{00000000-0005-0000-0000-000013B50000}"/>
    <cellStyle name="Финансовый 3 3" xfId="4829" xr:uid="{00000000-0005-0000-0000-000014B50000}"/>
    <cellStyle name="Финансовый 3 3 10" xfId="26373" xr:uid="{00000000-0005-0000-0000-000015B50000}"/>
    <cellStyle name="Финансовый 3 3 10 2" xfId="44300" xr:uid="{00000000-0005-0000-0000-000016B50000}"/>
    <cellStyle name="Финансовый 3 3 11" xfId="27830" xr:uid="{00000000-0005-0000-0000-000017B50000}"/>
    <cellStyle name="Финансовый 3 3 12" xfId="45362" xr:uid="{00000000-0005-0000-0000-000018B50000}"/>
    <cellStyle name="Финансовый 3 3 13" xfId="46456" xr:uid="{00000000-0005-0000-0000-000019B50000}"/>
    <cellStyle name="Финансовый 3 3 2" xfId="4830" xr:uid="{00000000-0005-0000-0000-00001AB50000}"/>
    <cellStyle name="Финансовый 3 3 2 2" xfId="6255" xr:uid="{00000000-0005-0000-0000-00001BB50000}"/>
    <cellStyle name="Финансовый 3 3 2 2 2" xfId="18204" xr:uid="{00000000-0005-0000-0000-00001CB50000}"/>
    <cellStyle name="Финансовый 3 3 2 2 2 2" xfId="36514" xr:uid="{00000000-0005-0000-0000-00001DB50000}"/>
    <cellStyle name="Финансовый 3 3 2 2 3" xfId="28297" xr:uid="{00000000-0005-0000-0000-00001EB50000}"/>
    <cellStyle name="Финансовый 3 3 2 3" xfId="8289" xr:uid="{00000000-0005-0000-0000-00001FB50000}"/>
    <cellStyle name="Финансовый 3 3 3" xfId="5102" xr:uid="{00000000-0005-0000-0000-000020B50000}"/>
    <cellStyle name="Финансовый 3 3 3 2" xfId="6360" xr:uid="{00000000-0005-0000-0000-000021B50000}"/>
    <cellStyle name="Финансовый 3 3 3 2 2" xfId="18306" xr:uid="{00000000-0005-0000-0000-000022B50000}"/>
    <cellStyle name="Финансовый 3 3 3 2 2 2" xfId="36615" xr:uid="{00000000-0005-0000-0000-000023B50000}"/>
    <cellStyle name="Финансовый 3 3 3 2 3" xfId="28401" xr:uid="{00000000-0005-0000-0000-000024B50000}"/>
    <cellStyle name="Финансовый 3 3 3 3" xfId="12087" xr:uid="{00000000-0005-0000-0000-000025B50000}"/>
    <cellStyle name="Финансовый 3 3 3 4" xfId="16707" xr:uid="{00000000-0005-0000-0000-000026B50000}"/>
    <cellStyle name="Финансовый 3 3 3 4 2" xfId="25472" xr:uid="{00000000-0005-0000-0000-000027B50000}"/>
    <cellStyle name="Финансовый 3 3 3 4 2 2" xfId="43436" xr:uid="{00000000-0005-0000-0000-000028B50000}"/>
    <cellStyle name="Финансовый 3 3 3 4 3" xfId="35128" xr:uid="{00000000-0005-0000-0000-000029B50000}"/>
    <cellStyle name="Финансовый 3 3 3 5" xfId="17707" xr:uid="{00000000-0005-0000-0000-00002AB50000}"/>
    <cellStyle name="Финансовый 3 3 3 5 2" xfId="36058" xr:uid="{00000000-0005-0000-0000-00002BB50000}"/>
    <cellStyle name="Финансовый 3 3 3 6" xfId="26895" xr:uid="{00000000-0005-0000-0000-00002CB50000}"/>
    <cellStyle name="Финансовый 3 3 3 6 2" xfId="44810" xr:uid="{00000000-0005-0000-0000-00002DB50000}"/>
    <cellStyle name="Финансовый 3 3 3 7" xfId="27862" xr:uid="{00000000-0005-0000-0000-00002EB50000}"/>
    <cellStyle name="Финансовый 3 3 3 8" xfId="45857" xr:uid="{00000000-0005-0000-0000-00002FB50000}"/>
    <cellStyle name="Финансовый 3 3 3 9" xfId="47046" xr:uid="{00000000-0005-0000-0000-000030B50000}"/>
    <cellStyle name="Финансовый 3 3 4" xfId="5685" xr:uid="{00000000-0005-0000-0000-000031B50000}"/>
    <cellStyle name="Финансовый 3 3 4 2" xfId="6497" xr:uid="{00000000-0005-0000-0000-000032B50000}"/>
    <cellStyle name="Финансовый 3 3 4 2 2" xfId="18441" xr:uid="{00000000-0005-0000-0000-000033B50000}"/>
    <cellStyle name="Финансовый 3 3 4 2 2 2" xfId="36749" xr:uid="{00000000-0005-0000-0000-000034B50000}"/>
    <cellStyle name="Финансовый 3 3 4 2 3" xfId="28535" xr:uid="{00000000-0005-0000-0000-000035B50000}"/>
    <cellStyle name="Финансовый 3 3 4 3" xfId="17796" xr:uid="{00000000-0005-0000-0000-000036B50000}"/>
    <cellStyle name="Финансовый 3 3 4 3 2" xfId="36118" xr:uid="{00000000-0005-0000-0000-000037B50000}"/>
    <cellStyle name="Финансовый 3 3 4 4" xfId="27904" xr:uid="{00000000-0005-0000-0000-000038B50000}"/>
    <cellStyle name="Финансовый 3 3 5" xfId="6254" xr:uid="{00000000-0005-0000-0000-000039B50000}"/>
    <cellStyle name="Финансовый 3 3 5 2" xfId="18203" xr:uid="{00000000-0005-0000-0000-00003AB50000}"/>
    <cellStyle name="Финансовый 3 3 5 2 2" xfId="36513" xr:uid="{00000000-0005-0000-0000-00003BB50000}"/>
    <cellStyle name="Финансовый 3 3 5 3" xfId="28296" xr:uid="{00000000-0005-0000-0000-00003CB50000}"/>
    <cellStyle name="Финансовый 3 3 6" xfId="7140" xr:uid="{00000000-0005-0000-0000-00003DB50000}"/>
    <cellStyle name="Финансовый 3 3 7" xfId="12691" xr:uid="{00000000-0005-0000-0000-00003EB50000}"/>
    <cellStyle name="Финансовый 3 3 7 2" xfId="22123" xr:uid="{00000000-0005-0000-0000-00003FB50000}"/>
    <cellStyle name="Финансовый 3 3 7 2 2" xfId="40239" xr:uid="{00000000-0005-0000-0000-000040B50000}"/>
    <cellStyle name="Финансовый 3 3 7 3" xfId="31902" xr:uid="{00000000-0005-0000-0000-000041B50000}"/>
    <cellStyle name="Финансовый 3 3 8" xfId="16085" xr:uid="{00000000-0005-0000-0000-000042B50000}"/>
    <cellStyle name="Финансовый 3 3 8 2" xfId="25039" xr:uid="{00000000-0005-0000-0000-000043B50000}"/>
    <cellStyle name="Финансовый 3 3 8 2 2" xfId="43036" xr:uid="{00000000-0005-0000-0000-000044B50000}"/>
    <cellStyle name="Финансовый 3 3 8 3" xfId="34683" xr:uid="{00000000-0005-0000-0000-000045B50000}"/>
    <cellStyle name="Финансовый 3 3 9" xfId="17667" xr:uid="{00000000-0005-0000-0000-000046B50000}"/>
    <cellStyle name="Финансовый 3 3 9 2" xfId="36019" xr:uid="{00000000-0005-0000-0000-000047B50000}"/>
    <cellStyle name="Финансовый 3 4" xfId="4831" xr:uid="{00000000-0005-0000-0000-000048B50000}"/>
    <cellStyle name="Финансовый 3 4 2" xfId="5103" xr:uid="{00000000-0005-0000-0000-000049B50000}"/>
    <cellStyle name="Финансовый 3 4 2 2" xfId="6361" xr:uid="{00000000-0005-0000-0000-00004AB50000}"/>
    <cellStyle name="Финансовый 3 4 2 2 2" xfId="18307" xr:uid="{00000000-0005-0000-0000-00004BB50000}"/>
    <cellStyle name="Финансовый 3 4 2 2 2 2" xfId="36616" xr:uid="{00000000-0005-0000-0000-00004CB50000}"/>
    <cellStyle name="Финансовый 3 4 2 2 3" xfId="28402" xr:uid="{00000000-0005-0000-0000-00004DB50000}"/>
    <cellStyle name="Финансовый 3 4 2 3" xfId="10584" xr:uid="{00000000-0005-0000-0000-00004EB50000}"/>
    <cellStyle name="Финансовый 3 4 2 4" xfId="15537" xr:uid="{00000000-0005-0000-0000-00004FB50000}"/>
    <cellStyle name="Финансовый 3 4 2 4 2" xfId="24712" xr:uid="{00000000-0005-0000-0000-000050B50000}"/>
    <cellStyle name="Финансовый 3 4 2 4 2 2" xfId="42712" xr:uid="{00000000-0005-0000-0000-000051B50000}"/>
    <cellStyle name="Финансовый 3 4 2 4 3" xfId="34367" xr:uid="{00000000-0005-0000-0000-000052B50000}"/>
    <cellStyle name="Финансовый 3 4 3" xfId="5686" xr:uid="{00000000-0005-0000-0000-000053B50000}"/>
    <cellStyle name="Финансовый 3 4 4" xfId="7368" xr:uid="{00000000-0005-0000-0000-000054B50000}"/>
    <cellStyle name="Финансовый 3 4 4 2" xfId="18830" xr:uid="{00000000-0005-0000-0000-000055B50000}"/>
    <cellStyle name="Финансовый 3 4 4 2 2" xfId="37050" xr:uid="{00000000-0005-0000-0000-000056B50000}"/>
    <cellStyle name="Финансовый 3 4 4 3" xfId="28799" xr:uid="{00000000-0005-0000-0000-000057B50000}"/>
    <cellStyle name="Финансовый 3 4 5" xfId="17668" xr:uid="{00000000-0005-0000-0000-000058B50000}"/>
    <cellStyle name="Финансовый 3 4 5 2" xfId="36020" xr:uid="{00000000-0005-0000-0000-000059B50000}"/>
    <cellStyle name="Финансовый 3 4 6" xfId="27831" xr:uid="{00000000-0005-0000-0000-00005AB50000}"/>
    <cellStyle name="Финансовый 3 5" xfId="5005" xr:uid="{00000000-0005-0000-0000-00005BB50000}"/>
    <cellStyle name="Финансовый 3 5 2" xfId="6273" xr:uid="{00000000-0005-0000-0000-00005CB50000}"/>
    <cellStyle name="Финансовый 3 5 2 2" xfId="18220" xr:uid="{00000000-0005-0000-0000-00005DB50000}"/>
    <cellStyle name="Финансовый 3 5 2 2 2" xfId="36529" xr:uid="{00000000-0005-0000-0000-00005EB50000}"/>
    <cellStyle name="Финансовый 3 5 2 3" xfId="28314" xr:uid="{00000000-0005-0000-0000-00005FB50000}"/>
    <cellStyle name="Финансовый 3 5 3" xfId="11837" xr:uid="{00000000-0005-0000-0000-000060B50000}"/>
    <cellStyle name="Финансовый 3 5 4" xfId="16960" xr:uid="{00000000-0005-0000-0000-000061B50000}"/>
    <cellStyle name="Финансовый 3 6" xfId="5424" xr:uid="{00000000-0005-0000-0000-000062B50000}"/>
    <cellStyle name="Финансовый 3 6 2" xfId="13469" xr:uid="{00000000-0005-0000-0000-000063B50000}"/>
    <cellStyle name="Финансовый 3 6 2 2" xfId="22704" xr:uid="{00000000-0005-0000-0000-000064B50000}"/>
    <cellStyle name="Финансовый 3 6 2 2 2" xfId="40705" xr:uid="{00000000-0005-0000-0000-000065B50000}"/>
    <cellStyle name="Финансовый 3 6 2 3" xfId="32356" xr:uid="{00000000-0005-0000-0000-000066B50000}"/>
    <cellStyle name="Финансовый 3 7" xfId="6712" xr:uid="{00000000-0005-0000-0000-000067B50000}"/>
    <cellStyle name="Финансовый 3 8" xfId="17665" xr:uid="{00000000-0005-0000-0000-000068B50000}"/>
    <cellStyle name="Финансовый 3 8 2" xfId="36017" xr:uid="{00000000-0005-0000-0000-000069B50000}"/>
    <cellStyle name="Финансовый 3 9" xfId="27828" xr:uid="{00000000-0005-0000-0000-00006AB50000}"/>
    <cellStyle name="Финансовый 3_UG Consolidated Budget 2010_Draft_5" xfId="8039" xr:uid="{00000000-0005-0000-0000-00006BB50000}"/>
    <cellStyle name="Финансовый 30" xfId="7942" xr:uid="{00000000-0005-0000-0000-00006CB50000}"/>
    <cellStyle name="Финансовый 30 2" xfId="8794" xr:uid="{00000000-0005-0000-0000-00006DB50000}"/>
    <cellStyle name="Финансовый 30 2 2" xfId="13446" xr:uid="{00000000-0005-0000-0000-00006EB50000}"/>
    <cellStyle name="Финансовый 30 2 2 2" xfId="22686" xr:uid="{00000000-0005-0000-0000-00006FB50000}"/>
    <cellStyle name="Финансовый 30 2 2 2 2" xfId="40687" xr:uid="{00000000-0005-0000-0000-000070B50000}"/>
    <cellStyle name="Финансовый 30 2 2 3" xfId="32338" xr:uid="{00000000-0005-0000-0000-000071B50000}"/>
    <cellStyle name="Финансовый 30 3" xfId="10662" xr:uid="{00000000-0005-0000-0000-000072B50000}"/>
    <cellStyle name="Финансовый 30 3 2" xfId="14205" xr:uid="{00000000-0005-0000-0000-000073B50000}"/>
    <cellStyle name="Финансовый 30 3 2 2" xfId="23389" xr:uid="{00000000-0005-0000-0000-000074B50000}"/>
    <cellStyle name="Финансовый 30 3 2 2 2" xfId="41389" xr:uid="{00000000-0005-0000-0000-000075B50000}"/>
    <cellStyle name="Финансовый 30 3 2 3" xfId="33044" xr:uid="{00000000-0005-0000-0000-000076B50000}"/>
    <cellStyle name="Финансовый 30 4" xfId="11224" xr:uid="{00000000-0005-0000-0000-000077B50000}"/>
    <cellStyle name="Финансовый 30 4 2" xfId="15538" xr:uid="{00000000-0005-0000-0000-000078B50000}"/>
    <cellStyle name="Финансовый 30 4 2 2" xfId="24713" xr:uid="{00000000-0005-0000-0000-000079B50000}"/>
    <cellStyle name="Финансовый 30 4 2 2 2" xfId="42713" xr:uid="{00000000-0005-0000-0000-00007AB50000}"/>
    <cellStyle name="Финансовый 30 4 2 3" xfId="34368" xr:uid="{00000000-0005-0000-0000-00007BB50000}"/>
    <cellStyle name="Финансовый 30 5" xfId="12088" xr:uid="{00000000-0005-0000-0000-00007CB50000}"/>
    <cellStyle name="Финансовый 30 6" xfId="19099" xr:uid="{00000000-0005-0000-0000-00007DB50000}"/>
    <cellStyle name="Финансовый 30 6 2" xfId="37313" xr:uid="{00000000-0005-0000-0000-00007EB50000}"/>
    <cellStyle name="Финансовый 30 7" xfId="29046" xr:uid="{00000000-0005-0000-0000-00007FB50000}"/>
    <cellStyle name="Финансовый 31" xfId="8046" xr:uid="{00000000-0005-0000-0000-000080B50000}"/>
    <cellStyle name="Финансовый 31 2" xfId="8634" xr:uid="{00000000-0005-0000-0000-000081B50000}"/>
    <cellStyle name="Финансовый 31 2 2" xfId="13447" xr:uid="{00000000-0005-0000-0000-000082B50000}"/>
    <cellStyle name="Финансовый 31 2 2 2" xfId="22687" xr:uid="{00000000-0005-0000-0000-000083B50000}"/>
    <cellStyle name="Финансовый 31 2 2 2 2" xfId="40688" xr:uid="{00000000-0005-0000-0000-000084B50000}"/>
    <cellStyle name="Финансовый 31 2 2 3" xfId="32339" xr:uid="{00000000-0005-0000-0000-000085B50000}"/>
    <cellStyle name="Финансовый 31 3" xfId="11225" xr:uid="{00000000-0005-0000-0000-000086B50000}"/>
    <cellStyle name="Финансовый 31 3 2" xfId="14206" xr:uid="{00000000-0005-0000-0000-000087B50000}"/>
    <cellStyle name="Финансовый 31 3 2 2" xfId="23390" xr:uid="{00000000-0005-0000-0000-000088B50000}"/>
    <cellStyle name="Финансовый 31 3 2 2 2" xfId="41390" xr:uid="{00000000-0005-0000-0000-000089B50000}"/>
    <cellStyle name="Финансовый 31 3 2 3" xfId="33045" xr:uid="{00000000-0005-0000-0000-00008AB50000}"/>
    <cellStyle name="Финансовый 31 4" xfId="12089" xr:uid="{00000000-0005-0000-0000-00008BB50000}"/>
    <cellStyle name="Финансовый 31 5" xfId="19124" xr:uid="{00000000-0005-0000-0000-00008CB50000}"/>
    <cellStyle name="Финансовый 31 5 2" xfId="37326" xr:uid="{00000000-0005-0000-0000-00008DB50000}"/>
    <cellStyle name="Финансовый 31 6" xfId="29055" xr:uid="{00000000-0005-0000-0000-00008EB50000}"/>
    <cellStyle name="Финансовый 32" xfId="7345" xr:uid="{00000000-0005-0000-0000-00008FB50000}"/>
    <cellStyle name="Финансовый 32 2" xfId="8870" xr:uid="{00000000-0005-0000-0000-000090B50000}"/>
    <cellStyle name="Финансовый 32 2 2" xfId="10655" xr:uid="{00000000-0005-0000-0000-000091B50000}"/>
    <cellStyle name="Финансовый 32 2 2 2" xfId="15539" xr:uid="{00000000-0005-0000-0000-000092B50000}"/>
    <cellStyle name="Финансовый 32 2 2 2 2" xfId="24714" xr:uid="{00000000-0005-0000-0000-000093B50000}"/>
    <cellStyle name="Финансовый 32 2 2 2 2 2" xfId="42714" xr:uid="{00000000-0005-0000-0000-000094B50000}"/>
    <cellStyle name="Финансовый 32 2 2 2 3" xfId="34369" xr:uid="{00000000-0005-0000-0000-000095B50000}"/>
    <cellStyle name="Финансовый 32 2 3" xfId="13448" xr:uid="{00000000-0005-0000-0000-000096B50000}"/>
    <cellStyle name="Финансовый 32 2 3 2" xfId="22688" xr:uid="{00000000-0005-0000-0000-000097B50000}"/>
    <cellStyle name="Финансовый 32 2 3 2 2" xfId="40689" xr:uid="{00000000-0005-0000-0000-000098B50000}"/>
    <cellStyle name="Финансовый 32 2 3 3" xfId="32340" xr:uid="{00000000-0005-0000-0000-000099B50000}"/>
    <cellStyle name="Финансовый 32 2 4" xfId="19442" xr:uid="{00000000-0005-0000-0000-00009AB50000}"/>
    <cellStyle name="Финансовый 32 2 4 2" xfId="37612" xr:uid="{00000000-0005-0000-0000-00009BB50000}"/>
    <cellStyle name="Финансовый 32 2 5" xfId="29317" xr:uid="{00000000-0005-0000-0000-00009CB50000}"/>
    <cellStyle name="Финансовый 32 3" xfId="10660" xr:uid="{00000000-0005-0000-0000-00009DB50000}"/>
    <cellStyle name="Финансовый 32 3 2" xfId="14224" xr:uid="{00000000-0005-0000-0000-00009EB50000}"/>
    <cellStyle name="Финансовый 32 3 2 2" xfId="23407" xr:uid="{00000000-0005-0000-0000-00009FB50000}"/>
    <cellStyle name="Финансовый 32 3 2 2 2" xfId="41407" xr:uid="{00000000-0005-0000-0000-0000A0B50000}"/>
    <cellStyle name="Финансовый 32 3 2 3" xfId="33062" xr:uid="{00000000-0005-0000-0000-0000A1B50000}"/>
    <cellStyle name="Финансовый 32 3 3" xfId="14207" xr:uid="{00000000-0005-0000-0000-0000A2B50000}"/>
    <cellStyle name="Финансовый 32 3 3 2" xfId="23391" xr:uid="{00000000-0005-0000-0000-0000A3B50000}"/>
    <cellStyle name="Финансовый 32 3 3 2 2" xfId="41391" xr:uid="{00000000-0005-0000-0000-0000A4B50000}"/>
    <cellStyle name="Финансовый 32 3 3 3" xfId="33046" xr:uid="{00000000-0005-0000-0000-0000A5B50000}"/>
    <cellStyle name="Финансовый 32 3 4" xfId="20517" xr:uid="{00000000-0005-0000-0000-0000A6B50000}"/>
    <cellStyle name="Финансовый 32 3 4 2" xfId="38669" xr:uid="{00000000-0005-0000-0000-0000A7B50000}"/>
    <cellStyle name="Финансовый 32 3 5" xfId="30353" xr:uid="{00000000-0005-0000-0000-0000A8B50000}"/>
    <cellStyle name="Финансовый 32 4" xfId="9505" xr:uid="{00000000-0005-0000-0000-0000A9B50000}"/>
    <cellStyle name="Финансовый 32 4 2" xfId="15540" xr:uid="{00000000-0005-0000-0000-0000AAB50000}"/>
    <cellStyle name="Финансовый 32 4 2 2" xfId="24715" xr:uid="{00000000-0005-0000-0000-0000ABB50000}"/>
    <cellStyle name="Финансовый 32 4 2 2 2" xfId="42715" xr:uid="{00000000-0005-0000-0000-0000ACB50000}"/>
    <cellStyle name="Финансовый 32 4 2 3" xfId="34370" xr:uid="{00000000-0005-0000-0000-0000ADB50000}"/>
    <cellStyle name="Финансовый 32 5" xfId="11462" xr:uid="{00000000-0005-0000-0000-0000AEB50000}"/>
    <cellStyle name="Финансовый 32 5 2" xfId="21307" xr:uid="{00000000-0005-0000-0000-0000AFB50000}"/>
    <cellStyle name="Финансовый 32 5 2 2" xfId="39459" xr:uid="{00000000-0005-0000-0000-0000B0B50000}"/>
    <cellStyle name="Финансовый 32 5 3" xfId="31143" xr:uid="{00000000-0005-0000-0000-0000B1B50000}"/>
    <cellStyle name="Финансовый 32 6" xfId="12090" xr:uid="{00000000-0005-0000-0000-0000B2B50000}"/>
    <cellStyle name="Финансовый 32 7" xfId="13246" xr:uid="{00000000-0005-0000-0000-0000B3B50000}"/>
    <cellStyle name="Финансовый 32 7 2" xfId="22647" xr:uid="{00000000-0005-0000-0000-0000B4B50000}"/>
    <cellStyle name="Финансовый 32 7 2 2" xfId="40659" xr:uid="{00000000-0005-0000-0000-0000B5B50000}"/>
    <cellStyle name="Финансовый 32 7 3" xfId="32319" xr:uid="{00000000-0005-0000-0000-0000B6B50000}"/>
    <cellStyle name="Финансовый 32 8" xfId="18813" xr:uid="{00000000-0005-0000-0000-0000B7B50000}"/>
    <cellStyle name="Финансовый 32 8 2" xfId="37033" xr:uid="{00000000-0005-0000-0000-0000B8B50000}"/>
    <cellStyle name="Финансовый 32 9" xfId="28782" xr:uid="{00000000-0005-0000-0000-0000B9B50000}"/>
    <cellStyle name="Финансовый 33" xfId="7745" xr:uid="{00000000-0005-0000-0000-0000BAB50000}"/>
    <cellStyle name="Финансовый 33 2" xfId="9162" xr:uid="{00000000-0005-0000-0000-0000BBB50000}"/>
    <cellStyle name="Финансовый 33 2 2" xfId="13449" xr:uid="{00000000-0005-0000-0000-0000BCB50000}"/>
    <cellStyle name="Финансовый 33 2 2 2" xfId="22689" xr:uid="{00000000-0005-0000-0000-0000BDB50000}"/>
    <cellStyle name="Финансовый 33 2 2 2 2" xfId="40690" xr:uid="{00000000-0005-0000-0000-0000BEB50000}"/>
    <cellStyle name="Финансовый 33 2 2 3" xfId="32341" xr:uid="{00000000-0005-0000-0000-0000BFB50000}"/>
    <cellStyle name="Финансовый 33 2 3" xfId="19703" xr:uid="{00000000-0005-0000-0000-0000C0B50000}"/>
    <cellStyle name="Финансовый 33 2 3 2" xfId="37872" xr:uid="{00000000-0005-0000-0000-0000C1B50000}"/>
    <cellStyle name="Финансовый 33 2 4" xfId="29577" xr:uid="{00000000-0005-0000-0000-0000C2B50000}"/>
    <cellStyle name="Финансовый 33 3" xfId="9506" xr:uid="{00000000-0005-0000-0000-0000C3B50000}"/>
    <cellStyle name="Финансовый 33 3 2" xfId="14208" xr:uid="{00000000-0005-0000-0000-0000C4B50000}"/>
    <cellStyle name="Финансовый 33 3 2 2" xfId="23392" xr:uid="{00000000-0005-0000-0000-0000C5B50000}"/>
    <cellStyle name="Финансовый 33 3 2 2 2" xfId="41392" xr:uid="{00000000-0005-0000-0000-0000C6B50000}"/>
    <cellStyle name="Финансовый 33 3 2 3" xfId="33047" xr:uid="{00000000-0005-0000-0000-0000C7B50000}"/>
    <cellStyle name="Финансовый 33 4" xfId="11226" xr:uid="{00000000-0005-0000-0000-0000C8B50000}"/>
    <cellStyle name="Финансовый 33 4 2" xfId="21071" xr:uid="{00000000-0005-0000-0000-0000C9B50000}"/>
    <cellStyle name="Финансовый 33 4 2 2" xfId="39223" xr:uid="{00000000-0005-0000-0000-0000CAB50000}"/>
    <cellStyle name="Финансовый 33 4 3" xfId="30907" xr:uid="{00000000-0005-0000-0000-0000CBB50000}"/>
    <cellStyle name="Финансовый 33 5" xfId="11717" xr:uid="{00000000-0005-0000-0000-0000CCB50000}"/>
    <cellStyle name="Финансовый 33 5 2" xfId="21562" xr:uid="{00000000-0005-0000-0000-0000CDB50000}"/>
    <cellStyle name="Финансовый 33 5 2 2" xfId="39714" xr:uid="{00000000-0005-0000-0000-0000CEB50000}"/>
    <cellStyle name="Финансовый 33 5 3" xfId="31398" xr:uid="{00000000-0005-0000-0000-0000CFB50000}"/>
    <cellStyle name="Финансовый 33 6" xfId="12091" xr:uid="{00000000-0005-0000-0000-0000D0B50000}"/>
    <cellStyle name="Финансовый 33 7" xfId="13247" xr:uid="{00000000-0005-0000-0000-0000D1B50000}"/>
    <cellStyle name="Финансовый 33 7 2" xfId="22648" xr:uid="{00000000-0005-0000-0000-0000D2B50000}"/>
    <cellStyle name="Финансовый 33 7 2 2" xfId="40660" xr:uid="{00000000-0005-0000-0000-0000D3B50000}"/>
    <cellStyle name="Финансовый 33 7 3" xfId="32320" xr:uid="{00000000-0005-0000-0000-0000D4B50000}"/>
    <cellStyle name="Финансовый 33 8" xfId="19076" xr:uid="{00000000-0005-0000-0000-0000D5B50000}"/>
    <cellStyle name="Финансовый 33 8 2" xfId="37296" xr:uid="{00000000-0005-0000-0000-0000D6B50000}"/>
    <cellStyle name="Финансовый 33 9" xfId="29041" xr:uid="{00000000-0005-0000-0000-0000D7B50000}"/>
    <cellStyle name="Финансовый 34" xfId="8078" xr:uid="{00000000-0005-0000-0000-0000D8B50000}"/>
    <cellStyle name="Финансовый 34 2" xfId="9212" xr:uid="{00000000-0005-0000-0000-0000D9B50000}"/>
    <cellStyle name="Финансовый 34 2 2" xfId="14212" xr:uid="{00000000-0005-0000-0000-0000DAB50000}"/>
    <cellStyle name="Финансовый 34 2 2 2" xfId="23395" xr:uid="{00000000-0005-0000-0000-0000DBB50000}"/>
    <cellStyle name="Финансовый 34 2 2 2 2" xfId="41395" xr:uid="{00000000-0005-0000-0000-0000DCB50000}"/>
    <cellStyle name="Финансовый 34 2 2 3" xfId="33050" xr:uid="{00000000-0005-0000-0000-0000DDB50000}"/>
    <cellStyle name="Финансовый 34 2 3" xfId="13450" xr:uid="{00000000-0005-0000-0000-0000DEB50000}"/>
    <cellStyle name="Финансовый 34 2 3 2" xfId="22690" xr:uid="{00000000-0005-0000-0000-0000DFB50000}"/>
    <cellStyle name="Финансовый 34 2 3 2 2" xfId="40691" xr:uid="{00000000-0005-0000-0000-0000E0B50000}"/>
    <cellStyle name="Финансовый 34 2 3 3" xfId="32342" xr:uid="{00000000-0005-0000-0000-0000E1B50000}"/>
    <cellStyle name="Финансовый 34 2 4" xfId="19720" xr:uid="{00000000-0005-0000-0000-0000E2B50000}"/>
    <cellStyle name="Финансовый 34 2 4 2" xfId="37886" xr:uid="{00000000-0005-0000-0000-0000E3B50000}"/>
    <cellStyle name="Финансовый 34 2 5" xfId="29590" xr:uid="{00000000-0005-0000-0000-0000E4B50000}"/>
    <cellStyle name="Финансовый 34 3" xfId="10585" xr:uid="{00000000-0005-0000-0000-0000E5B50000}"/>
    <cellStyle name="Финансовый 34 3 2" xfId="14209" xr:uid="{00000000-0005-0000-0000-0000E6B50000}"/>
    <cellStyle name="Финансовый 34 3 2 2" xfId="23393" xr:uid="{00000000-0005-0000-0000-0000E7B50000}"/>
    <cellStyle name="Финансовый 34 3 2 2 2" xfId="41393" xr:uid="{00000000-0005-0000-0000-0000E8B50000}"/>
    <cellStyle name="Финансовый 34 3 2 3" xfId="33048" xr:uid="{00000000-0005-0000-0000-0000E9B50000}"/>
    <cellStyle name="Финансовый 34 4" xfId="11227" xr:uid="{00000000-0005-0000-0000-0000EAB50000}"/>
    <cellStyle name="Финансовый 34 4 2" xfId="15541" xr:uid="{00000000-0005-0000-0000-0000EBB50000}"/>
    <cellStyle name="Финансовый 34 4 2 2" xfId="24716" xr:uid="{00000000-0005-0000-0000-0000ECB50000}"/>
    <cellStyle name="Финансовый 34 4 2 2 2" xfId="42716" xr:uid="{00000000-0005-0000-0000-0000EDB50000}"/>
    <cellStyle name="Финансовый 34 4 2 3" xfId="34371" xr:uid="{00000000-0005-0000-0000-0000EEB50000}"/>
    <cellStyle name="Финансовый 34 4 3" xfId="21072" xr:uid="{00000000-0005-0000-0000-0000EFB50000}"/>
    <cellStyle name="Финансовый 34 4 3 2" xfId="39224" xr:uid="{00000000-0005-0000-0000-0000F0B50000}"/>
    <cellStyle name="Финансовый 34 4 4" xfId="30908" xr:uid="{00000000-0005-0000-0000-0000F1B50000}"/>
    <cellStyle name="Финансовый 34 5" xfId="11727" xr:uid="{00000000-0005-0000-0000-0000F2B50000}"/>
    <cellStyle name="Финансовый 34 5 2" xfId="21572" xr:uid="{00000000-0005-0000-0000-0000F3B50000}"/>
    <cellStyle name="Финансовый 34 5 2 2" xfId="39724" xr:uid="{00000000-0005-0000-0000-0000F4B50000}"/>
    <cellStyle name="Финансовый 34 5 3" xfId="31408" xr:uid="{00000000-0005-0000-0000-0000F5B50000}"/>
    <cellStyle name="Финансовый 34 6" xfId="12092" xr:uid="{00000000-0005-0000-0000-0000F6B50000}"/>
    <cellStyle name="Финансовый 34 6 2" xfId="21778" xr:uid="{00000000-0005-0000-0000-0000F7B50000}"/>
    <cellStyle name="Финансовый 34 6 2 2" xfId="39926" xr:uid="{00000000-0005-0000-0000-0000F8B50000}"/>
    <cellStyle name="Финансовый 34 6 3" xfId="31603" xr:uid="{00000000-0005-0000-0000-0000F9B50000}"/>
    <cellStyle name="Финансовый 34 7" xfId="13248" xr:uid="{00000000-0005-0000-0000-0000FAB50000}"/>
    <cellStyle name="Финансовый 34 7 2" xfId="22649" xr:uid="{00000000-0005-0000-0000-0000FBB50000}"/>
    <cellStyle name="Финансовый 34 7 2 2" xfId="40661" xr:uid="{00000000-0005-0000-0000-0000FCB50000}"/>
    <cellStyle name="Финансовый 34 7 3" xfId="32321" xr:uid="{00000000-0005-0000-0000-0000FDB50000}"/>
    <cellStyle name="Финансовый 34 8" xfId="19130" xr:uid="{00000000-0005-0000-0000-0000FEB50000}"/>
    <cellStyle name="Финансовый 34 8 2" xfId="37332" xr:uid="{00000000-0005-0000-0000-0000FFB50000}"/>
    <cellStyle name="Финансовый 34 9" xfId="29059" xr:uid="{00000000-0005-0000-0000-000000B60000}"/>
    <cellStyle name="Финансовый 35" xfId="8085" xr:uid="{00000000-0005-0000-0000-000001B60000}"/>
    <cellStyle name="Финансовый 35 2" xfId="10656" xr:uid="{00000000-0005-0000-0000-000002B60000}"/>
    <cellStyle name="Финансовый 35 2 2" xfId="14214" xr:uid="{00000000-0005-0000-0000-000003B60000}"/>
    <cellStyle name="Финансовый 35 2 2 2" xfId="23397" xr:uid="{00000000-0005-0000-0000-000004B60000}"/>
    <cellStyle name="Финансовый 35 2 2 2 2" xfId="41397" xr:uid="{00000000-0005-0000-0000-000005B60000}"/>
    <cellStyle name="Финансовый 35 2 2 3" xfId="33052" xr:uid="{00000000-0005-0000-0000-000006B60000}"/>
    <cellStyle name="Финансовый 35 2 3" xfId="20514" xr:uid="{00000000-0005-0000-0000-000007B60000}"/>
    <cellStyle name="Финансовый 35 2 3 2" xfId="38666" xr:uid="{00000000-0005-0000-0000-000008B60000}"/>
    <cellStyle name="Финансовый 35 2 4" xfId="30350" xr:uid="{00000000-0005-0000-0000-000009B60000}"/>
    <cellStyle name="Финансовый 35 3" xfId="12096" xr:uid="{00000000-0005-0000-0000-00000AB60000}"/>
    <cellStyle name="Финансовый 35 3 2" xfId="14213" xr:uid="{00000000-0005-0000-0000-00000BB60000}"/>
    <cellStyle name="Финансовый 35 3 2 2" xfId="23396" xr:uid="{00000000-0005-0000-0000-00000CB60000}"/>
    <cellStyle name="Финансовый 35 3 2 2 2" xfId="41396" xr:uid="{00000000-0005-0000-0000-00000DB60000}"/>
    <cellStyle name="Финансовый 35 3 2 3" xfId="33051" xr:uid="{00000000-0005-0000-0000-00000EB60000}"/>
    <cellStyle name="Финансовый 35 4" xfId="19131" xr:uid="{00000000-0005-0000-0000-00000FB60000}"/>
    <cellStyle name="Финансовый 35 4 2" xfId="37333" xr:uid="{00000000-0005-0000-0000-000010B60000}"/>
    <cellStyle name="Финансовый 35 5" xfId="29060" xr:uid="{00000000-0005-0000-0000-000011B60000}"/>
    <cellStyle name="Финансовый 36" xfId="8295" xr:uid="{00000000-0005-0000-0000-000012B60000}"/>
    <cellStyle name="Финансовый 36 2" xfId="10657" xr:uid="{00000000-0005-0000-0000-000013B60000}"/>
    <cellStyle name="Финансовый 36 2 2" xfId="12156" xr:uid="{00000000-0005-0000-0000-000014B60000}"/>
    <cellStyle name="Финансовый 36 2 2 2" xfId="21797" xr:uid="{00000000-0005-0000-0000-000015B60000}"/>
    <cellStyle name="Финансовый 36 2 2 2 2" xfId="39945" xr:uid="{00000000-0005-0000-0000-000016B60000}"/>
    <cellStyle name="Финансовый 36 2 2 3" xfId="31622" xr:uid="{00000000-0005-0000-0000-000017B60000}"/>
    <cellStyle name="Финансовый 36 2 3" xfId="14215" xr:uid="{00000000-0005-0000-0000-000018B60000}"/>
    <cellStyle name="Финансовый 36 2 3 2" xfId="23398" xr:uid="{00000000-0005-0000-0000-000019B60000}"/>
    <cellStyle name="Финансовый 36 2 3 2 2" xfId="41398" xr:uid="{00000000-0005-0000-0000-00001AB60000}"/>
    <cellStyle name="Финансовый 36 2 3 3" xfId="33053" xr:uid="{00000000-0005-0000-0000-00001BB60000}"/>
    <cellStyle name="Финансовый 36 2 4" xfId="20515" xr:uid="{00000000-0005-0000-0000-00001CB60000}"/>
    <cellStyle name="Финансовый 36 2 4 2" xfId="38667" xr:uid="{00000000-0005-0000-0000-00001DB60000}"/>
    <cellStyle name="Финансовый 36 2 5" xfId="30351" xr:uid="{00000000-0005-0000-0000-00001EB60000}"/>
    <cellStyle name="Финансовый 36 3" xfId="11228" xr:uid="{00000000-0005-0000-0000-00001FB60000}"/>
    <cellStyle name="Финансовый 36 3 2" xfId="15542" xr:uid="{00000000-0005-0000-0000-000020B60000}"/>
    <cellStyle name="Финансовый 36 3 2 2" xfId="24717" xr:uid="{00000000-0005-0000-0000-000021B60000}"/>
    <cellStyle name="Финансовый 36 3 2 2 2" xfId="42717" xr:uid="{00000000-0005-0000-0000-000022B60000}"/>
    <cellStyle name="Финансовый 36 3 2 3" xfId="34372" xr:uid="{00000000-0005-0000-0000-000023B60000}"/>
    <cellStyle name="Финансовый 36 3 3" xfId="21073" xr:uid="{00000000-0005-0000-0000-000024B60000}"/>
    <cellStyle name="Финансовый 36 3 3 2" xfId="39225" xr:uid="{00000000-0005-0000-0000-000025B60000}"/>
    <cellStyle name="Финансовый 36 3 4" xfId="30909" xr:uid="{00000000-0005-0000-0000-000026B60000}"/>
    <cellStyle name="Финансовый 36 4" xfId="13451" xr:uid="{00000000-0005-0000-0000-000027B60000}"/>
    <cellStyle name="Финансовый 36 4 2" xfId="22691" xr:uid="{00000000-0005-0000-0000-000028B60000}"/>
    <cellStyle name="Финансовый 36 4 2 2" xfId="40692" xr:uid="{00000000-0005-0000-0000-000029B60000}"/>
    <cellStyle name="Финансовый 36 4 3" xfId="32343" xr:uid="{00000000-0005-0000-0000-00002AB60000}"/>
    <cellStyle name="Финансовый 36 5" xfId="19173" xr:uid="{00000000-0005-0000-0000-00002BB60000}"/>
    <cellStyle name="Финансовый 36 5 2" xfId="37352" xr:uid="{00000000-0005-0000-0000-00002CB60000}"/>
    <cellStyle name="Финансовый 36 6" xfId="29065" xr:uid="{00000000-0005-0000-0000-00002DB60000}"/>
    <cellStyle name="Финансовый 37" xfId="9122" xr:uid="{00000000-0005-0000-0000-00002EB60000}"/>
    <cellStyle name="Финансовый 37 2" xfId="10658" xr:uid="{00000000-0005-0000-0000-00002FB60000}"/>
    <cellStyle name="Финансовый 37 2 2" xfId="15543" xr:uid="{00000000-0005-0000-0000-000030B60000}"/>
    <cellStyle name="Финансовый 37 2 2 2" xfId="24718" xr:uid="{00000000-0005-0000-0000-000031B60000}"/>
    <cellStyle name="Финансовый 37 2 2 2 2" xfId="42718" xr:uid="{00000000-0005-0000-0000-000032B60000}"/>
    <cellStyle name="Финансовый 37 2 2 3" xfId="34373" xr:uid="{00000000-0005-0000-0000-000033B60000}"/>
    <cellStyle name="Финансовый 37 2 3" xfId="20516" xr:uid="{00000000-0005-0000-0000-000034B60000}"/>
    <cellStyle name="Финансовый 37 2 3 2" xfId="38668" xr:uid="{00000000-0005-0000-0000-000035B60000}"/>
    <cellStyle name="Финансовый 37 2 4" xfId="30352" xr:uid="{00000000-0005-0000-0000-000036B60000}"/>
    <cellStyle name="Финансовый 37 3" xfId="11229" xr:uid="{00000000-0005-0000-0000-000037B60000}"/>
    <cellStyle name="Финансовый 37 3 2" xfId="15544" xr:uid="{00000000-0005-0000-0000-000038B60000}"/>
    <cellStyle name="Финансовый 37 3 2 2" xfId="24719" xr:uid="{00000000-0005-0000-0000-000039B60000}"/>
    <cellStyle name="Финансовый 37 3 2 2 2" xfId="42719" xr:uid="{00000000-0005-0000-0000-00003AB60000}"/>
    <cellStyle name="Финансовый 37 3 2 3" xfId="34374" xr:uid="{00000000-0005-0000-0000-00003BB60000}"/>
    <cellStyle name="Финансовый 37 3 3" xfId="21074" xr:uid="{00000000-0005-0000-0000-00003CB60000}"/>
    <cellStyle name="Финансовый 37 3 3 2" xfId="39226" xr:uid="{00000000-0005-0000-0000-00003DB60000}"/>
    <cellStyle name="Финансовый 37 3 4" xfId="30910" xr:uid="{00000000-0005-0000-0000-00003EB60000}"/>
    <cellStyle name="Финансовый 37 4" xfId="13452" xr:uid="{00000000-0005-0000-0000-00003FB60000}"/>
    <cellStyle name="Финансовый 37 4 2" xfId="22692" xr:uid="{00000000-0005-0000-0000-000040B60000}"/>
    <cellStyle name="Финансовый 37 4 2 2" xfId="40693" xr:uid="{00000000-0005-0000-0000-000041B60000}"/>
    <cellStyle name="Финансовый 37 4 3" xfId="32344" xr:uid="{00000000-0005-0000-0000-000042B60000}"/>
    <cellStyle name="Финансовый 37 5" xfId="19688" xr:uid="{00000000-0005-0000-0000-000043B60000}"/>
    <cellStyle name="Финансовый 37 5 2" xfId="37858" xr:uid="{00000000-0005-0000-0000-000044B60000}"/>
    <cellStyle name="Финансовый 37 6" xfId="29563" xr:uid="{00000000-0005-0000-0000-000045B60000}"/>
    <cellStyle name="Финансовый 38" xfId="10661" xr:uid="{00000000-0005-0000-0000-000046B60000}"/>
    <cellStyle name="Финансовый 38 2" xfId="12142" xr:uid="{00000000-0005-0000-0000-000047B60000}"/>
    <cellStyle name="Финансовый 38 2 2" xfId="21794" xr:uid="{00000000-0005-0000-0000-000048B60000}"/>
    <cellStyle name="Финансовый 38 2 2 2" xfId="39942" xr:uid="{00000000-0005-0000-0000-000049B60000}"/>
    <cellStyle name="Финансовый 38 2 3" xfId="31619" xr:uid="{00000000-0005-0000-0000-00004AB60000}"/>
    <cellStyle name="Финансовый 38 3" xfId="13453" xr:uid="{00000000-0005-0000-0000-00004BB60000}"/>
    <cellStyle name="Финансовый 38 3 2" xfId="22693" xr:uid="{00000000-0005-0000-0000-00004CB60000}"/>
    <cellStyle name="Финансовый 38 3 2 2" xfId="40694" xr:uid="{00000000-0005-0000-0000-00004DB60000}"/>
    <cellStyle name="Финансовый 38 3 3" xfId="32345" xr:uid="{00000000-0005-0000-0000-00004EB60000}"/>
    <cellStyle name="Финансовый 39" xfId="9214" xr:uid="{00000000-0005-0000-0000-00004FB60000}"/>
    <cellStyle name="Финансовый 39 2" xfId="13454" xr:uid="{00000000-0005-0000-0000-000050B60000}"/>
    <cellStyle name="Финансовый 39 2 2" xfId="22694" xr:uid="{00000000-0005-0000-0000-000051B60000}"/>
    <cellStyle name="Финансовый 39 2 2 2" xfId="40695" xr:uid="{00000000-0005-0000-0000-000052B60000}"/>
    <cellStyle name="Финансовый 39 2 3" xfId="32346" xr:uid="{00000000-0005-0000-0000-000053B60000}"/>
    <cellStyle name="Финансовый 39 3" xfId="19721" xr:uid="{00000000-0005-0000-0000-000054B60000}"/>
    <cellStyle name="Финансовый 39 3 2" xfId="37887" xr:uid="{00000000-0005-0000-0000-000055B60000}"/>
    <cellStyle name="Финансовый 39 4" xfId="29591" xr:uid="{00000000-0005-0000-0000-000056B60000}"/>
    <cellStyle name="Финансовый 4" xfId="4832" xr:uid="{00000000-0005-0000-0000-000057B60000}"/>
    <cellStyle name="Финансовый 4 2" xfId="4833" xr:uid="{00000000-0005-0000-0000-000058B60000}"/>
    <cellStyle name="Финансовый 4 2 10" xfId="27832" xr:uid="{00000000-0005-0000-0000-000059B60000}"/>
    <cellStyle name="Финансовый 4 2 11" xfId="45363" xr:uid="{00000000-0005-0000-0000-00005AB60000}"/>
    <cellStyle name="Финансовый 4 2 12" xfId="46457" xr:uid="{00000000-0005-0000-0000-00005BB60000}"/>
    <cellStyle name="Финансовый 4 2 2" xfId="4834" xr:uid="{00000000-0005-0000-0000-00005CB60000}"/>
    <cellStyle name="Финансовый 4 2 2 2" xfId="6257" xr:uid="{00000000-0005-0000-0000-00005DB60000}"/>
    <cellStyle name="Финансовый 4 2 2 2 2" xfId="8849" xr:uid="{00000000-0005-0000-0000-00005EB60000}"/>
    <cellStyle name="Финансовый 4 2 2 2 3" xfId="15545" xr:uid="{00000000-0005-0000-0000-00005FB60000}"/>
    <cellStyle name="Финансовый 4 2 2 2 3 2" xfId="24720" xr:uid="{00000000-0005-0000-0000-000060B60000}"/>
    <cellStyle name="Финансовый 4 2 2 2 3 2 2" xfId="42720" xr:uid="{00000000-0005-0000-0000-000061B60000}"/>
    <cellStyle name="Финансовый 4 2 2 2 3 3" xfId="34375" xr:uid="{00000000-0005-0000-0000-000062B60000}"/>
    <cellStyle name="Финансовый 4 2 2 2 4" xfId="18206" xr:uid="{00000000-0005-0000-0000-000063B60000}"/>
    <cellStyle name="Финансовый 4 2 2 2 4 2" xfId="36516" xr:uid="{00000000-0005-0000-0000-000064B60000}"/>
    <cellStyle name="Финансовый 4 2 2 2 5" xfId="28299" xr:uid="{00000000-0005-0000-0000-000065B60000}"/>
    <cellStyle name="Финансовый 4 2 2 3" xfId="12093" xr:uid="{00000000-0005-0000-0000-000066B60000}"/>
    <cellStyle name="Финансовый 4 2 2 4" xfId="6988" xr:uid="{00000000-0005-0000-0000-000067B60000}"/>
    <cellStyle name="Финансовый 4 2 2 5" xfId="12692" xr:uid="{00000000-0005-0000-0000-000068B60000}"/>
    <cellStyle name="Финансовый 4 2 2 5 2" xfId="22124" xr:uid="{00000000-0005-0000-0000-000069B60000}"/>
    <cellStyle name="Финансовый 4 2 2 5 2 2" xfId="40240" xr:uid="{00000000-0005-0000-0000-00006AB60000}"/>
    <cellStyle name="Финансовый 4 2 2 5 3" xfId="31903" xr:uid="{00000000-0005-0000-0000-00006BB60000}"/>
    <cellStyle name="Финансовый 4 2 3" xfId="4835" xr:uid="{00000000-0005-0000-0000-00006CB60000}"/>
    <cellStyle name="Финансовый 4 2 3 2" xfId="5225" xr:uid="{00000000-0005-0000-0000-00006DB60000}"/>
    <cellStyle name="Финансовый 4 2 3 2 2" xfId="6451" xr:uid="{00000000-0005-0000-0000-00006EB60000}"/>
    <cellStyle name="Финансовый 4 2 3 2 2 2" xfId="18395" xr:uid="{00000000-0005-0000-0000-00006FB60000}"/>
    <cellStyle name="Финансовый 4 2 3 2 2 2 2" xfId="36703" xr:uid="{00000000-0005-0000-0000-000070B60000}"/>
    <cellStyle name="Финансовый 4 2 3 2 2 3" xfId="28489" xr:uid="{00000000-0005-0000-0000-000071B60000}"/>
    <cellStyle name="Финансовый 4 2 3 2 3" xfId="10586" xr:uid="{00000000-0005-0000-0000-000072B60000}"/>
    <cellStyle name="Финансовый 4 2 3 3" xfId="5802" xr:uid="{00000000-0005-0000-0000-000073B60000}"/>
    <cellStyle name="Финансовый 4 2 3 4" xfId="17671" xr:uid="{00000000-0005-0000-0000-000074B60000}"/>
    <cellStyle name="Финансовый 4 2 3 4 2" xfId="36023" xr:uid="{00000000-0005-0000-0000-000075B60000}"/>
    <cellStyle name="Финансовый 4 2 3 5" xfId="27833" xr:uid="{00000000-0005-0000-0000-000076B60000}"/>
    <cellStyle name="Финансовый 4 2 4" xfId="5104" xr:uid="{00000000-0005-0000-0000-000077B60000}"/>
    <cellStyle name="Финансовый 4 2 4 10" xfId="47047" xr:uid="{00000000-0005-0000-0000-000078B60000}"/>
    <cellStyle name="Финансовый 4 2 4 2" xfId="6362" xr:uid="{00000000-0005-0000-0000-000079B60000}"/>
    <cellStyle name="Финансовый 4 2 4 2 2" xfId="18308" xr:uid="{00000000-0005-0000-0000-00007AB60000}"/>
    <cellStyle name="Финансовый 4 2 4 2 2 2" xfId="36617" xr:uid="{00000000-0005-0000-0000-00007BB60000}"/>
    <cellStyle name="Финансовый 4 2 4 2 3" xfId="28403" xr:uid="{00000000-0005-0000-0000-00007CB60000}"/>
    <cellStyle name="Финансовый 4 2 4 3" xfId="10587" xr:uid="{00000000-0005-0000-0000-00007DB60000}"/>
    <cellStyle name="Финансовый 4 2 4 4" xfId="15546" xr:uid="{00000000-0005-0000-0000-00007EB60000}"/>
    <cellStyle name="Финансовый 4 2 4 4 2" xfId="24721" xr:uid="{00000000-0005-0000-0000-00007FB60000}"/>
    <cellStyle name="Финансовый 4 2 4 4 2 2" xfId="42721" xr:uid="{00000000-0005-0000-0000-000080B60000}"/>
    <cellStyle name="Финансовый 4 2 4 4 3" xfId="34376" xr:uid="{00000000-0005-0000-0000-000081B60000}"/>
    <cellStyle name="Финансовый 4 2 4 5" xfId="16708" xr:uid="{00000000-0005-0000-0000-000082B60000}"/>
    <cellStyle name="Финансовый 4 2 4 5 2" xfId="25473" xr:uid="{00000000-0005-0000-0000-000083B60000}"/>
    <cellStyle name="Финансовый 4 2 4 5 2 2" xfId="43437" xr:uid="{00000000-0005-0000-0000-000084B60000}"/>
    <cellStyle name="Финансовый 4 2 4 5 3" xfId="35129" xr:uid="{00000000-0005-0000-0000-000085B60000}"/>
    <cellStyle name="Финансовый 4 2 4 6" xfId="17708" xr:uid="{00000000-0005-0000-0000-000086B60000}"/>
    <cellStyle name="Финансовый 4 2 4 6 2" xfId="36059" xr:uid="{00000000-0005-0000-0000-000087B60000}"/>
    <cellStyle name="Финансовый 4 2 4 7" xfId="26896" xr:uid="{00000000-0005-0000-0000-000088B60000}"/>
    <cellStyle name="Финансовый 4 2 4 7 2" xfId="44811" xr:uid="{00000000-0005-0000-0000-000089B60000}"/>
    <cellStyle name="Финансовый 4 2 4 8" xfId="27863" xr:uid="{00000000-0005-0000-0000-00008AB60000}"/>
    <cellStyle name="Финансовый 4 2 4 9" xfId="45858" xr:uid="{00000000-0005-0000-0000-00008BB60000}"/>
    <cellStyle name="Финансовый 4 2 5" xfId="5687" xr:uid="{00000000-0005-0000-0000-00008CB60000}"/>
    <cellStyle name="Финансовый 4 2 5 2" xfId="6498" xr:uid="{00000000-0005-0000-0000-00008DB60000}"/>
    <cellStyle name="Финансовый 4 2 5 2 2" xfId="18442" xr:uid="{00000000-0005-0000-0000-00008EB60000}"/>
    <cellStyle name="Финансовый 4 2 5 2 2 2" xfId="36750" xr:uid="{00000000-0005-0000-0000-00008FB60000}"/>
    <cellStyle name="Финансовый 4 2 5 2 3" xfId="28536" xr:uid="{00000000-0005-0000-0000-000090B60000}"/>
    <cellStyle name="Финансовый 4 2 5 3" xfId="11840" xr:uid="{00000000-0005-0000-0000-000091B60000}"/>
    <cellStyle name="Финансовый 4 2 5 4" xfId="17797" xr:uid="{00000000-0005-0000-0000-000092B60000}"/>
    <cellStyle name="Финансовый 4 2 5 4 2" xfId="36119" xr:uid="{00000000-0005-0000-0000-000093B60000}"/>
    <cellStyle name="Финансовый 4 2 5 5" xfId="27905" xr:uid="{00000000-0005-0000-0000-000094B60000}"/>
    <cellStyle name="Финансовый 4 2 6" xfId="6256" xr:uid="{00000000-0005-0000-0000-000095B60000}"/>
    <cellStyle name="Финансовый 4 2 6 2" xfId="18205" xr:uid="{00000000-0005-0000-0000-000096B60000}"/>
    <cellStyle name="Финансовый 4 2 6 2 2" xfId="36515" xr:uid="{00000000-0005-0000-0000-000097B60000}"/>
    <cellStyle name="Финансовый 4 2 6 3" xfId="28298" xr:uid="{00000000-0005-0000-0000-000098B60000}"/>
    <cellStyle name="Финансовый 4 2 7" xfId="16086" xr:uid="{00000000-0005-0000-0000-000099B60000}"/>
    <cellStyle name="Финансовый 4 2 7 2" xfId="25040" xr:uid="{00000000-0005-0000-0000-00009AB60000}"/>
    <cellStyle name="Финансовый 4 2 7 2 2" xfId="43037" xr:uid="{00000000-0005-0000-0000-00009BB60000}"/>
    <cellStyle name="Финансовый 4 2 7 3" xfId="34684" xr:uid="{00000000-0005-0000-0000-00009CB60000}"/>
    <cellStyle name="Финансовый 4 2 8" xfId="17670" xr:uid="{00000000-0005-0000-0000-00009DB60000}"/>
    <cellStyle name="Финансовый 4 2 8 2" xfId="36022" xr:uid="{00000000-0005-0000-0000-00009EB60000}"/>
    <cellStyle name="Финансовый 4 2 9" xfId="26374" xr:uid="{00000000-0005-0000-0000-00009FB60000}"/>
    <cellStyle name="Финансовый 4 2 9 2" xfId="44301" xr:uid="{00000000-0005-0000-0000-0000A0B60000}"/>
    <cellStyle name="Финансовый 4 3" xfId="4836" xr:uid="{00000000-0005-0000-0000-0000A1B60000}"/>
    <cellStyle name="Финансовый 4 3 2" xfId="4837" xr:uid="{00000000-0005-0000-0000-0000A2B60000}"/>
    <cellStyle name="Финансовый 4 3 2 10" xfId="27834" xr:uid="{00000000-0005-0000-0000-0000A3B60000}"/>
    <cellStyle name="Финансовый 4 3 2 11" xfId="45364" xr:uid="{00000000-0005-0000-0000-0000A4B60000}"/>
    <cellStyle name="Финансовый 4 3 2 12" xfId="46458" xr:uid="{00000000-0005-0000-0000-0000A5B60000}"/>
    <cellStyle name="Финансовый 4 3 2 2" xfId="5105" xr:uid="{00000000-0005-0000-0000-0000A6B60000}"/>
    <cellStyle name="Финансовый 4 3 2 2 10" xfId="47048" xr:uid="{00000000-0005-0000-0000-0000A7B60000}"/>
    <cellStyle name="Финансовый 4 3 2 2 2" xfId="6363" xr:uid="{00000000-0005-0000-0000-0000A8B60000}"/>
    <cellStyle name="Финансовый 4 3 2 2 2 2" xfId="18309" xr:uid="{00000000-0005-0000-0000-0000A9B60000}"/>
    <cellStyle name="Финансовый 4 3 2 2 2 2 2" xfId="36618" xr:uid="{00000000-0005-0000-0000-0000AAB60000}"/>
    <cellStyle name="Финансовый 4 3 2 2 2 3" xfId="28404" xr:uid="{00000000-0005-0000-0000-0000ABB60000}"/>
    <cellStyle name="Финансовый 4 3 2 2 3" xfId="8811" xr:uid="{00000000-0005-0000-0000-0000ACB60000}"/>
    <cellStyle name="Финансовый 4 3 2 2 4" xfId="15547" xr:uid="{00000000-0005-0000-0000-0000ADB60000}"/>
    <cellStyle name="Финансовый 4 3 2 2 4 2" xfId="24722" xr:uid="{00000000-0005-0000-0000-0000AEB60000}"/>
    <cellStyle name="Финансовый 4 3 2 2 4 2 2" xfId="42722" xr:uid="{00000000-0005-0000-0000-0000AFB60000}"/>
    <cellStyle name="Финансовый 4 3 2 2 4 3" xfId="34377" xr:uid="{00000000-0005-0000-0000-0000B0B60000}"/>
    <cellStyle name="Финансовый 4 3 2 2 5" xfId="16709" xr:uid="{00000000-0005-0000-0000-0000B1B60000}"/>
    <cellStyle name="Финансовый 4 3 2 2 5 2" xfId="25474" xr:uid="{00000000-0005-0000-0000-0000B2B60000}"/>
    <cellStyle name="Финансовый 4 3 2 2 5 2 2" xfId="43438" xr:uid="{00000000-0005-0000-0000-0000B3B60000}"/>
    <cellStyle name="Финансовый 4 3 2 2 5 3" xfId="35130" xr:uid="{00000000-0005-0000-0000-0000B4B60000}"/>
    <cellStyle name="Финансовый 4 3 2 2 6" xfId="17709" xr:uid="{00000000-0005-0000-0000-0000B5B60000}"/>
    <cellStyle name="Финансовый 4 3 2 2 6 2" xfId="36060" xr:uid="{00000000-0005-0000-0000-0000B6B60000}"/>
    <cellStyle name="Финансовый 4 3 2 2 7" xfId="26897" xr:uid="{00000000-0005-0000-0000-0000B7B60000}"/>
    <cellStyle name="Финансовый 4 3 2 2 7 2" xfId="44812" xr:uid="{00000000-0005-0000-0000-0000B8B60000}"/>
    <cellStyle name="Финансовый 4 3 2 2 8" xfId="27864" xr:uid="{00000000-0005-0000-0000-0000B9B60000}"/>
    <cellStyle name="Финансовый 4 3 2 2 9" xfId="45859" xr:uid="{00000000-0005-0000-0000-0000BAB60000}"/>
    <cellStyle name="Финансовый 4 3 2 3" xfId="5688" xr:uid="{00000000-0005-0000-0000-0000BBB60000}"/>
    <cellStyle name="Финансовый 4 3 2 3 2" xfId="6499" xr:uid="{00000000-0005-0000-0000-0000BCB60000}"/>
    <cellStyle name="Финансовый 4 3 2 3 2 2" xfId="18443" xr:uid="{00000000-0005-0000-0000-0000BDB60000}"/>
    <cellStyle name="Финансовый 4 3 2 3 2 2 2" xfId="36751" xr:uid="{00000000-0005-0000-0000-0000BEB60000}"/>
    <cellStyle name="Финансовый 4 3 2 3 2 3" xfId="28537" xr:uid="{00000000-0005-0000-0000-0000BFB60000}"/>
    <cellStyle name="Финансовый 4 3 2 3 3" xfId="12094" xr:uid="{00000000-0005-0000-0000-0000C0B60000}"/>
    <cellStyle name="Финансовый 4 3 2 3 4" xfId="17798" xr:uid="{00000000-0005-0000-0000-0000C1B60000}"/>
    <cellStyle name="Финансовый 4 3 2 3 4 2" xfId="36120" xr:uid="{00000000-0005-0000-0000-0000C2B60000}"/>
    <cellStyle name="Финансовый 4 3 2 3 5" xfId="27906" xr:uid="{00000000-0005-0000-0000-0000C3B60000}"/>
    <cellStyle name="Финансовый 4 3 2 4" xfId="6258" xr:uid="{00000000-0005-0000-0000-0000C4B60000}"/>
    <cellStyle name="Финансовый 4 3 2 4 2" xfId="18207" xr:uid="{00000000-0005-0000-0000-0000C5B60000}"/>
    <cellStyle name="Финансовый 4 3 2 4 2 2" xfId="36517" xr:uid="{00000000-0005-0000-0000-0000C6B60000}"/>
    <cellStyle name="Финансовый 4 3 2 4 3" xfId="28300" xr:uid="{00000000-0005-0000-0000-0000C7B60000}"/>
    <cellStyle name="Финансовый 4 3 2 5" xfId="6989" xr:uid="{00000000-0005-0000-0000-0000C8B60000}"/>
    <cellStyle name="Финансовый 4 3 2 6" xfId="12693" xr:uid="{00000000-0005-0000-0000-0000C9B60000}"/>
    <cellStyle name="Финансовый 4 3 2 6 2" xfId="22125" xr:uid="{00000000-0005-0000-0000-0000CAB60000}"/>
    <cellStyle name="Финансовый 4 3 2 6 2 2" xfId="40241" xr:uid="{00000000-0005-0000-0000-0000CBB60000}"/>
    <cellStyle name="Финансовый 4 3 2 6 3" xfId="31904" xr:uid="{00000000-0005-0000-0000-0000CCB60000}"/>
    <cellStyle name="Финансовый 4 3 2 7" xfId="16087" xr:uid="{00000000-0005-0000-0000-0000CDB60000}"/>
    <cellStyle name="Финансовый 4 3 2 7 2" xfId="25041" xr:uid="{00000000-0005-0000-0000-0000CEB60000}"/>
    <cellStyle name="Финансовый 4 3 2 7 2 2" xfId="43038" xr:uid="{00000000-0005-0000-0000-0000CFB60000}"/>
    <cellStyle name="Финансовый 4 3 2 7 3" xfId="34685" xr:uid="{00000000-0005-0000-0000-0000D0B60000}"/>
    <cellStyle name="Финансовый 4 3 2 8" xfId="17672" xr:uid="{00000000-0005-0000-0000-0000D1B60000}"/>
    <cellStyle name="Финансовый 4 3 2 8 2" xfId="36024" xr:uid="{00000000-0005-0000-0000-0000D2B60000}"/>
    <cellStyle name="Финансовый 4 3 2 9" xfId="26375" xr:uid="{00000000-0005-0000-0000-0000D3B60000}"/>
    <cellStyle name="Финансовый 4 3 2 9 2" xfId="44302" xr:uid="{00000000-0005-0000-0000-0000D4B60000}"/>
    <cellStyle name="Финансовый 4 3 3" xfId="4838" xr:uid="{00000000-0005-0000-0000-0000D5B60000}"/>
    <cellStyle name="Финансовый 4 3 3 2" xfId="5226" xr:uid="{00000000-0005-0000-0000-0000D6B60000}"/>
    <cellStyle name="Финансовый 4 3 3 2 2" xfId="6452" xr:uid="{00000000-0005-0000-0000-0000D7B60000}"/>
    <cellStyle name="Финансовый 4 3 3 2 2 2" xfId="18396" xr:uid="{00000000-0005-0000-0000-0000D8B60000}"/>
    <cellStyle name="Финансовый 4 3 3 2 2 2 2" xfId="36704" xr:uid="{00000000-0005-0000-0000-0000D9B60000}"/>
    <cellStyle name="Финансовый 4 3 3 2 2 3" xfId="28490" xr:uid="{00000000-0005-0000-0000-0000DAB60000}"/>
    <cellStyle name="Финансовый 4 3 3 2 3" xfId="10588" xr:uid="{00000000-0005-0000-0000-0000DBB60000}"/>
    <cellStyle name="Финансовый 4 3 3 3" xfId="5803" xr:uid="{00000000-0005-0000-0000-0000DCB60000}"/>
    <cellStyle name="Финансовый 4 3 3 4" xfId="17673" xr:uid="{00000000-0005-0000-0000-0000DDB60000}"/>
    <cellStyle name="Финансовый 4 3 3 4 2" xfId="36025" xr:uid="{00000000-0005-0000-0000-0000DEB60000}"/>
    <cellStyle name="Финансовый 4 3 3 5" xfId="27835" xr:uid="{00000000-0005-0000-0000-0000DFB60000}"/>
    <cellStyle name="Финансовый 4 3 4" xfId="10589" xr:uid="{00000000-0005-0000-0000-0000E0B60000}"/>
    <cellStyle name="Финансовый 4 3 4 2" xfId="15548" xr:uid="{00000000-0005-0000-0000-0000E1B60000}"/>
    <cellStyle name="Финансовый 4 3 4 2 2" xfId="24723" xr:uid="{00000000-0005-0000-0000-0000E2B60000}"/>
    <cellStyle name="Финансовый 4 3 4 2 2 2" xfId="42723" xr:uid="{00000000-0005-0000-0000-0000E3B60000}"/>
    <cellStyle name="Финансовый 4 3 4 2 3" xfId="34378" xr:uid="{00000000-0005-0000-0000-0000E4B60000}"/>
    <cellStyle name="Финансовый 4 3 5" xfId="11841" xr:uid="{00000000-0005-0000-0000-0000E5B60000}"/>
    <cellStyle name="Финансовый 4 4" xfId="4839" xr:uid="{00000000-0005-0000-0000-0000E6B60000}"/>
    <cellStyle name="Финансовый 4 4 2" xfId="4840" xr:uid="{00000000-0005-0000-0000-0000E7B60000}"/>
    <cellStyle name="Финансовый 4 4 2 2" xfId="5227" xr:uid="{00000000-0005-0000-0000-0000E8B60000}"/>
    <cellStyle name="Финансовый 4 4 2 2 2" xfId="6453" xr:uid="{00000000-0005-0000-0000-0000E9B60000}"/>
    <cellStyle name="Финансовый 4 4 2 2 2 2" xfId="18397" xr:uid="{00000000-0005-0000-0000-0000EAB60000}"/>
    <cellStyle name="Финансовый 4 4 2 2 2 2 2" xfId="36705" xr:uid="{00000000-0005-0000-0000-0000EBB60000}"/>
    <cellStyle name="Финансовый 4 4 2 2 2 3" xfId="28491" xr:uid="{00000000-0005-0000-0000-0000ECB60000}"/>
    <cellStyle name="Финансовый 4 4 2 2 3" xfId="8793" xr:uid="{00000000-0005-0000-0000-0000EDB60000}"/>
    <cellStyle name="Финансовый 4 4 2 3" xfId="5804" xr:uid="{00000000-0005-0000-0000-0000EEB60000}"/>
    <cellStyle name="Финансовый 4 4 2 4" xfId="17674" xr:uid="{00000000-0005-0000-0000-0000EFB60000}"/>
    <cellStyle name="Финансовый 4 4 2 4 2" xfId="36026" xr:uid="{00000000-0005-0000-0000-0000F0B60000}"/>
    <cellStyle name="Финансовый 4 4 2 5" xfId="27836" xr:uid="{00000000-0005-0000-0000-0000F1B60000}"/>
    <cellStyle name="Финансовый 4 4 3" xfId="4841" xr:uid="{00000000-0005-0000-0000-0000F2B60000}"/>
    <cellStyle name="Финансовый 4 4 3 2" xfId="5228" xr:uid="{00000000-0005-0000-0000-0000F3B60000}"/>
    <cellStyle name="Финансовый 4 4 3 2 2" xfId="6454" xr:uid="{00000000-0005-0000-0000-0000F4B60000}"/>
    <cellStyle name="Финансовый 4 4 3 2 2 2" xfId="18398" xr:uid="{00000000-0005-0000-0000-0000F5B60000}"/>
    <cellStyle name="Финансовый 4 4 3 2 2 2 2" xfId="36706" xr:uid="{00000000-0005-0000-0000-0000F6B60000}"/>
    <cellStyle name="Финансовый 4 4 3 2 2 3" xfId="28492" xr:uid="{00000000-0005-0000-0000-0000F7B60000}"/>
    <cellStyle name="Финансовый 4 4 3 2 3" xfId="10590" xr:uid="{00000000-0005-0000-0000-0000F8B60000}"/>
    <cellStyle name="Финансовый 4 4 3 3" xfId="5805" xr:uid="{00000000-0005-0000-0000-0000F9B60000}"/>
    <cellStyle name="Финансовый 4 4 3 4" xfId="17675" xr:uid="{00000000-0005-0000-0000-0000FAB60000}"/>
    <cellStyle name="Финансовый 4 4 3 4 2" xfId="36027" xr:uid="{00000000-0005-0000-0000-0000FBB60000}"/>
    <cellStyle name="Финансовый 4 4 3 5" xfId="27837" xr:uid="{00000000-0005-0000-0000-0000FCB60000}"/>
    <cellStyle name="Финансовый 4 4 4" xfId="6259" xr:uid="{00000000-0005-0000-0000-0000FDB60000}"/>
    <cellStyle name="Финансовый 4 4 4 2" xfId="10591" xr:uid="{00000000-0005-0000-0000-0000FEB60000}"/>
    <cellStyle name="Финансовый 4 4 4 3" xfId="15549" xr:uid="{00000000-0005-0000-0000-0000FFB60000}"/>
    <cellStyle name="Финансовый 4 4 4 3 2" xfId="24724" xr:uid="{00000000-0005-0000-0000-000000B70000}"/>
    <cellStyle name="Финансовый 4 4 4 3 2 2" xfId="42724" xr:uid="{00000000-0005-0000-0000-000001B70000}"/>
    <cellStyle name="Финансовый 4 4 4 3 3" xfId="34379" xr:uid="{00000000-0005-0000-0000-000002B70000}"/>
    <cellStyle name="Финансовый 4 4 4 4" xfId="18208" xr:uid="{00000000-0005-0000-0000-000003B70000}"/>
    <cellStyle name="Финансовый 4 4 4 4 2" xfId="36518" xr:uid="{00000000-0005-0000-0000-000004B70000}"/>
    <cellStyle name="Финансовый 4 4 4 5" xfId="28301" xr:uid="{00000000-0005-0000-0000-000005B70000}"/>
    <cellStyle name="Финансовый 4 4 5" xfId="11842" xr:uid="{00000000-0005-0000-0000-000006B70000}"/>
    <cellStyle name="Финансовый 4 5" xfId="4842" xr:uid="{00000000-0005-0000-0000-000007B70000}"/>
    <cellStyle name="Финансовый 4 5 2" xfId="5229" xr:uid="{00000000-0005-0000-0000-000008B70000}"/>
    <cellStyle name="Финансовый 4 5 2 2" xfId="6455" xr:uid="{00000000-0005-0000-0000-000009B70000}"/>
    <cellStyle name="Финансовый 4 5 2 2 2" xfId="18399" xr:uid="{00000000-0005-0000-0000-00000AB70000}"/>
    <cellStyle name="Финансовый 4 5 2 2 2 2" xfId="36707" xr:uid="{00000000-0005-0000-0000-00000BB70000}"/>
    <cellStyle name="Финансовый 4 5 2 2 3" xfId="28493" xr:uid="{00000000-0005-0000-0000-00000CB70000}"/>
    <cellStyle name="Финансовый 4 5 2 3" xfId="11843" xr:uid="{00000000-0005-0000-0000-00000DB70000}"/>
    <cellStyle name="Финансовый 4 5 3" xfId="5806" xr:uid="{00000000-0005-0000-0000-00000EB70000}"/>
    <cellStyle name="Финансовый 4 5 4" xfId="17676" xr:uid="{00000000-0005-0000-0000-00000FB70000}"/>
    <cellStyle name="Финансовый 4 5 4 2" xfId="36028" xr:uid="{00000000-0005-0000-0000-000010B70000}"/>
    <cellStyle name="Финансовый 4 5 5" xfId="27838" xr:uid="{00000000-0005-0000-0000-000011B70000}"/>
    <cellStyle name="Финансовый 4 6" xfId="4843" xr:uid="{00000000-0005-0000-0000-000012B70000}"/>
    <cellStyle name="Финансовый 4 6 2" xfId="5230" xr:uid="{00000000-0005-0000-0000-000013B70000}"/>
    <cellStyle name="Финансовый 4 6 2 2" xfId="6456" xr:uid="{00000000-0005-0000-0000-000014B70000}"/>
    <cellStyle name="Финансовый 4 6 2 2 2" xfId="18400" xr:uid="{00000000-0005-0000-0000-000015B70000}"/>
    <cellStyle name="Финансовый 4 6 2 2 2 2" xfId="36708" xr:uid="{00000000-0005-0000-0000-000016B70000}"/>
    <cellStyle name="Финансовый 4 6 2 2 3" xfId="28494" xr:uid="{00000000-0005-0000-0000-000017B70000}"/>
    <cellStyle name="Финансовый 4 6 2 3" xfId="10592" xr:uid="{00000000-0005-0000-0000-000018B70000}"/>
    <cellStyle name="Финансовый 4 6 3" xfId="5807" xr:uid="{00000000-0005-0000-0000-000019B70000}"/>
    <cellStyle name="Финансовый 4 6 4" xfId="17677" xr:uid="{00000000-0005-0000-0000-00001AB70000}"/>
    <cellStyle name="Финансовый 4 6 4 2" xfId="36029" xr:uid="{00000000-0005-0000-0000-00001BB70000}"/>
    <cellStyle name="Финансовый 4 6 5" xfId="27839" xr:uid="{00000000-0005-0000-0000-00001CB70000}"/>
    <cellStyle name="Финансовый 4 7" xfId="8290" xr:uid="{00000000-0005-0000-0000-00001DB70000}"/>
    <cellStyle name="Финансовый 4 7 2" xfId="13455" xr:uid="{00000000-0005-0000-0000-00001EB70000}"/>
    <cellStyle name="Финансовый 4 7 2 2" xfId="22695" xr:uid="{00000000-0005-0000-0000-00001FB70000}"/>
    <cellStyle name="Финансовый 4 7 2 2 2" xfId="40696" xr:uid="{00000000-0005-0000-0000-000020B70000}"/>
    <cellStyle name="Финансовый 4 7 2 3" xfId="32347" xr:uid="{00000000-0005-0000-0000-000021B70000}"/>
    <cellStyle name="Финансовый 4 7 3" xfId="16909" xr:uid="{00000000-0005-0000-0000-000022B70000}"/>
    <cellStyle name="Финансовый 4 7 3 2" xfId="25652" xr:uid="{00000000-0005-0000-0000-000023B70000}"/>
    <cellStyle name="Финансовый 4 7 3 2 2" xfId="43613" xr:uid="{00000000-0005-0000-0000-000024B70000}"/>
    <cellStyle name="Финансовый 4 7 3 3" xfId="35307" xr:uid="{00000000-0005-0000-0000-000025B70000}"/>
    <cellStyle name="Финансовый 4 7 4" xfId="27075" xr:uid="{00000000-0005-0000-0000-000026B70000}"/>
    <cellStyle name="Финансовый 4 7 4 2" xfId="44989" xr:uid="{00000000-0005-0000-0000-000027B70000}"/>
    <cellStyle name="Финансовый 4 7 5" xfId="46046" xr:uid="{00000000-0005-0000-0000-000028B70000}"/>
    <cellStyle name="Финансовый 4 7 6" xfId="47243" xr:uid="{00000000-0005-0000-0000-000029B70000}"/>
    <cellStyle name="Финансовый 4 8" xfId="11839" xr:uid="{00000000-0005-0000-0000-00002AB70000}"/>
    <cellStyle name="Финансовый 4 8 2" xfId="16961" xr:uid="{00000000-0005-0000-0000-00002BB70000}"/>
    <cellStyle name="Финансовый 4_UG Consolidated Budget 2010_Draft_5" xfId="8040" xr:uid="{00000000-0005-0000-0000-00002CB70000}"/>
    <cellStyle name="Финансовый 40" xfId="10663" xr:uid="{00000000-0005-0000-0000-00002DB70000}"/>
    <cellStyle name="Финансовый 40 2" xfId="14216" xr:uid="{00000000-0005-0000-0000-00002EB70000}"/>
    <cellStyle name="Финансовый 40 2 2" xfId="23399" xr:uid="{00000000-0005-0000-0000-00002FB70000}"/>
    <cellStyle name="Финансовый 40 2 2 2" xfId="41399" xr:uid="{00000000-0005-0000-0000-000030B70000}"/>
    <cellStyle name="Финансовый 40 2 3" xfId="33054" xr:uid="{00000000-0005-0000-0000-000031B70000}"/>
    <cellStyle name="Финансовый 40 3" xfId="13456" xr:uid="{00000000-0005-0000-0000-000032B70000}"/>
    <cellStyle name="Финансовый 40 3 2" xfId="22696" xr:uid="{00000000-0005-0000-0000-000033B70000}"/>
    <cellStyle name="Финансовый 40 3 2 2" xfId="40697" xr:uid="{00000000-0005-0000-0000-000034B70000}"/>
    <cellStyle name="Финансовый 40 3 3" xfId="32348" xr:uid="{00000000-0005-0000-0000-000035B70000}"/>
    <cellStyle name="Финансовый 40 4" xfId="20518" xr:uid="{00000000-0005-0000-0000-000036B70000}"/>
    <cellStyle name="Финансовый 40 4 2" xfId="38670" xr:uid="{00000000-0005-0000-0000-000037B70000}"/>
    <cellStyle name="Финансовый 40 5" xfId="30354" xr:uid="{00000000-0005-0000-0000-000038B70000}"/>
    <cellStyle name="Финансовый 41" xfId="11815" xr:uid="{00000000-0005-0000-0000-000039B70000}"/>
    <cellStyle name="Финансовый 41 2" xfId="14218" xr:uid="{00000000-0005-0000-0000-00003AB70000}"/>
    <cellStyle name="Финансовый 41 2 2" xfId="23401" xr:uid="{00000000-0005-0000-0000-00003BB70000}"/>
    <cellStyle name="Финансовый 41 2 2 2" xfId="41401" xr:uid="{00000000-0005-0000-0000-00003CB70000}"/>
    <cellStyle name="Финансовый 41 2 3" xfId="33056" xr:uid="{00000000-0005-0000-0000-00003DB70000}"/>
    <cellStyle name="Финансовый 41 3" xfId="13458" xr:uid="{00000000-0005-0000-0000-00003EB70000}"/>
    <cellStyle name="Финансовый 41 3 2" xfId="22698" xr:uid="{00000000-0005-0000-0000-00003FB70000}"/>
    <cellStyle name="Финансовый 41 3 2 2" xfId="40699" xr:uid="{00000000-0005-0000-0000-000040B70000}"/>
    <cellStyle name="Финансовый 41 3 3" xfId="32350" xr:uid="{00000000-0005-0000-0000-000041B70000}"/>
    <cellStyle name="Финансовый 42" xfId="12138" xr:uid="{00000000-0005-0000-0000-000042B70000}"/>
    <cellStyle name="Финансовый 42 2" xfId="13459" xr:uid="{00000000-0005-0000-0000-000043B70000}"/>
    <cellStyle name="Финансовый 42 2 2" xfId="22699" xr:uid="{00000000-0005-0000-0000-000044B70000}"/>
    <cellStyle name="Финансовый 42 2 2 2" xfId="40700" xr:uid="{00000000-0005-0000-0000-000045B70000}"/>
    <cellStyle name="Финансовый 42 2 3" xfId="32351" xr:uid="{00000000-0005-0000-0000-000046B70000}"/>
    <cellStyle name="Финансовый 42 3" xfId="21793" xr:uid="{00000000-0005-0000-0000-000047B70000}"/>
    <cellStyle name="Финансовый 42 3 2" xfId="39941" xr:uid="{00000000-0005-0000-0000-000048B70000}"/>
    <cellStyle name="Финансовый 42 4" xfId="31618" xr:uid="{00000000-0005-0000-0000-000049B70000}"/>
    <cellStyle name="Финансовый 43" xfId="12157" xr:uid="{00000000-0005-0000-0000-00004AB70000}"/>
    <cellStyle name="Финансовый 43 2" xfId="15612" xr:uid="{00000000-0005-0000-0000-00004BB70000}"/>
    <cellStyle name="Финансовый 43 2 2" xfId="24747" xr:uid="{00000000-0005-0000-0000-00004CB70000}"/>
    <cellStyle name="Финансовый 43 2 2 2" xfId="42746" xr:uid="{00000000-0005-0000-0000-00004DB70000}"/>
    <cellStyle name="Финансовый 43 2 3" xfId="34398" xr:uid="{00000000-0005-0000-0000-00004EB70000}"/>
    <cellStyle name="Финансовый 43 3" xfId="21798" xr:uid="{00000000-0005-0000-0000-00004FB70000}"/>
    <cellStyle name="Финансовый 43 3 2" xfId="39946" xr:uid="{00000000-0005-0000-0000-000050B70000}"/>
    <cellStyle name="Финансовый 43 4" xfId="31623" xr:uid="{00000000-0005-0000-0000-000051B70000}"/>
    <cellStyle name="Финансовый 44" xfId="15615" xr:uid="{00000000-0005-0000-0000-000052B70000}"/>
    <cellStyle name="Финансовый 45" xfId="15627" xr:uid="{00000000-0005-0000-0000-000053B70000}"/>
    <cellStyle name="Финансовый 45 2" xfId="24758" xr:uid="{00000000-0005-0000-0000-000054B70000}"/>
    <cellStyle name="Финансовый 45 2 2" xfId="42757" xr:uid="{00000000-0005-0000-0000-000055B70000}"/>
    <cellStyle name="Финансовый 45 3" xfId="34409" xr:uid="{00000000-0005-0000-0000-000056B70000}"/>
    <cellStyle name="Финансовый 46" xfId="17703" xr:uid="{00000000-0005-0000-0000-000057B70000}"/>
    <cellStyle name="Финансовый 46 2" xfId="36055" xr:uid="{00000000-0005-0000-0000-000058B70000}"/>
    <cellStyle name="Финансовый 47" xfId="21972" xr:uid="{00000000-0005-0000-0000-000059B70000}"/>
    <cellStyle name="Финансовый 47 2" xfId="40090" xr:uid="{00000000-0005-0000-0000-00005AB70000}"/>
    <cellStyle name="Финансовый 48" xfId="25760" xr:uid="{00000000-0005-0000-0000-00005BB70000}"/>
    <cellStyle name="Финансовый 48 2" xfId="43716" xr:uid="{00000000-0005-0000-0000-00005CB70000}"/>
    <cellStyle name="Финансовый 49" xfId="16987" xr:uid="{00000000-0005-0000-0000-00005DB70000}"/>
    <cellStyle name="Финансовый 49 2" xfId="35348" xr:uid="{00000000-0005-0000-0000-00005EB70000}"/>
    <cellStyle name="Финансовый 5" xfId="4844" xr:uid="{00000000-0005-0000-0000-00005FB70000}"/>
    <cellStyle name="Финансовый 5 10" xfId="27840" xr:uid="{00000000-0005-0000-0000-000060B70000}"/>
    <cellStyle name="Финансовый 5 2" xfId="4845" xr:uid="{00000000-0005-0000-0000-000061B70000}"/>
    <cellStyle name="Финансовый 5 2 2" xfId="4846" xr:uid="{00000000-0005-0000-0000-000062B70000}"/>
    <cellStyle name="Финансовый 5 2 2 2" xfId="5231" xr:uid="{00000000-0005-0000-0000-000063B70000}"/>
    <cellStyle name="Финансовый 5 2 2 2 2" xfId="6457" xr:uid="{00000000-0005-0000-0000-000064B70000}"/>
    <cellStyle name="Финансовый 5 2 2 2 2 2" xfId="18401" xr:uid="{00000000-0005-0000-0000-000065B70000}"/>
    <cellStyle name="Финансовый 5 2 2 2 2 2 2" xfId="36709" xr:uid="{00000000-0005-0000-0000-000066B70000}"/>
    <cellStyle name="Финансовый 5 2 2 2 2 3" xfId="28495" xr:uid="{00000000-0005-0000-0000-000067B70000}"/>
    <cellStyle name="Финансовый 5 2 2 2 3" xfId="8788" xr:uid="{00000000-0005-0000-0000-000068B70000}"/>
    <cellStyle name="Финансовый 5 2 2 3" xfId="5808" xr:uid="{00000000-0005-0000-0000-000069B70000}"/>
    <cellStyle name="Финансовый 5 2 2 4" xfId="17679" xr:uid="{00000000-0005-0000-0000-00006AB70000}"/>
    <cellStyle name="Финансовый 5 2 2 4 2" xfId="36031" xr:uid="{00000000-0005-0000-0000-00006BB70000}"/>
    <cellStyle name="Финансовый 5 2 2 5" xfId="27841" xr:uid="{00000000-0005-0000-0000-00006CB70000}"/>
    <cellStyle name="Финансовый 5 2 3" xfId="4847" xr:uid="{00000000-0005-0000-0000-00006DB70000}"/>
    <cellStyle name="Финансовый 5 2 3 2" xfId="5232" xr:uid="{00000000-0005-0000-0000-00006EB70000}"/>
    <cellStyle name="Финансовый 5 2 3 2 2" xfId="6458" xr:uid="{00000000-0005-0000-0000-00006FB70000}"/>
    <cellStyle name="Финансовый 5 2 3 2 2 2" xfId="18402" xr:uid="{00000000-0005-0000-0000-000070B70000}"/>
    <cellStyle name="Финансовый 5 2 3 2 2 2 2" xfId="36710" xr:uid="{00000000-0005-0000-0000-000071B70000}"/>
    <cellStyle name="Финансовый 5 2 3 2 2 3" xfId="28496" xr:uid="{00000000-0005-0000-0000-000072B70000}"/>
    <cellStyle name="Финансовый 5 2 3 2 3" xfId="10593" xr:uid="{00000000-0005-0000-0000-000073B70000}"/>
    <cellStyle name="Финансовый 5 2 3 3" xfId="5809" xr:uid="{00000000-0005-0000-0000-000074B70000}"/>
    <cellStyle name="Финансовый 5 2 3 4" xfId="17680" xr:uid="{00000000-0005-0000-0000-000075B70000}"/>
    <cellStyle name="Финансовый 5 2 3 4 2" xfId="36032" xr:uid="{00000000-0005-0000-0000-000076B70000}"/>
    <cellStyle name="Финансовый 5 2 3 5" xfId="27842" xr:uid="{00000000-0005-0000-0000-000077B70000}"/>
    <cellStyle name="Финансовый 5 2 4" xfId="6260" xr:uid="{00000000-0005-0000-0000-000078B70000}"/>
    <cellStyle name="Финансовый 5 2 4 2" xfId="8291" xr:uid="{00000000-0005-0000-0000-000079B70000}"/>
    <cellStyle name="Финансовый 5 2 4 3" xfId="18209" xr:uid="{00000000-0005-0000-0000-00007AB70000}"/>
    <cellStyle name="Финансовый 5 2 4 3 2" xfId="36519" xr:uid="{00000000-0005-0000-0000-00007BB70000}"/>
    <cellStyle name="Финансовый 5 2 4 4" xfId="28302" xr:uid="{00000000-0005-0000-0000-00007CB70000}"/>
    <cellStyle name="Финансовый 5 2 5" xfId="11845" xr:uid="{00000000-0005-0000-0000-00007DB70000}"/>
    <cellStyle name="Финансовый 5 3" xfId="4848" xr:uid="{00000000-0005-0000-0000-00007EB70000}"/>
    <cellStyle name="Финансовый 5 3 2" xfId="4849" xr:uid="{00000000-0005-0000-0000-00007FB70000}"/>
    <cellStyle name="Финансовый 5 3 2 2" xfId="5233" xr:uid="{00000000-0005-0000-0000-000080B70000}"/>
    <cellStyle name="Финансовый 5 3 2 2 2" xfId="6459" xr:uid="{00000000-0005-0000-0000-000081B70000}"/>
    <cellStyle name="Финансовый 5 3 2 2 2 2" xfId="18403" xr:uid="{00000000-0005-0000-0000-000082B70000}"/>
    <cellStyle name="Финансовый 5 3 2 2 2 2 2" xfId="36711" xr:uid="{00000000-0005-0000-0000-000083B70000}"/>
    <cellStyle name="Финансовый 5 3 2 2 2 3" xfId="28497" xr:uid="{00000000-0005-0000-0000-000084B70000}"/>
    <cellStyle name="Финансовый 5 3 2 2 3" xfId="8631" xr:uid="{00000000-0005-0000-0000-000085B70000}"/>
    <cellStyle name="Финансовый 5 3 2 3" xfId="5810" xr:uid="{00000000-0005-0000-0000-000086B70000}"/>
    <cellStyle name="Финансовый 5 3 2 4" xfId="17682" xr:uid="{00000000-0005-0000-0000-000087B70000}"/>
    <cellStyle name="Финансовый 5 3 2 4 2" xfId="36034" xr:uid="{00000000-0005-0000-0000-000088B70000}"/>
    <cellStyle name="Финансовый 5 3 2 5" xfId="27844" xr:uid="{00000000-0005-0000-0000-000089B70000}"/>
    <cellStyle name="Финансовый 5 3 3" xfId="4850" xr:uid="{00000000-0005-0000-0000-00008AB70000}"/>
    <cellStyle name="Финансовый 5 3 3 2" xfId="5234" xr:uid="{00000000-0005-0000-0000-00008BB70000}"/>
    <cellStyle name="Финансовый 5 3 3 2 2" xfId="6460" xr:uid="{00000000-0005-0000-0000-00008CB70000}"/>
    <cellStyle name="Финансовый 5 3 3 2 2 2" xfId="18404" xr:uid="{00000000-0005-0000-0000-00008DB70000}"/>
    <cellStyle name="Финансовый 5 3 3 2 2 2 2" xfId="36712" xr:uid="{00000000-0005-0000-0000-00008EB70000}"/>
    <cellStyle name="Финансовый 5 3 3 2 2 3" xfId="28498" xr:uid="{00000000-0005-0000-0000-00008FB70000}"/>
    <cellStyle name="Финансовый 5 3 3 2 3" xfId="10594" xr:uid="{00000000-0005-0000-0000-000090B70000}"/>
    <cellStyle name="Финансовый 5 3 3 3" xfId="5811" xr:uid="{00000000-0005-0000-0000-000091B70000}"/>
    <cellStyle name="Финансовый 5 3 3 4" xfId="17683" xr:uid="{00000000-0005-0000-0000-000092B70000}"/>
    <cellStyle name="Финансовый 5 3 3 4 2" xfId="36035" xr:uid="{00000000-0005-0000-0000-000093B70000}"/>
    <cellStyle name="Финансовый 5 3 3 5" xfId="27845" xr:uid="{00000000-0005-0000-0000-000094B70000}"/>
    <cellStyle name="Финансовый 5 3 4" xfId="5106" xr:uid="{00000000-0005-0000-0000-000095B70000}"/>
    <cellStyle name="Финансовый 5 3 4 2" xfId="6364" xr:uid="{00000000-0005-0000-0000-000096B70000}"/>
    <cellStyle name="Финансовый 5 3 4 2 2" xfId="18310" xr:uid="{00000000-0005-0000-0000-000097B70000}"/>
    <cellStyle name="Финансовый 5 3 4 2 2 2" xfId="36619" xr:uid="{00000000-0005-0000-0000-000098B70000}"/>
    <cellStyle name="Финансовый 5 3 4 2 3" xfId="28405" xr:uid="{00000000-0005-0000-0000-000099B70000}"/>
    <cellStyle name="Финансовый 5 3 4 3" xfId="10595" xr:uid="{00000000-0005-0000-0000-00009AB70000}"/>
    <cellStyle name="Финансовый 5 3 4 4" xfId="15550" xr:uid="{00000000-0005-0000-0000-00009BB70000}"/>
    <cellStyle name="Финансовый 5 3 4 4 2" xfId="24725" xr:uid="{00000000-0005-0000-0000-00009CB70000}"/>
    <cellStyle name="Финансовый 5 3 4 4 2 2" xfId="42725" xr:uid="{00000000-0005-0000-0000-00009DB70000}"/>
    <cellStyle name="Финансовый 5 3 4 4 3" xfId="34380" xr:uid="{00000000-0005-0000-0000-00009EB70000}"/>
    <cellStyle name="Финансовый 5 3 5" xfId="5689" xr:uid="{00000000-0005-0000-0000-00009FB70000}"/>
    <cellStyle name="Финансовый 5 3 5 2" xfId="11846" xr:uid="{00000000-0005-0000-0000-0000A0B70000}"/>
    <cellStyle name="Финансовый 5 3 6" xfId="17681" xr:uid="{00000000-0005-0000-0000-0000A1B70000}"/>
    <cellStyle name="Финансовый 5 3 6 2" xfId="36033" xr:uid="{00000000-0005-0000-0000-0000A2B70000}"/>
    <cellStyle name="Финансовый 5 3 7" xfId="27843" xr:uid="{00000000-0005-0000-0000-0000A3B70000}"/>
    <cellStyle name="Финансовый 5 4" xfId="4851" xr:uid="{00000000-0005-0000-0000-0000A4B70000}"/>
    <cellStyle name="Финансовый 5 4 2" xfId="4852" xr:uid="{00000000-0005-0000-0000-0000A5B70000}"/>
    <cellStyle name="Финансовый 5 4 2 2" xfId="5235" xr:uid="{00000000-0005-0000-0000-0000A6B70000}"/>
    <cellStyle name="Финансовый 5 4 2 2 2" xfId="6461" xr:uid="{00000000-0005-0000-0000-0000A7B70000}"/>
    <cellStyle name="Финансовый 5 4 2 2 2 2" xfId="18405" xr:uid="{00000000-0005-0000-0000-0000A8B70000}"/>
    <cellStyle name="Финансовый 5 4 2 2 2 2 2" xfId="36713" xr:uid="{00000000-0005-0000-0000-0000A9B70000}"/>
    <cellStyle name="Финансовый 5 4 2 2 2 3" xfId="28499" xr:uid="{00000000-0005-0000-0000-0000AAB70000}"/>
    <cellStyle name="Финансовый 5 4 2 2 3" xfId="8709" xr:uid="{00000000-0005-0000-0000-0000ABB70000}"/>
    <cellStyle name="Финансовый 5 4 2 3" xfId="5812" xr:uid="{00000000-0005-0000-0000-0000ACB70000}"/>
    <cellStyle name="Финансовый 5 4 2 4" xfId="17685" xr:uid="{00000000-0005-0000-0000-0000ADB70000}"/>
    <cellStyle name="Финансовый 5 4 2 4 2" xfId="36037" xr:uid="{00000000-0005-0000-0000-0000AEB70000}"/>
    <cellStyle name="Финансовый 5 4 2 5" xfId="27847" xr:uid="{00000000-0005-0000-0000-0000AFB70000}"/>
    <cellStyle name="Финансовый 5 4 3" xfId="4853" xr:uid="{00000000-0005-0000-0000-0000B0B70000}"/>
    <cellStyle name="Финансовый 5 4 3 2" xfId="5236" xr:uid="{00000000-0005-0000-0000-0000B1B70000}"/>
    <cellStyle name="Финансовый 5 4 3 2 2" xfId="6462" xr:uid="{00000000-0005-0000-0000-0000B2B70000}"/>
    <cellStyle name="Финансовый 5 4 3 2 2 2" xfId="18406" xr:uid="{00000000-0005-0000-0000-0000B3B70000}"/>
    <cellStyle name="Финансовый 5 4 3 2 2 2 2" xfId="36714" xr:uid="{00000000-0005-0000-0000-0000B4B70000}"/>
    <cellStyle name="Финансовый 5 4 3 2 2 3" xfId="28500" xr:uid="{00000000-0005-0000-0000-0000B5B70000}"/>
    <cellStyle name="Финансовый 5 4 3 2 3" xfId="10596" xr:uid="{00000000-0005-0000-0000-0000B6B70000}"/>
    <cellStyle name="Финансовый 5 4 3 3" xfId="5813" xr:uid="{00000000-0005-0000-0000-0000B7B70000}"/>
    <cellStyle name="Финансовый 5 4 3 4" xfId="17686" xr:uid="{00000000-0005-0000-0000-0000B8B70000}"/>
    <cellStyle name="Финансовый 5 4 3 4 2" xfId="36038" xr:uid="{00000000-0005-0000-0000-0000B9B70000}"/>
    <cellStyle name="Финансовый 5 4 3 5" xfId="27848" xr:uid="{00000000-0005-0000-0000-0000BAB70000}"/>
    <cellStyle name="Финансовый 5 4 4" xfId="5107" xr:uid="{00000000-0005-0000-0000-0000BBB70000}"/>
    <cellStyle name="Финансовый 5 4 4 2" xfId="6365" xr:uid="{00000000-0005-0000-0000-0000BCB70000}"/>
    <cellStyle name="Финансовый 5 4 4 2 2" xfId="18311" xr:uid="{00000000-0005-0000-0000-0000BDB70000}"/>
    <cellStyle name="Финансовый 5 4 4 2 2 2" xfId="36620" xr:uid="{00000000-0005-0000-0000-0000BEB70000}"/>
    <cellStyle name="Финансовый 5 4 4 2 3" xfId="28406" xr:uid="{00000000-0005-0000-0000-0000BFB70000}"/>
    <cellStyle name="Финансовый 5 4 4 3" xfId="10597" xr:uid="{00000000-0005-0000-0000-0000C0B70000}"/>
    <cellStyle name="Финансовый 5 4 4 4" xfId="15551" xr:uid="{00000000-0005-0000-0000-0000C1B70000}"/>
    <cellStyle name="Финансовый 5 4 4 4 2" xfId="24726" xr:uid="{00000000-0005-0000-0000-0000C2B70000}"/>
    <cellStyle name="Финансовый 5 4 4 4 2 2" xfId="42726" xr:uid="{00000000-0005-0000-0000-0000C3B70000}"/>
    <cellStyle name="Финансовый 5 4 4 4 3" xfId="34381" xr:uid="{00000000-0005-0000-0000-0000C4B70000}"/>
    <cellStyle name="Финансовый 5 4 5" xfId="5690" xr:uid="{00000000-0005-0000-0000-0000C5B70000}"/>
    <cellStyle name="Финансовый 5 4 5 2" xfId="11847" xr:uid="{00000000-0005-0000-0000-0000C6B70000}"/>
    <cellStyle name="Финансовый 5 4 6" xfId="17684" xr:uid="{00000000-0005-0000-0000-0000C7B70000}"/>
    <cellStyle name="Финансовый 5 4 6 2" xfId="36036" xr:uid="{00000000-0005-0000-0000-0000C8B70000}"/>
    <cellStyle name="Финансовый 5 4 7" xfId="27846" xr:uid="{00000000-0005-0000-0000-0000C9B70000}"/>
    <cellStyle name="Финансовый 5 5" xfId="4854" xr:uid="{00000000-0005-0000-0000-0000CAB70000}"/>
    <cellStyle name="Финансовый 5 5 2" xfId="5237" xr:uid="{00000000-0005-0000-0000-0000CBB70000}"/>
    <cellStyle name="Финансовый 5 5 2 2" xfId="6463" xr:uid="{00000000-0005-0000-0000-0000CCB70000}"/>
    <cellStyle name="Финансовый 5 5 2 2 2" xfId="18407" xr:uid="{00000000-0005-0000-0000-0000CDB70000}"/>
    <cellStyle name="Финансовый 5 5 2 2 2 2" xfId="36715" xr:uid="{00000000-0005-0000-0000-0000CEB70000}"/>
    <cellStyle name="Финансовый 5 5 2 2 3" xfId="28501" xr:uid="{00000000-0005-0000-0000-0000CFB70000}"/>
    <cellStyle name="Финансовый 5 5 2 3" xfId="11848" xr:uid="{00000000-0005-0000-0000-0000D0B70000}"/>
    <cellStyle name="Финансовый 5 5 2 4" xfId="27117" xr:uid="{00000000-0005-0000-0000-0000D1B70000}"/>
    <cellStyle name="Финансовый 5 5 2 4 2" xfId="45013" xr:uid="{00000000-0005-0000-0000-0000D2B70000}"/>
    <cellStyle name="Финансовый 5 5 2 5" xfId="46084" xr:uid="{00000000-0005-0000-0000-0000D3B70000}"/>
    <cellStyle name="Финансовый 5 5 2 6" xfId="47281" xr:uid="{00000000-0005-0000-0000-0000D4B70000}"/>
    <cellStyle name="Финансовый 5 5 3" xfId="5814" xr:uid="{00000000-0005-0000-0000-0000D5B70000}"/>
    <cellStyle name="Финансовый 5 5 3 2" xfId="46088" xr:uid="{00000000-0005-0000-0000-0000D6B70000}"/>
    <cellStyle name="Финансовый 5 5 3 3" xfId="47285" xr:uid="{00000000-0005-0000-0000-0000D7B70000}"/>
    <cellStyle name="Финансовый 5 5 4" xfId="17687" xr:uid="{00000000-0005-0000-0000-0000D8B70000}"/>
    <cellStyle name="Финансовый 5 5 4 2" xfId="36039" xr:uid="{00000000-0005-0000-0000-0000D9B70000}"/>
    <cellStyle name="Финансовый 5 5 5" xfId="27849" xr:uid="{00000000-0005-0000-0000-0000DAB70000}"/>
    <cellStyle name="Финансовый 5 6" xfId="4855" xr:uid="{00000000-0005-0000-0000-0000DBB70000}"/>
    <cellStyle name="Финансовый 5 6 2" xfId="5238" xr:uid="{00000000-0005-0000-0000-0000DCB70000}"/>
    <cellStyle name="Финансовый 5 6 2 2" xfId="6464" xr:uid="{00000000-0005-0000-0000-0000DDB70000}"/>
    <cellStyle name="Финансовый 5 6 2 2 2" xfId="18408" xr:uid="{00000000-0005-0000-0000-0000DEB70000}"/>
    <cellStyle name="Финансовый 5 6 2 2 2 2" xfId="36716" xr:uid="{00000000-0005-0000-0000-0000DFB70000}"/>
    <cellStyle name="Финансовый 5 6 2 2 3" xfId="28502" xr:uid="{00000000-0005-0000-0000-0000E0B70000}"/>
    <cellStyle name="Финансовый 5 6 2 3" xfId="10598" xr:uid="{00000000-0005-0000-0000-0000E1B70000}"/>
    <cellStyle name="Финансовый 5 6 3" xfId="5815" xr:uid="{00000000-0005-0000-0000-0000E2B70000}"/>
    <cellStyle name="Финансовый 5 6 4" xfId="17688" xr:uid="{00000000-0005-0000-0000-0000E3B70000}"/>
    <cellStyle name="Финансовый 5 6 4 2" xfId="36040" xr:uid="{00000000-0005-0000-0000-0000E4B70000}"/>
    <cellStyle name="Финансовый 5 6 5" xfId="27850" xr:uid="{00000000-0005-0000-0000-0000E5B70000}"/>
    <cellStyle name="Финансовый 5 7" xfId="5006" xr:uid="{00000000-0005-0000-0000-0000E6B70000}"/>
    <cellStyle name="Финансовый 5 7 2" xfId="6274" xr:uid="{00000000-0005-0000-0000-0000E7B70000}"/>
    <cellStyle name="Финансовый 5 7 2 2" xfId="18221" xr:uid="{00000000-0005-0000-0000-0000E8B70000}"/>
    <cellStyle name="Финансовый 5 7 2 2 2" xfId="36530" xr:uid="{00000000-0005-0000-0000-0000E9B70000}"/>
    <cellStyle name="Финансовый 5 7 2 3" xfId="28315" xr:uid="{00000000-0005-0000-0000-0000EAB70000}"/>
    <cellStyle name="Финансовый 5 7 3" xfId="8292" xr:uid="{00000000-0005-0000-0000-0000EBB70000}"/>
    <cellStyle name="Финансовый 5 7 4" xfId="15552" xr:uid="{00000000-0005-0000-0000-0000ECB70000}"/>
    <cellStyle name="Финансовый 5 7 4 2" xfId="24727" xr:uid="{00000000-0005-0000-0000-0000EDB70000}"/>
    <cellStyle name="Финансовый 5 7 4 2 2" xfId="42727" xr:uid="{00000000-0005-0000-0000-0000EEB70000}"/>
    <cellStyle name="Финансовый 5 7 4 3" xfId="34382" xr:uid="{00000000-0005-0000-0000-0000EFB70000}"/>
    <cellStyle name="Финансовый 5 7 5" xfId="16899" xr:uid="{00000000-0005-0000-0000-0000F0B70000}"/>
    <cellStyle name="Финансовый 5 7 5 2" xfId="25642" xr:uid="{00000000-0005-0000-0000-0000F1B70000}"/>
    <cellStyle name="Финансовый 5 7 5 2 2" xfId="43603" xr:uid="{00000000-0005-0000-0000-0000F2B70000}"/>
    <cellStyle name="Финансовый 5 7 5 3" xfId="35297" xr:uid="{00000000-0005-0000-0000-0000F3B70000}"/>
    <cellStyle name="Финансовый 5 7 6" xfId="27065" xr:uid="{00000000-0005-0000-0000-0000F4B70000}"/>
    <cellStyle name="Финансовый 5 7 6 2" xfId="44979" xr:uid="{00000000-0005-0000-0000-0000F5B70000}"/>
    <cellStyle name="Финансовый 5 7 7" xfId="46036" xr:uid="{00000000-0005-0000-0000-0000F6B70000}"/>
    <cellStyle name="Финансовый 5 7 8" xfId="47233" xr:uid="{00000000-0005-0000-0000-0000F7B70000}"/>
    <cellStyle name="Финансовый 5 8" xfId="5425" xr:uid="{00000000-0005-0000-0000-0000F8B70000}"/>
    <cellStyle name="Финансовый 5 8 2" xfId="11844" xr:uid="{00000000-0005-0000-0000-0000F9B70000}"/>
    <cellStyle name="Финансовый 5 9" xfId="17678" xr:uid="{00000000-0005-0000-0000-0000FAB70000}"/>
    <cellStyle name="Финансовый 5 9 2" xfId="36030" xr:uid="{00000000-0005-0000-0000-0000FBB70000}"/>
    <cellStyle name="Финансовый 5_UG Consolidated Budget 2010_Draft_5" xfId="8041" xr:uid="{00000000-0005-0000-0000-0000FCB70000}"/>
    <cellStyle name="Финансовый 50" xfId="25961" xr:uid="{00000000-0005-0000-0000-0000FDB70000}"/>
    <cellStyle name="Финансовый 50 2" xfId="43905" xr:uid="{00000000-0005-0000-0000-0000FEB70000}"/>
    <cellStyle name="Финансовый 51" xfId="17099" xr:uid="{00000000-0005-0000-0000-0000FFB70000}"/>
    <cellStyle name="Финансовый 51 2" xfId="35459" xr:uid="{00000000-0005-0000-0000-000000B80000}"/>
    <cellStyle name="Финансовый 52" xfId="25812" xr:uid="{00000000-0005-0000-0000-000001B80000}"/>
    <cellStyle name="Финансовый 52 2" xfId="43765" xr:uid="{00000000-0005-0000-0000-000002B80000}"/>
    <cellStyle name="Финансовый 53" xfId="23383" xr:uid="{00000000-0005-0000-0000-000003B80000}"/>
    <cellStyle name="Финансовый 53 2" xfId="41383" xr:uid="{00000000-0005-0000-0000-000004B80000}"/>
    <cellStyle name="Финансовый 54" xfId="25912" xr:uid="{00000000-0005-0000-0000-000005B80000}"/>
    <cellStyle name="Финансовый 54 2" xfId="43859" xr:uid="{00000000-0005-0000-0000-000006B80000}"/>
    <cellStyle name="Финансовый 55" xfId="22663" xr:uid="{00000000-0005-0000-0000-000007B80000}"/>
    <cellStyle name="Финансовый 55 2" xfId="40667" xr:uid="{00000000-0005-0000-0000-000008B80000}"/>
    <cellStyle name="Финансовый 56" xfId="25682" xr:uid="{00000000-0005-0000-0000-000009B80000}"/>
    <cellStyle name="Финансовый 56 2" xfId="43643" xr:uid="{00000000-0005-0000-0000-00000AB80000}"/>
    <cellStyle name="Финансовый 57" xfId="25742" xr:uid="{00000000-0005-0000-0000-00000BB80000}"/>
    <cellStyle name="Финансовый 57 2" xfId="43701" xr:uid="{00000000-0005-0000-0000-00000CB80000}"/>
    <cellStyle name="Финансовый 58" xfId="17140" xr:uid="{00000000-0005-0000-0000-00000DB80000}"/>
    <cellStyle name="Финансовый 58 2" xfId="35496" xr:uid="{00000000-0005-0000-0000-00000EB80000}"/>
    <cellStyle name="Финансовый 59" xfId="25788" xr:uid="{00000000-0005-0000-0000-00000FB80000}"/>
    <cellStyle name="Финансовый 59 2" xfId="43742" xr:uid="{00000000-0005-0000-0000-000010B80000}"/>
    <cellStyle name="Финансовый 6" xfId="4856" xr:uid="{00000000-0005-0000-0000-000011B80000}"/>
    <cellStyle name="Финансовый 6 2" xfId="4857" xr:uid="{00000000-0005-0000-0000-000012B80000}"/>
    <cellStyle name="Финансовый 6 2 2" xfId="5108" xr:uid="{00000000-0005-0000-0000-000013B80000}"/>
    <cellStyle name="Финансовый 6 2 2 2" xfId="6366" xr:uid="{00000000-0005-0000-0000-000014B80000}"/>
    <cellStyle name="Финансовый 6 2 2 2 2" xfId="18312" xr:uid="{00000000-0005-0000-0000-000015B80000}"/>
    <cellStyle name="Финансовый 6 2 2 2 2 2" xfId="36621" xr:uid="{00000000-0005-0000-0000-000016B80000}"/>
    <cellStyle name="Финансовый 6 2 2 2 3" xfId="28407" xr:uid="{00000000-0005-0000-0000-000017B80000}"/>
    <cellStyle name="Финансовый 6 2 2 3" xfId="11850" xr:uid="{00000000-0005-0000-0000-000018B80000}"/>
    <cellStyle name="Финансовый 6 2 3" xfId="5691" xr:uid="{00000000-0005-0000-0000-000019B80000}"/>
    <cellStyle name="Финансовый 6 2 4" xfId="17690" xr:uid="{00000000-0005-0000-0000-00001AB80000}"/>
    <cellStyle name="Финансовый 6 2 4 2" xfId="36042" xr:uid="{00000000-0005-0000-0000-00001BB80000}"/>
    <cellStyle name="Финансовый 6 2 5" xfId="27852" xr:uid="{00000000-0005-0000-0000-00001CB80000}"/>
    <cellStyle name="Финансовый 6 3" xfId="5008" xr:uid="{00000000-0005-0000-0000-00001DB80000}"/>
    <cellStyle name="Финансовый 6 3 2" xfId="6276" xr:uid="{00000000-0005-0000-0000-00001EB80000}"/>
    <cellStyle name="Финансовый 6 3 2 2" xfId="18222" xr:uid="{00000000-0005-0000-0000-00001FB80000}"/>
    <cellStyle name="Финансовый 6 3 2 2 2" xfId="36531" xr:uid="{00000000-0005-0000-0000-000020B80000}"/>
    <cellStyle name="Финансовый 6 3 2 3" xfId="28317" xr:uid="{00000000-0005-0000-0000-000021B80000}"/>
    <cellStyle name="Финансовый 6 3 3" xfId="8042" xr:uid="{00000000-0005-0000-0000-000022B80000}"/>
    <cellStyle name="Финансовый 6 3 4" xfId="13249" xr:uid="{00000000-0005-0000-0000-000023B80000}"/>
    <cellStyle name="Финансовый 6 3 4 2" xfId="22650" xr:uid="{00000000-0005-0000-0000-000024B80000}"/>
    <cellStyle name="Финансовый 6 3 4 2 2" xfId="40662" xr:uid="{00000000-0005-0000-0000-000025B80000}"/>
    <cellStyle name="Финансовый 6 3 4 3" xfId="32322" xr:uid="{00000000-0005-0000-0000-000026B80000}"/>
    <cellStyle name="Финансовый 6 4" xfId="5446" xr:uid="{00000000-0005-0000-0000-000027B80000}"/>
    <cellStyle name="Финансовый 6 4 2" xfId="11849" xr:uid="{00000000-0005-0000-0000-000028B80000}"/>
    <cellStyle name="Финансовый 6 5" xfId="17689" xr:uid="{00000000-0005-0000-0000-000029B80000}"/>
    <cellStyle name="Финансовый 6 5 2" xfId="36041" xr:uid="{00000000-0005-0000-0000-00002AB80000}"/>
    <cellStyle name="Финансовый 6 6" xfId="27851" xr:uid="{00000000-0005-0000-0000-00002BB80000}"/>
    <cellStyle name="Финансовый 6_UG Consolidated Budget 2010_Draft_5" xfId="8043" xr:uid="{00000000-0005-0000-0000-00002CB80000}"/>
    <cellStyle name="Финансовый 60" xfId="17122" xr:uid="{00000000-0005-0000-0000-00002DB80000}"/>
    <cellStyle name="Финансовый 60 2" xfId="35481" xr:uid="{00000000-0005-0000-0000-00002EB80000}"/>
    <cellStyle name="Финансовый 61" xfId="17131" xr:uid="{00000000-0005-0000-0000-00002FB80000}"/>
    <cellStyle name="Финансовый 61 2" xfId="35488" xr:uid="{00000000-0005-0000-0000-000030B80000}"/>
    <cellStyle name="Финансовый 62" xfId="17469" xr:uid="{00000000-0005-0000-0000-000031B80000}"/>
    <cellStyle name="Финансовый 62 2" xfId="35823" xr:uid="{00000000-0005-0000-0000-000032B80000}"/>
    <cellStyle name="Финансовый 63" xfId="25811" xr:uid="{00000000-0005-0000-0000-000033B80000}"/>
    <cellStyle name="Финансовый 63 2" xfId="43764" xr:uid="{00000000-0005-0000-0000-000034B80000}"/>
    <cellStyle name="Финансовый 64" xfId="25758" xr:uid="{00000000-0005-0000-0000-000035B80000}"/>
    <cellStyle name="Финансовый 64 2" xfId="43714" xr:uid="{00000000-0005-0000-0000-000036B80000}"/>
    <cellStyle name="Финансовый 65" xfId="26025" xr:uid="{00000000-0005-0000-0000-000037B80000}"/>
    <cellStyle name="Финансовый 66" xfId="26052" xr:uid="{00000000-0005-0000-0000-000038B80000}"/>
    <cellStyle name="Финансовый 67" xfId="27859" xr:uid="{00000000-0005-0000-0000-000039B80000}"/>
    <cellStyle name="Финансовый 68" xfId="45130" xr:uid="{00000000-0005-0000-0000-00003AB80000}"/>
    <cellStyle name="Финансовый 7" xfId="4858" xr:uid="{00000000-0005-0000-0000-00003BB80000}"/>
    <cellStyle name="Финансовый 7 2" xfId="4859" xr:uid="{00000000-0005-0000-0000-00003CB80000}"/>
    <cellStyle name="Финансовый 7 2 2" xfId="5239" xr:uid="{00000000-0005-0000-0000-00003DB80000}"/>
    <cellStyle name="Финансовый 7 2 2 2" xfId="6465" xr:uid="{00000000-0005-0000-0000-00003EB80000}"/>
    <cellStyle name="Финансовый 7 2 2 2 2" xfId="18409" xr:uid="{00000000-0005-0000-0000-00003FB80000}"/>
    <cellStyle name="Финансовый 7 2 2 2 2 2" xfId="36717" xr:uid="{00000000-0005-0000-0000-000040B80000}"/>
    <cellStyle name="Финансовый 7 2 2 2 3" xfId="28503" xr:uid="{00000000-0005-0000-0000-000041B80000}"/>
    <cellStyle name="Финансовый 7 2 2 3" xfId="11852" xr:uid="{00000000-0005-0000-0000-000042B80000}"/>
    <cellStyle name="Финансовый 7 2 3" xfId="5816" xr:uid="{00000000-0005-0000-0000-000043B80000}"/>
    <cellStyle name="Финансовый 7 2 4" xfId="17692" xr:uid="{00000000-0005-0000-0000-000044B80000}"/>
    <cellStyle name="Финансовый 7 2 4 2" xfId="36044" xr:uid="{00000000-0005-0000-0000-000045B80000}"/>
    <cellStyle name="Финансовый 7 2 5" xfId="27854" xr:uid="{00000000-0005-0000-0000-000046B80000}"/>
    <cellStyle name="Финансовый 7 3" xfId="5109" xr:uid="{00000000-0005-0000-0000-000047B80000}"/>
    <cellStyle name="Финансовый 7 3 2" xfId="6367" xr:uid="{00000000-0005-0000-0000-000048B80000}"/>
    <cellStyle name="Финансовый 7 3 2 2" xfId="18313" xr:uid="{00000000-0005-0000-0000-000049B80000}"/>
    <cellStyle name="Финансовый 7 3 2 2 2" xfId="36622" xr:uid="{00000000-0005-0000-0000-00004AB80000}"/>
    <cellStyle name="Финансовый 7 3 2 3" xfId="28408" xr:uid="{00000000-0005-0000-0000-00004BB80000}"/>
    <cellStyle name="Финансовый 7 3 3" xfId="11851" xr:uid="{00000000-0005-0000-0000-00004CB80000}"/>
    <cellStyle name="Финансовый 7 4" xfId="5692" xr:uid="{00000000-0005-0000-0000-00004DB80000}"/>
    <cellStyle name="Финансовый 7 5" xfId="17691" xr:uid="{00000000-0005-0000-0000-00004EB80000}"/>
    <cellStyle name="Финансовый 7 5 2" xfId="36043" xr:uid="{00000000-0005-0000-0000-00004FB80000}"/>
    <cellStyle name="Финансовый 7 6" xfId="27853" xr:uid="{00000000-0005-0000-0000-000050B80000}"/>
    <cellStyle name="Финансовый 8" xfId="4860" xr:uid="{00000000-0005-0000-0000-000051B80000}"/>
    <cellStyle name="Финансовый 8 2" xfId="4861" xr:uid="{00000000-0005-0000-0000-000052B80000}"/>
    <cellStyle name="Финансовый 8 2 2" xfId="5240" xr:uid="{00000000-0005-0000-0000-000053B80000}"/>
    <cellStyle name="Финансовый 8 2 2 2" xfId="6466" xr:uid="{00000000-0005-0000-0000-000054B80000}"/>
    <cellStyle name="Финансовый 8 2 2 2 2" xfId="18410" xr:uid="{00000000-0005-0000-0000-000055B80000}"/>
    <cellStyle name="Финансовый 8 2 2 2 2 2" xfId="36718" xr:uid="{00000000-0005-0000-0000-000056B80000}"/>
    <cellStyle name="Финансовый 8 2 2 2 3" xfId="28504" xr:uid="{00000000-0005-0000-0000-000057B80000}"/>
    <cellStyle name="Финансовый 8 2 2 3" xfId="11854" xr:uid="{00000000-0005-0000-0000-000058B80000}"/>
    <cellStyle name="Финансовый 8 2 3" xfId="5817" xr:uid="{00000000-0005-0000-0000-000059B80000}"/>
    <cellStyle name="Финансовый 8 2 4" xfId="17694" xr:uid="{00000000-0005-0000-0000-00005AB80000}"/>
    <cellStyle name="Финансовый 8 2 4 2" xfId="36046" xr:uid="{00000000-0005-0000-0000-00005BB80000}"/>
    <cellStyle name="Финансовый 8 2 5" xfId="27856" xr:uid="{00000000-0005-0000-0000-00005CB80000}"/>
    <cellStyle name="Финансовый 8 3" xfId="5110" xr:uid="{00000000-0005-0000-0000-00005DB80000}"/>
    <cellStyle name="Финансовый 8 3 2" xfId="6368" xr:uid="{00000000-0005-0000-0000-00005EB80000}"/>
    <cellStyle name="Финансовый 8 3 2 2" xfId="18314" xr:uid="{00000000-0005-0000-0000-00005FB80000}"/>
    <cellStyle name="Финансовый 8 3 2 2 2" xfId="36623" xr:uid="{00000000-0005-0000-0000-000060B80000}"/>
    <cellStyle name="Финансовый 8 3 2 3" xfId="28409" xr:uid="{00000000-0005-0000-0000-000061B80000}"/>
    <cellStyle name="Финансовый 8 3 3" xfId="11853" xr:uid="{00000000-0005-0000-0000-000062B80000}"/>
    <cellStyle name="Финансовый 8 4" xfId="5693" xr:uid="{00000000-0005-0000-0000-000063B80000}"/>
    <cellStyle name="Финансовый 8 5" xfId="17693" xr:uid="{00000000-0005-0000-0000-000064B80000}"/>
    <cellStyle name="Финансовый 8 5 2" xfId="36045" xr:uid="{00000000-0005-0000-0000-000065B80000}"/>
    <cellStyle name="Финансовый 8 6" xfId="27855" xr:uid="{00000000-0005-0000-0000-000066B80000}"/>
    <cellStyle name="Финансовый 9" xfId="4862" xr:uid="{00000000-0005-0000-0000-000067B80000}"/>
    <cellStyle name="Финансовый 9 2" xfId="4863" xr:uid="{00000000-0005-0000-0000-000068B80000}"/>
    <cellStyle name="Финансовый 9 2 2" xfId="5241" xr:uid="{00000000-0005-0000-0000-000069B80000}"/>
    <cellStyle name="Финансовый 9 2 2 2" xfId="6467" xr:uid="{00000000-0005-0000-0000-00006AB80000}"/>
    <cellStyle name="Финансовый 9 2 2 2 2" xfId="18411" xr:uid="{00000000-0005-0000-0000-00006BB80000}"/>
    <cellStyle name="Финансовый 9 2 2 2 2 2" xfId="36719" xr:uid="{00000000-0005-0000-0000-00006CB80000}"/>
    <cellStyle name="Финансовый 9 2 2 2 3" xfId="28505" xr:uid="{00000000-0005-0000-0000-00006DB80000}"/>
    <cellStyle name="Финансовый 9 2 2 3" xfId="11856" xr:uid="{00000000-0005-0000-0000-00006EB80000}"/>
    <cellStyle name="Финансовый 9 2 3" xfId="5818" xr:uid="{00000000-0005-0000-0000-00006FB80000}"/>
    <cellStyle name="Финансовый 9 2 4" xfId="17696" xr:uid="{00000000-0005-0000-0000-000070B80000}"/>
    <cellStyle name="Финансовый 9 2 4 2" xfId="36048" xr:uid="{00000000-0005-0000-0000-000071B80000}"/>
    <cellStyle name="Финансовый 9 2 5" xfId="27858" xr:uid="{00000000-0005-0000-0000-000072B80000}"/>
    <cellStyle name="Финансовый 9 3" xfId="5111" xr:uid="{00000000-0005-0000-0000-000073B80000}"/>
    <cellStyle name="Финансовый 9 3 2" xfId="6369" xr:uid="{00000000-0005-0000-0000-000074B80000}"/>
    <cellStyle name="Финансовый 9 3 2 2" xfId="18315" xr:uid="{00000000-0005-0000-0000-000075B80000}"/>
    <cellStyle name="Финансовый 9 3 2 2 2" xfId="36624" xr:uid="{00000000-0005-0000-0000-000076B80000}"/>
    <cellStyle name="Финансовый 9 3 2 3" xfId="28410" xr:uid="{00000000-0005-0000-0000-000077B80000}"/>
    <cellStyle name="Финансовый 9 3 3" xfId="11855" xr:uid="{00000000-0005-0000-0000-000078B80000}"/>
    <cellStyle name="Финансовый 9 4" xfId="5694" xr:uid="{00000000-0005-0000-0000-000079B80000}"/>
    <cellStyle name="Финансовый 9 5" xfId="17695" xr:uid="{00000000-0005-0000-0000-00007AB80000}"/>
    <cellStyle name="Финансовый 9 5 2" xfId="36047" xr:uid="{00000000-0005-0000-0000-00007BB80000}"/>
    <cellStyle name="Финансовый 9 6" xfId="27857" xr:uid="{00000000-0005-0000-0000-00007CB80000}"/>
    <cellStyle name="Хороший 10" xfId="4864" xr:uid="{00000000-0005-0000-0000-00007DB80000}"/>
    <cellStyle name="Хороший 11" xfId="4865" xr:uid="{00000000-0005-0000-0000-00007EB80000}"/>
    <cellStyle name="Хороший 12" xfId="4866" xr:uid="{00000000-0005-0000-0000-00007FB80000}"/>
    <cellStyle name="Хороший 13" xfId="4867" xr:uid="{00000000-0005-0000-0000-000080B80000}"/>
    <cellStyle name="Хороший 14" xfId="4868" xr:uid="{00000000-0005-0000-0000-000081B80000}"/>
    <cellStyle name="Хороший 15" xfId="4869" xr:uid="{00000000-0005-0000-0000-000082B80000}"/>
    <cellStyle name="Хороший 16" xfId="4870" xr:uid="{00000000-0005-0000-0000-000083B80000}"/>
    <cellStyle name="Хороший 17" xfId="4871" xr:uid="{00000000-0005-0000-0000-000084B80000}"/>
    <cellStyle name="Хороший 18" xfId="4872" xr:uid="{00000000-0005-0000-0000-000085B80000}"/>
    <cellStyle name="Хороший 19" xfId="4873" xr:uid="{00000000-0005-0000-0000-000086B80000}"/>
    <cellStyle name="Хороший 2" xfId="4874" xr:uid="{00000000-0005-0000-0000-000087B80000}"/>
    <cellStyle name="Хороший 2 2" xfId="4875" xr:uid="{00000000-0005-0000-0000-000088B80000}"/>
    <cellStyle name="Хороший 2 2 2" xfId="4876" xr:uid="{00000000-0005-0000-0000-000089B80000}"/>
    <cellStyle name="Хороший 2 2 3" xfId="6801" xr:uid="{00000000-0005-0000-0000-00008AB80000}"/>
    <cellStyle name="Хороший 2 2_Reconcilation" xfId="8708" xr:uid="{00000000-0005-0000-0000-00008BB80000}"/>
    <cellStyle name="Хороший 2 3" xfId="7375" xr:uid="{00000000-0005-0000-0000-00008CB80000}"/>
    <cellStyle name="Хороший 2 4" xfId="8710" xr:uid="{00000000-0005-0000-0000-00008DB80000}"/>
    <cellStyle name="Хороший 2_Сравнение РЗ по геологии_Hak" xfId="7731" xr:uid="{00000000-0005-0000-0000-00008EB80000}"/>
    <cellStyle name="Хороший 20" xfId="4877" xr:uid="{00000000-0005-0000-0000-00008FB80000}"/>
    <cellStyle name="Хороший 21" xfId="4878" xr:uid="{00000000-0005-0000-0000-000090B80000}"/>
    <cellStyle name="Хороший 22" xfId="4879" xr:uid="{00000000-0005-0000-0000-000091B80000}"/>
    <cellStyle name="Хороший 23" xfId="4880" xr:uid="{00000000-0005-0000-0000-000092B80000}"/>
    <cellStyle name="Хороший 3" xfId="4881" xr:uid="{00000000-0005-0000-0000-000093B80000}"/>
    <cellStyle name="Хороший 3 2" xfId="4882" xr:uid="{00000000-0005-0000-0000-000094B80000}"/>
    <cellStyle name="Хороший 3 3" xfId="6714" xr:uid="{00000000-0005-0000-0000-000095B80000}"/>
    <cellStyle name="Хороший 3_Reconcilation" xfId="9188" xr:uid="{00000000-0005-0000-0000-000096B80000}"/>
    <cellStyle name="Хороший 4" xfId="4883" xr:uid="{00000000-0005-0000-0000-000097B80000}"/>
    <cellStyle name="Хороший 4 2" xfId="8349" xr:uid="{00000000-0005-0000-0000-000098B80000}"/>
    <cellStyle name="Хороший 5" xfId="4884" xr:uid="{00000000-0005-0000-0000-000099B80000}"/>
    <cellStyle name="Хороший 5 2" xfId="7240" xr:uid="{00000000-0005-0000-0000-00009AB80000}"/>
    <cellStyle name="Хороший 6" xfId="4885" xr:uid="{00000000-0005-0000-0000-00009BB80000}"/>
    <cellStyle name="Хороший 6 2" xfId="7741" xr:uid="{00000000-0005-0000-0000-00009CB80000}"/>
    <cellStyle name="Хороший 7" xfId="4886" xr:uid="{00000000-0005-0000-0000-00009DB80000}"/>
    <cellStyle name="Хороший 7 2" xfId="8074" xr:uid="{00000000-0005-0000-0000-00009EB80000}"/>
    <cellStyle name="Хороший 8" xfId="4887" xr:uid="{00000000-0005-0000-0000-00009FB80000}"/>
    <cellStyle name="Хороший 8 2" xfId="9218" xr:uid="{00000000-0005-0000-0000-0000A0B80000}"/>
    <cellStyle name="Хороший 9" xfId="4888" xr:uid="{00000000-0005-0000-0000-0000A1B80000}"/>
    <cellStyle name="Хороший 9 2" xfId="12137" xr:uid="{00000000-0005-0000-0000-0000A2B80000}"/>
    <cellStyle name="Џђћ–…ќ’ќ›‰" xfId="4889" xr:uid="{00000000-0005-0000-0000-0000A3B80000}"/>
    <cellStyle name="Џђћ–…ќ’ќ›‰ 10" xfId="4890" xr:uid="{00000000-0005-0000-0000-0000A4B80000}"/>
    <cellStyle name="Џђћ–…ќ’ќ›‰ 11" xfId="4891" xr:uid="{00000000-0005-0000-0000-0000A5B80000}"/>
    <cellStyle name="Џђћ–…ќ’ќ›‰ 2" xfId="4892" xr:uid="{00000000-0005-0000-0000-0000A6B80000}"/>
    <cellStyle name="Џђћ–…ќ’ќ›‰ 2 2" xfId="4893" xr:uid="{00000000-0005-0000-0000-0000A7B80000}"/>
    <cellStyle name="Џђћ–…ќ’ќ›‰ 3" xfId="4894" xr:uid="{00000000-0005-0000-0000-0000A8B80000}"/>
    <cellStyle name="Џђћ–…ќ’ќ›‰ 3 2" xfId="4895" xr:uid="{00000000-0005-0000-0000-0000A9B80000}"/>
    <cellStyle name="Џђћ–…ќ’ќ›‰ 4" xfId="4896" xr:uid="{00000000-0005-0000-0000-0000AAB80000}"/>
    <cellStyle name="Џђћ–…ќ’ќ›‰ 4 2" xfId="4897" xr:uid="{00000000-0005-0000-0000-0000ABB80000}"/>
    <cellStyle name="Џђћ–…ќ’ќ›‰ 5" xfId="4898" xr:uid="{00000000-0005-0000-0000-0000ACB80000}"/>
    <cellStyle name="Џђћ–…ќ’ќ›‰ 5 2" xfId="4899" xr:uid="{00000000-0005-0000-0000-0000ADB80000}"/>
    <cellStyle name="Џђћ–…ќ’ќ›‰ 6" xfId="4900" xr:uid="{00000000-0005-0000-0000-0000AEB80000}"/>
    <cellStyle name="Џђћ–…ќ’ќ›‰ 6 2" xfId="4901" xr:uid="{00000000-0005-0000-0000-0000AFB80000}"/>
    <cellStyle name="Џђћ–…ќ’ќ›‰ 7" xfId="4902" xr:uid="{00000000-0005-0000-0000-0000B0B80000}"/>
    <cellStyle name="Џђћ–…ќ’ќ›‰ 7 2" xfId="4903" xr:uid="{00000000-0005-0000-0000-0000B1B80000}"/>
    <cellStyle name="Џђћ–…ќ’ќ›‰ 8" xfId="4904" xr:uid="{00000000-0005-0000-0000-0000B2B80000}"/>
    <cellStyle name="Џђћ–…ќ’ќ›‰ 8 2" xfId="4905" xr:uid="{00000000-0005-0000-0000-0000B3B80000}"/>
    <cellStyle name="Џђћ–…ќ’ќ›‰ 9" xfId="4906" xr:uid="{00000000-0005-0000-0000-0000B4B80000}"/>
    <cellStyle name="Џђћ–…ќ’ќ›‰_COG согласован" xfId="4907" xr:uid="{00000000-0005-0000-0000-0000B5B80000}"/>
    <cellStyle name="штаб" xfId="4908" xr:uid="{00000000-0005-0000-0000-0000B6B80000}"/>
  </cellStyles>
  <dxfs count="0"/>
  <tableStyles count="0" defaultTableStyle="TableStyleMedium9" defaultPivotStyle="PivotStyleLight16"/>
  <colors>
    <mruColors>
      <color rgb="FFFF6C30"/>
      <color rgb="FF99CCFF"/>
      <color rgb="FFE26B0A"/>
      <color rgb="FFFF6600"/>
      <color rgb="FFDDEEFF"/>
      <color rgb="FF990033"/>
      <color rgb="FF0000CC"/>
      <color rgb="FF000000"/>
      <color rgb="FFF7DF79"/>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3348123964559"/>
          <c:y val="7.3833438929706277E-3"/>
          <c:w val="0.87196651876035436"/>
          <c:h val="0.99151520925243342"/>
        </c:manualLayout>
      </c:layout>
      <c:barChart>
        <c:barDir val="col"/>
        <c:grouping val="stacked"/>
        <c:varyColors val="0"/>
        <c:ser>
          <c:idx val="1"/>
          <c:order val="1"/>
          <c:tx>
            <c:strRef>
              <c:f>Dividends!$P$31</c:f>
              <c:strCache>
                <c:ptCount val="1"/>
                <c:pt idx="0">
                  <c:v>Interim</c:v>
                </c:pt>
              </c:strCache>
            </c:strRef>
          </c:tx>
          <c:spPr>
            <a:solidFill>
              <a:schemeClr val="bg1">
                <a:lumMod val="6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0-F82F-4355-AE4B-1D3FD0E51BF7}"/>
                </c:ext>
              </c:extLst>
            </c:dLbl>
            <c:dLbl>
              <c:idx val="2"/>
              <c:delete val="1"/>
              <c:extLst>
                <c:ext xmlns:c15="http://schemas.microsoft.com/office/drawing/2012/chart" uri="{CE6537A1-D6FC-4f65-9D91-7224C49458BB}"/>
                <c:ext xmlns:c16="http://schemas.microsoft.com/office/drawing/2014/chart" uri="{C3380CC4-5D6E-409C-BE32-E72D297353CC}">
                  <c16:uniqueId val="{00000001-F82F-4355-AE4B-1D3FD0E51BF7}"/>
                </c:ext>
              </c:extLst>
            </c:dLbl>
            <c:dLbl>
              <c:idx val="4"/>
              <c:delete val="1"/>
              <c:extLst>
                <c:ext xmlns:c15="http://schemas.microsoft.com/office/drawing/2012/chart" uri="{CE6537A1-D6FC-4f65-9D91-7224C49458BB}"/>
                <c:ext xmlns:c16="http://schemas.microsoft.com/office/drawing/2014/chart" uri="{C3380CC4-5D6E-409C-BE32-E72D297353CC}">
                  <c16:uniqueId val="{00000002-F82F-4355-AE4B-1D3FD0E51BF7}"/>
                </c:ext>
              </c:extLst>
            </c:dLbl>
            <c:dLbl>
              <c:idx val="5"/>
              <c:delete val="1"/>
              <c:extLst>
                <c:ext xmlns:c15="http://schemas.microsoft.com/office/drawing/2012/chart" uri="{CE6537A1-D6FC-4f65-9D91-7224C49458BB}"/>
                <c:ext xmlns:c16="http://schemas.microsoft.com/office/drawing/2014/chart" uri="{C3380CC4-5D6E-409C-BE32-E72D297353CC}">
                  <c16:uniqueId val="{00000003-F82F-4355-AE4B-1D3FD0E51BF7}"/>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Dividends!$Q$29:$AD$29</c:f>
              <c:numCache>
                <c:formatCode>General</c:formatCode>
                <c:ptCount val="14"/>
              </c:numCache>
            </c:numRef>
          </c:cat>
          <c:val>
            <c:numRef>
              <c:f>Dividends!$Q$31:$AD$31</c:f>
              <c:numCache>
                <c:formatCode>_(* #,##0_);_(* \(#,##0\);_(* "-"_);_(@_)</c:formatCode>
                <c:ptCount val="14"/>
                <c:pt idx="0">
                  <c:v>0</c:v>
                </c:pt>
                <c:pt idx="1">
                  <c:v>0</c:v>
                </c:pt>
                <c:pt idx="2">
                  <c:v>0</c:v>
                </c:pt>
                <c:pt idx="3" formatCode="#,##0.00;\(#,##0.00\);\-">
                  <c:v>0.01</c:v>
                </c:pt>
                <c:pt idx="4" formatCode="#,##0.00;\(#,##0.00\);\-">
                  <c:v>0.08</c:v>
                </c:pt>
                <c:pt idx="5" formatCode="#,##0.00;\(#,##0.00\);\-">
                  <c:v>0.08</c:v>
                </c:pt>
                <c:pt idx="6" formatCode="#,##0.00;\(#,##0.00\);\-">
                  <c:v>0.09</c:v>
                </c:pt>
                <c:pt idx="7" formatCode="#,##0.00;\(#,##0.00\);\-">
                  <c:v>0.14000000000000001</c:v>
                </c:pt>
                <c:pt idx="8" formatCode="#,##0.00;\(#,##0.00\);\-">
                  <c:v>0.17</c:v>
                </c:pt>
                <c:pt idx="9" formatCode="#,##0.00;\(#,##0.00\);\-">
                  <c:v>0.2</c:v>
                </c:pt>
                <c:pt idx="10" formatCode="#,##0.00;\(#,##0.00\);\-">
                  <c:v>0.4</c:v>
                </c:pt>
                <c:pt idx="11" formatCode="#,##0.00;\(#,##0.00\);\-">
                  <c:v>0.45</c:v>
                </c:pt>
                <c:pt idx="12" formatCode="#,##0.00;\(#,##0.00\);\-">
                  <c:v>0</c:v>
                </c:pt>
                <c:pt idx="13" formatCode="#,##0.00;\(#,##0.00\);\-">
                  <c:v>0</c:v>
                </c:pt>
              </c:numCache>
            </c:numRef>
          </c:val>
          <c:extLst>
            <c:ext xmlns:c16="http://schemas.microsoft.com/office/drawing/2014/chart" uri="{C3380CC4-5D6E-409C-BE32-E72D297353CC}">
              <c16:uniqueId val="{00000004-F82F-4355-AE4B-1D3FD0E51BF7}"/>
            </c:ext>
          </c:extLst>
        </c:ser>
        <c:ser>
          <c:idx val="2"/>
          <c:order val="2"/>
          <c:tx>
            <c:strRef>
              <c:f>Dividends!$P$32</c:f>
              <c:strCache>
                <c:ptCount val="1"/>
                <c:pt idx="0">
                  <c:v>Final</c:v>
                </c:pt>
              </c:strCache>
            </c:strRef>
          </c:tx>
          <c:spPr>
            <a:solidFill>
              <a:schemeClr val="bg1">
                <a:lumMod val="85000"/>
              </a:schemeClr>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5-F82F-4355-AE4B-1D3FD0E51B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Dividends!$Q$29:$AD$29</c:f>
              <c:numCache>
                <c:formatCode>General</c:formatCode>
                <c:ptCount val="14"/>
              </c:numCache>
            </c:numRef>
          </c:cat>
          <c:val>
            <c:numRef>
              <c:f>Dividends!$Q$32:$AD$32</c:f>
              <c:numCache>
                <c:formatCode>#,##0.00;\(#,##0.00\);\-</c:formatCode>
                <c:ptCount val="14"/>
                <c:pt idx="0" formatCode="_(* #,##0_);_(* \(#,##0\);_(* &quot;-&quot;_);_(@_)">
                  <c:v>0</c:v>
                </c:pt>
                <c:pt idx="1">
                  <c:v>0.2</c:v>
                </c:pt>
                <c:pt idx="2">
                  <c:v>0.31</c:v>
                </c:pt>
                <c:pt idx="3">
                  <c:v>0.08</c:v>
                </c:pt>
                <c:pt idx="4">
                  <c:v>0.13</c:v>
                </c:pt>
                <c:pt idx="5">
                  <c:v>0.13</c:v>
                </c:pt>
                <c:pt idx="6">
                  <c:v>0.18</c:v>
                </c:pt>
                <c:pt idx="7">
                  <c:v>0.3</c:v>
                </c:pt>
                <c:pt idx="8">
                  <c:v>0.31</c:v>
                </c:pt>
                <c:pt idx="9">
                  <c:v>0.42</c:v>
                </c:pt>
                <c:pt idx="10">
                  <c:v>0.89</c:v>
                </c:pt>
                <c:pt idx="11">
                  <c:v>0</c:v>
                </c:pt>
                <c:pt idx="12">
                  <c:v>0</c:v>
                </c:pt>
                <c:pt idx="13">
                  <c:v>0</c:v>
                </c:pt>
              </c:numCache>
            </c:numRef>
          </c:val>
          <c:extLst>
            <c:ext xmlns:c16="http://schemas.microsoft.com/office/drawing/2014/chart" uri="{C3380CC4-5D6E-409C-BE32-E72D297353CC}">
              <c16:uniqueId val="{00000006-F82F-4355-AE4B-1D3FD0E51BF7}"/>
            </c:ext>
          </c:extLst>
        </c:ser>
        <c:ser>
          <c:idx val="3"/>
          <c:order val="3"/>
          <c:tx>
            <c:strRef>
              <c:f>Dividends!$P$33</c:f>
              <c:strCache>
                <c:ptCount val="1"/>
                <c:pt idx="0">
                  <c:v>Special</c:v>
                </c:pt>
              </c:strCache>
            </c:strRef>
          </c:tx>
          <c:spPr>
            <a:solidFill>
              <a:srgbClr val="FF6C30"/>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7-F82F-4355-AE4B-1D3FD0E51BF7}"/>
                </c:ext>
              </c:extLst>
            </c:dLbl>
            <c:dLbl>
              <c:idx val="3"/>
              <c:delete val="1"/>
              <c:extLst>
                <c:ext xmlns:c15="http://schemas.microsoft.com/office/drawing/2012/chart" uri="{CE6537A1-D6FC-4f65-9D91-7224C49458BB}"/>
                <c:ext xmlns:c16="http://schemas.microsoft.com/office/drawing/2014/chart" uri="{C3380CC4-5D6E-409C-BE32-E72D297353CC}">
                  <c16:uniqueId val="{00000008-F82F-4355-AE4B-1D3FD0E51BF7}"/>
                </c:ext>
              </c:extLst>
            </c:dLbl>
            <c:dLbl>
              <c:idx val="7"/>
              <c:delete val="1"/>
              <c:extLst>
                <c:ext xmlns:c15="http://schemas.microsoft.com/office/drawing/2012/chart" uri="{CE6537A1-D6FC-4f65-9D91-7224C49458BB}"/>
                <c:ext xmlns:c16="http://schemas.microsoft.com/office/drawing/2014/chart" uri="{C3380CC4-5D6E-409C-BE32-E72D297353CC}">
                  <c16:uniqueId val="{00000009-F82F-4355-AE4B-1D3FD0E51BF7}"/>
                </c:ext>
              </c:extLst>
            </c:dLbl>
            <c:dLbl>
              <c:idx val="1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E6C4-493D-8321-A698B6A06E0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Dividends!$Q$29:$AD$29</c:f>
              <c:numCache>
                <c:formatCode>General</c:formatCode>
                <c:ptCount val="14"/>
              </c:numCache>
            </c:numRef>
          </c:cat>
          <c:val>
            <c:numRef>
              <c:f>Dividends!$Q$33:$AD$33</c:f>
              <c:numCache>
                <c:formatCode>_(* #,##0_);_(* \(#,##0\);_(* "-"_);_(@_)</c:formatCode>
                <c:ptCount val="14"/>
                <c:pt idx="0">
                  <c:v>0</c:v>
                </c:pt>
                <c:pt idx="1">
                  <c:v>0</c:v>
                </c:pt>
                <c:pt idx="2" formatCode="#,##0.00;\(#,##0.00\);\-">
                  <c:v>0.5</c:v>
                </c:pt>
                <c:pt idx="3">
                  <c:v>0</c:v>
                </c:pt>
                <c:pt idx="4" formatCode="#,##0.00;\(#,##0.00\);\-">
                  <c:v>0.2</c:v>
                </c:pt>
                <c:pt idx="5" formatCode="#,##0.00;\(#,##0.00\);\-">
                  <c:v>0.3</c:v>
                </c:pt>
                <c:pt idx="6" formatCode="#,##0.00;\(#,##0.00\);\-">
                  <c:v>0.15</c:v>
                </c:pt>
                <c:pt idx="7">
                  <c:v>0</c:v>
                </c:pt>
                <c:pt idx="8">
                  <c:v>0</c:v>
                </c:pt>
                <c:pt idx="9" formatCode="_(* #,##0.00_);_(* \(#,##0.00\);_(* &quot;-&quot;_);_(@_)">
                  <c:v>0.2</c:v>
                </c:pt>
                <c:pt idx="10" formatCode="_(* #,##0.00_);_(* \(#,##0.00\);_(* &quot;-&quot;_);_(@_)">
                  <c:v>0</c:v>
                </c:pt>
                <c:pt idx="11" formatCode="_(* #,##0.00_);_(* \(#,##0.00\);_(* &quot;-&quot;_);_(@_)">
                  <c:v>0</c:v>
                </c:pt>
                <c:pt idx="12" formatCode="_(* #,##0.00_);_(* \(#,##0.00\);_(* &quot;-&quot;_);_(@_)">
                  <c:v>0</c:v>
                </c:pt>
                <c:pt idx="13" formatCode="_(* #,##0.00_);_(* \(#,##0.00\);_(* &quot;-&quot;_);_(@_)">
                  <c:v>0</c:v>
                </c:pt>
              </c:numCache>
            </c:numRef>
          </c:val>
          <c:extLst>
            <c:ext xmlns:c16="http://schemas.microsoft.com/office/drawing/2014/chart" uri="{C3380CC4-5D6E-409C-BE32-E72D297353CC}">
              <c16:uniqueId val="{0000000A-F82F-4355-AE4B-1D3FD0E51BF7}"/>
            </c:ext>
          </c:extLst>
        </c:ser>
        <c:ser>
          <c:idx val="4"/>
          <c:order val="4"/>
          <c:tx>
            <c:strRef>
              <c:f>Dividends!$P$34</c:f>
              <c:strCache>
                <c:ptCount val="1"/>
                <c:pt idx="0">
                  <c:v>Total</c:v>
                </c:pt>
              </c:strCache>
            </c:strRef>
          </c:tx>
          <c:spPr>
            <a:no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F82F-4355-AE4B-1D3FD0E51BF7}"/>
                </c:ext>
              </c:extLst>
            </c:dLbl>
            <c:dLbl>
              <c:idx val="12"/>
              <c:delete val="1"/>
              <c:extLst>
                <c:ext xmlns:c15="http://schemas.microsoft.com/office/drawing/2012/chart" uri="{CE6537A1-D6FC-4f65-9D91-7224C49458BB}"/>
                <c:ext xmlns:c16="http://schemas.microsoft.com/office/drawing/2014/chart" uri="{C3380CC4-5D6E-409C-BE32-E72D297353CC}">
                  <c16:uniqueId val="{00000000-2FDF-4765-85CB-B50CAB4B3EBE}"/>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Dividends!$Q$29:$AD$29</c:f>
              <c:numCache>
                <c:formatCode>General</c:formatCode>
                <c:ptCount val="14"/>
              </c:numCache>
            </c:numRef>
          </c:cat>
          <c:val>
            <c:numRef>
              <c:f>Dividends!$Q$34:$AC$34</c:f>
              <c:numCache>
                <c:formatCode>#,##0.00</c:formatCode>
                <c:ptCount val="13"/>
                <c:pt idx="0">
                  <c:v>0</c:v>
                </c:pt>
                <c:pt idx="1">
                  <c:v>0.2</c:v>
                </c:pt>
                <c:pt idx="2">
                  <c:v>0.81</c:v>
                </c:pt>
                <c:pt idx="3">
                  <c:v>0.09</c:v>
                </c:pt>
                <c:pt idx="4">
                  <c:v>0.41000000000000003</c:v>
                </c:pt>
                <c:pt idx="5">
                  <c:v>0.51</c:v>
                </c:pt>
                <c:pt idx="6">
                  <c:v>0.42000000000000004</c:v>
                </c:pt>
                <c:pt idx="7">
                  <c:v>0.44</c:v>
                </c:pt>
                <c:pt idx="8">
                  <c:v>0.48</c:v>
                </c:pt>
                <c:pt idx="9">
                  <c:v>0.82000000000000006</c:v>
                </c:pt>
                <c:pt idx="10">
                  <c:v>1.29</c:v>
                </c:pt>
                <c:pt idx="11">
                  <c:v>0.45</c:v>
                </c:pt>
                <c:pt idx="12">
                  <c:v>0</c:v>
                </c:pt>
              </c:numCache>
            </c:numRef>
          </c:val>
          <c:extLst>
            <c:ext xmlns:c16="http://schemas.microsoft.com/office/drawing/2014/chart" uri="{C3380CC4-5D6E-409C-BE32-E72D297353CC}">
              <c16:uniqueId val="{00000011-F82F-4355-AE4B-1D3FD0E51BF7}"/>
            </c:ext>
          </c:extLst>
        </c:ser>
        <c:dLbls>
          <c:dLblPos val="ctr"/>
          <c:showLegendKey val="0"/>
          <c:showVal val="1"/>
          <c:showCatName val="0"/>
          <c:showSerName val="0"/>
          <c:showPercent val="0"/>
          <c:showBubbleSize val="0"/>
        </c:dLbls>
        <c:gapWidth val="70"/>
        <c:overlap val="100"/>
        <c:axId val="604573200"/>
        <c:axId val="604570064"/>
        <c:extLst>
          <c:ext xmlns:c15="http://schemas.microsoft.com/office/drawing/2012/chart" uri="{02D57815-91ED-43cb-92C2-25804820EDAC}">
            <c15:filteredBarSeries>
              <c15:ser>
                <c:idx val="0"/>
                <c:order val="0"/>
                <c:tx>
                  <c:strRef>
                    <c:extLst>
                      <c:ext uri="{02D57815-91ED-43cb-92C2-25804820EDAC}">
                        <c15:formulaRef>
                          <c15:sqref>Dividends!#REF!</c15:sqref>
                        </c15:formulaRef>
                      </c:ext>
                    </c:extLst>
                    <c:strCache>
                      <c:ptCount val="1"/>
                      <c:pt idx="0">
                        <c:v>#REF!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Dividends!$Q$29:$AD$29</c15:sqref>
                        </c15:formulaRef>
                      </c:ext>
                    </c:extLst>
                    <c:numCache>
                      <c:formatCode>General</c:formatCode>
                      <c:ptCount val="14"/>
                    </c:numCache>
                  </c:numRef>
                </c:cat>
                <c:val>
                  <c:numRef>
                    <c:extLst>
                      <c:ext uri="{02D57815-91ED-43cb-92C2-25804820EDAC}">
                        <c15:formulaRef>
                          <c15:sqref>Dividends!#REF!</c15:sqref>
                        </c15:formulaRef>
                      </c:ext>
                    </c:extLst>
                    <c:numCache>
                      <c:formatCode>General</c:formatCode>
                      <c:ptCount val="1"/>
                      <c:pt idx="0">
                        <c:v>1</c:v>
                      </c:pt>
                    </c:numCache>
                  </c:numRef>
                </c:val>
                <c:extLst>
                  <c:ext xmlns:c16="http://schemas.microsoft.com/office/drawing/2014/chart" uri="{C3380CC4-5D6E-409C-BE32-E72D297353CC}">
                    <c16:uniqueId val="{00000012-F82F-4355-AE4B-1D3FD0E51BF7}"/>
                  </c:ext>
                </c:extLst>
              </c15:ser>
            </c15:filteredBarSeries>
          </c:ext>
        </c:extLst>
      </c:barChart>
      <c:catAx>
        <c:axId val="60457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04570064"/>
        <c:crosses val="autoZero"/>
        <c:auto val="1"/>
        <c:lblAlgn val="ctr"/>
        <c:lblOffset val="100"/>
        <c:noMultiLvlLbl val="0"/>
      </c:catAx>
      <c:valAx>
        <c:axId val="604570064"/>
        <c:scaling>
          <c:orientation val="minMax"/>
          <c:max val="1.5"/>
        </c:scaling>
        <c:delete val="1"/>
        <c:axPos val="l"/>
        <c:numFmt formatCode="_(* #,##0_);_(* \(#,##0\);_(* &quot;-&quot;_);_(@_)" sourceLinked="1"/>
        <c:majorTickMark val="out"/>
        <c:minorTickMark val="none"/>
        <c:tickLblPos val="nextTo"/>
        <c:crossAx val="604573200"/>
        <c:crosses val="autoZero"/>
        <c:crossBetween val="between"/>
      </c:valAx>
      <c:spPr>
        <a:noFill/>
        <a:ln>
          <a:noFill/>
        </a:ln>
        <a:effectLst/>
      </c:spPr>
    </c:plotArea>
    <c:legend>
      <c:legendPos val="b"/>
      <c:legendEntry>
        <c:idx val="3"/>
        <c:delete val="1"/>
      </c:legendEntry>
      <c:layout>
        <c:manualLayout>
          <c:xMode val="edge"/>
          <c:yMode val="edge"/>
          <c:x val="2.4963267219929972E-3"/>
          <c:y val="4.7635833934045052E-2"/>
          <c:w val="0.12936115898666745"/>
          <c:h val="0.175719876109625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333375</xdr:colOff>
          <xdr:row>7</xdr:row>
          <xdr:rowOff>104775</xdr:rowOff>
        </xdr:from>
        <xdr:to>
          <xdr:col>4</xdr:col>
          <xdr:colOff>2019300</xdr:colOff>
          <xdr:row>8</xdr:row>
          <xdr:rowOff>190500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9</xdr:row>
          <xdr:rowOff>142875</xdr:rowOff>
        </xdr:from>
        <xdr:to>
          <xdr:col>4</xdr:col>
          <xdr:colOff>1400175</xdr:colOff>
          <xdr:row>10</xdr:row>
          <xdr:rowOff>142875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Russian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183445</xdr:colOff>
      <xdr:row>3</xdr:row>
      <xdr:rowOff>28222</xdr:rowOff>
    </xdr:from>
    <xdr:to>
      <xdr:col>30</xdr:col>
      <xdr:colOff>70555</xdr:colOff>
      <xdr:row>27</xdr:row>
      <xdr:rowOff>42333</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0.6141</cdr:x>
      <cdr:y>0.22089</cdr:y>
    </cdr:from>
    <cdr:to>
      <cdr:x>0.74978</cdr:x>
      <cdr:y>0.30552</cdr:y>
    </cdr:to>
    <cdr:sp macro="" textlink="">
      <cdr:nvSpPr>
        <cdr:cNvPr id="2" name="TextBox 1"/>
        <cdr:cNvSpPr txBox="1"/>
      </cdr:nvSpPr>
      <cdr:spPr>
        <a:xfrm xmlns:a="http://schemas.openxmlformats.org/drawingml/2006/main">
          <a:off x="4149328" y="901304"/>
          <a:ext cx="916781" cy="3452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ru-RU" sz="11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stfs1\17.PI\04.IR\PRESS%20RELEASES\2026\2026_04_XX_Q1_production\Production%20report%20Q1%202026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applewebdata://F6151018-5A74-4CC4-9749-D80F5483F54E/" TargetMode="External"/><Relationship Id="rId13" Type="http://schemas.openxmlformats.org/officeDocument/2006/relationships/hyperlink" Target="applewebdata://F6151018-5A74-4CC4-9749-D80F5483F54E/" TargetMode="External"/><Relationship Id="rId18" Type="http://schemas.openxmlformats.org/officeDocument/2006/relationships/ctrlProp" Target="../ctrlProps/ctrlProp2.xml"/><Relationship Id="rId3" Type="http://schemas.openxmlformats.org/officeDocument/2006/relationships/hyperlink" Target="applewebdata://F6151018-5A74-4CC4-9749-D80F5483F54E/" TargetMode="External"/><Relationship Id="rId7" Type="http://schemas.openxmlformats.org/officeDocument/2006/relationships/hyperlink" Target="applewebdata://F6151018-5A74-4CC4-9749-D80F5483F54E/" TargetMode="External"/><Relationship Id="rId12" Type="http://schemas.openxmlformats.org/officeDocument/2006/relationships/hyperlink" Target="applewebdata://F6151018-5A74-4CC4-9749-D80F5483F54E/" TargetMode="External"/><Relationship Id="rId17" Type="http://schemas.openxmlformats.org/officeDocument/2006/relationships/ctrlProp" Target="../ctrlProps/ctrlProp1.xml"/><Relationship Id="rId2" Type="http://schemas.openxmlformats.org/officeDocument/2006/relationships/hyperlink" Target="applewebdata://F6151018-5A74-4CC4-9749-D80F5483F54E/" TargetMode="External"/><Relationship Id="rId16" Type="http://schemas.openxmlformats.org/officeDocument/2006/relationships/vmlDrawing" Target="../drawings/vmlDrawing1.vml"/><Relationship Id="rId1" Type="http://schemas.openxmlformats.org/officeDocument/2006/relationships/hyperlink" Target="applewebdata://F6151018-5A74-4CC4-9749-D80F5483F54E/" TargetMode="External"/><Relationship Id="rId6" Type="http://schemas.openxmlformats.org/officeDocument/2006/relationships/hyperlink" Target="applewebdata://F6151018-5A74-4CC4-9749-D80F5483F54E/" TargetMode="External"/><Relationship Id="rId11" Type="http://schemas.openxmlformats.org/officeDocument/2006/relationships/hyperlink" Target="applewebdata://F6151018-5A74-4CC4-9749-D80F5483F54E/" TargetMode="External"/><Relationship Id="rId5" Type="http://schemas.openxmlformats.org/officeDocument/2006/relationships/hyperlink" Target="applewebdata://F6151018-5A74-4CC4-9749-D80F5483F54E/" TargetMode="External"/><Relationship Id="rId15" Type="http://schemas.openxmlformats.org/officeDocument/2006/relationships/drawing" Target="../drawings/drawing1.xml"/><Relationship Id="rId10" Type="http://schemas.openxmlformats.org/officeDocument/2006/relationships/hyperlink" Target="applewebdata://F6151018-5A74-4CC4-9749-D80F5483F54E/" TargetMode="External"/><Relationship Id="rId4" Type="http://schemas.openxmlformats.org/officeDocument/2006/relationships/hyperlink" Target="applewebdata://F6151018-5A74-4CC4-9749-D80F5483F54E/" TargetMode="External"/><Relationship Id="rId9" Type="http://schemas.openxmlformats.org/officeDocument/2006/relationships/hyperlink" Target="applewebdata://F6151018-5A74-4CC4-9749-D80F5483F54E/"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8"/>
  <sheetViews>
    <sheetView showGridLines="0" zoomScale="75" zoomScaleNormal="75" workbookViewId="0"/>
  </sheetViews>
  <sheetFormatPr defaultColWidth="8.7109375" defaultRowHeight="15" customHeight="1"/>
  <cols>
    <col min="1" max="1" width="2.42578125" style="18" customWidth="1"/>
    <col min="2" max="2" width="2.42578125" style="499" hidden="1" customWidth="1"/>
    <col min="3" max="3" width="0.140625" style="18" hidden="1" customWidth="1"/>
    <col min="4" max="4" width="2.42578125" style="18" customWidth="1"/>
    <col min="5" max="5" width="42.7109375" style="18" customWidth="1"/>
    <col min="6" max="6" width="36.42578125" style="18" customWidth="1"/>
    <col min="7" max="7" width="50" style="18" customWidth="1"/>
    <col min="8" max="8" width="48.7109375" style="18" customWidth="1"/>
    <col min="9" max="16384" width="8.7109375" style="18"/>
  </cols>
  <sheetData>
    <row r="1" spans="1:8" s="17" customFormat="1" ht="16.350000000000001" customHeight="1">
      <c r="A1" s="325">
        <v>1</v>
      </c>
      <c r="B1" s="497"/>
      <c r="C1" s="495"/>
      <c r="D1" s="533" t="s">
        <v>499</v>
      </c>
      <c r="E1" s="534"/>
      <c r="F1" s="534"/>
      <c r="G1" s="534"/>
      <c r="H1" s="534"/>
    </row>
    <row r="2" spans="1:8" s="17" customFormat="1" ht="16.350000000000001" customHeight="1">
      <c r="A2" s="325"/>
      <c r="B2" s="497"/>
      <c r="C2" s="495"/>
      <c r="D2" s="533"/>
      <c r="E2" s="534"/>
      <c r="F2" s="534"/>
      <c r="G2" s="534"/>
      <c r="H2" s="534"/>
    </row>
    <row r="3" spans="1:8" s="17" customFormat="1" ht="16.350000000000001" customHeight="1">
      <c r="A3" s="16"/>
      <c r="B3" s="498"/>
      <c r="C3" s="496"/>
      <c r="D3" s="534"/>
      <c r="E3" s="534"/>
      <c r="F3" s="534"/>
      <c r="G3" s="534"/>
      <c r="H3" s="534"/>
    </row>
    <row r="4" spans="1:8" s="17" customFormat="1" ht="16.350000000000001" customHeight="1" thickBot="1">
      <c r="A4" s="16"/>
      <c r="B4" s="497" t="s">
        <v>409</v>
      </c>
      <c r="C4" s="494" t="s">
        <v>408</v>
      </c>
      <c r="D4" s="535"/>
      <c r="E4" s="535"/>
      <c r="F4" s="535"/>
      <c r="G4" s="535"/>
      <c r="H4" s="535"/>
    </row>
    <row r="5" spans="1:8" s="17" customFormat="1" ht="16.350000000000001" customHeight="1">
      <c r="A5" s="16"/>
      <c r="B5" s="497"/>
      <c r="C5" s="494"/>
      <c r="D5" s="484"/>
      <c r="E5" s="484"/>
      <c r="F5" s="484"/>
      <c r="G5" s="484"/>
      <c r="H5" s="484"/>
    </row>
    <row r="6" spans="1:8" s="322" customFormat="1" ht="16.350000000000001" customHeight="1">
      <c r="B6" s="498" t="s">
        <v>156</v>
      </c>
      <c r="C6" s="494" t="s">
        <v>171</v>
      </c>
      <c r="D6" s="323"/>
    </row>
    <row r="7" spans="1:8" s="322" customFormat="1" ht="27.6" customHeight="1">
      <c r="B7" s="497" t="s">
        <v>22</v>
      </c>
      <c r="C7" s="494" t="s">
        <v>172</v>
      </c>
      <c r="E7" s="324" t="s">
        <v>163</v>
      </c>
    </row>
    <row r="8" spans="1:8" s="322" customFormat="1" ht="16.350000000000001" customHeight="1">
      <c r="B8" s="497" t="s">
        <v>363</v>
      </c>
      <c r="C8" s="494" t="s">
        <v>364</v>
      </c>
      <c r="D8" s="326"/>
      <c r="E8" s="326"/>
    </row>
    <row r="9" spans="1:8" s="322" customFormat="1" ht="16.350000000000001" customHeight="1">
      <c r="B9" s="497"/>
      <c r="C9" s="494"/>
      <c r="D9" s="326"/>
      <c r="E9" s="326"/>
    </row>
    <row r="10" spans="1:8" s="322" customFormat="1" ht="16.350000000000001" customHeight="1">
      <c r="B10" s="497" t="s">
        <v>23</v>
      </c>
      <c r="C10" s="494" t="s">
        <v>189</v>
      </c>
      <c r="D10" s="326"/>
      <c r="E10" s="326"/>
    </row>
    <row r="11" spans="1:8" s="322" customFormat="1" ht="16.350000000000001" customHeight="1">
      <c r="B11" s="498" t="s">
        <v>577</v>
      </c>
      <c r="C11" s="494" t="s">
        <v>258</v>
      </c>
      <c r="D11" s="326"/>
      <c r="E11" s="327"/>
      <c r="F11" s="328"/>
      <c r="G11" s="328"/>
      <c r="H11" s="328"/>
    </row>
    <row r="12" spans="1:8" s="322" customFormat="1" ht="16.350000000000001" customHeight="1">
      <c r="B12" s="498"/>
      <c r="C12" s="494"/>
      <c r="D12" s="326"/>
      <c r="E12" s="326"/>
    </row>
    <row r="13" spans="1:8" s="322" customFormat="1" ht="16.350000000000001" customHeight="1">
      <c r="B13" s="498"/>
      <c r="C13" s="494"/>
      <c r="D13" s="326"/>
      <c r="E13" s="326"/>
    </row>
    <row r="14" spans="1:8" s="322" customFormat="1" ht="16.350000000000001" customHeight="1">
      <c r="B14" s="497" t="s">
        <v>410</v>
      </c>
      <c r="C14" s="494" t="s">
        <v>173</v>
      </c>
      <c r="E14" s="324" t="str">
        <f>CHOOSE($A$1,B4,C4)</f>
        <v>Production results</v>
      </c>
      <c r="G14" s="329"/>
    </row>
    <row r="15" spans="1:8" s="322" customFormat="1" ht="16.350000000000001" customHeight="1">
      <c r="B15" s="498" t="s">
        <v>55</v>
      </c>
      <c r="C15" s="494" t="s">
        <v>173</v>
      </c>
      <c r="E15" s="324"/>
      <c r="G15" s="329"/>
    </row>
    <row r="16" spans="1:8" s="322" customFormat="1" ht="16.350000000000001" customHeight="1">
      <c r="B16" s="498" t="s">
        <v>19</v>
      </c>
      <c r="C16" s="494" t="s">
        <v>174</v>
      </c>
      <c r="D16" s="330"/>
      <c r="E16" s="332" t="str">
        <f>CHOOSE($A$1,B7,C7)</f>
        <v>Consolidated highlights</v>
      </c>
      <c r="F16" s="332" t="str">
        <f>CHOOSE($A$1,B8,C8)</f>
        <v>Kyzyl</v>
      </c>
      <c r="G16" s="332" t="str">
        <f>CHOOSE($A$1,B11,C11)</f>
        <v>Reserves and Resources</v>
      </c>
      <c r="H16" s="331"/>
    </row>
    <row r="17" spans="2:8" s="322" customFormat="1" ht="16.350000000000001" customHeight="1">
      <c r="B17" s="498"/>
      <c r="C17" s="494"/>
      <c r="D17" s="330"/>
      <c r="E17" s="332"/>
      <c r="F17" s="332"/>
      <c r="G17" s="332"/>
      <c r="H17" s="331"/>
    </row>
    <row r="18" spans="2:8" s="322" customFormat="1" ht="15.75" customHeight="1">
      <c r="B18" s="498" t="s">
        <v>18</v>
      </c>
      <c r="C18" s="494" t="s">
        <v>175</v>
      </c>
      <c r="D18" s="330"/>
      <c r="E18" s="333"/>
      <c r="F18" s="332" t="str">
        <f>CHOOSE($A$1,B10,C10)</f>
        <v>Varvara</v>
      </c>
      <c r="G18" s="333"/>
      <c r="H18" s="331"/>
    </row>
    <row r="19" spans="2:8" s="322" customFormat="1" ht="16.350000000000001" customHeight="1">
      <c r="B19" s="498" t="s">
        <v>20</v>
      </c>
      <c r="C19" s="494" t="s">
        <v>176</v>
      </c>
      <c r="D19" s="334"/>
      <c r="E19" s="331"/>
      <c r="F19" s="331"/>
      <c r="G19" s="331"/>
      <c r="H19" s="331"/>
    </row>
    <row r="20" spans="2:8" s="322" customFormat="1" ht="16.350000000000001" customHeight="1">
      <c r="B20" s="498" t="s">
        <v>56</v>
      </c>
      <c r="C20" s="494" t="s">
        <v>257</v>
      </c>
      <c r="E20" s="324" t="str">
        <f>CHOOSE($A$1, B14,C14)</f>
        <v>Financial results</v>
      </c>
    </row>
    <row r="21" spans="2:8" s="322" customFormat="1" ht="16.350000000000001" customHeight="1">
      <c r="B21" s="498" t="s">
        <v>57</v>
      </c>
      <c r="C21" s="494" t="s">
        <v>177</v>
      </c>
      <c r="E21" s="324"/>
    </row>
    <row r="22" spans="2:8" s="335" customFormat="1" ht="16.350000000000001" customHeight="1">
      <c r="B22" s="497" t="s">
        <v>407</v>
      </c>
      <c r="C22" s="494" t="s">
        <v>406</v>
      </c>
      <c r="D22" s="336"/>
      <c r="E22" s="332" t="str">
        <f>CHOOSE($A$1, B15,C15)</f>
        <v>Financial highlights</v>
      </c>
      <c r="F22" s="332" t="str">
        <f>CHOOSE($A$1, B16, C16)</f>
        <v>Group balance sheet</v>
      </c>
      <c r="G22" s="332" t="str">
        <f>CHOOSE($A$1, B18, C18)</f>
        <v>Group income statement</v>
      </c>
      <c r="H22" s="332" t="str">
        <f>CHOOSE($A$1, B19, C19)</f>
        <v>Group cash flow statement</v>
      </c>
    </row>
    <row r="23" spans="2:8" s="335" customFormat="1" ht="16.350000000000001" customHeight="1">
      <c r="B23" s="497"/>
      <c r="C23" s="494"/>
      <c r="D23" s="336"/>
      <c r="E23" s="332"/>
      <c r="F23" s="332"/>
      <c r="G23" s="332"/>
      <c r="H23" s="332"/>
    </row>
    <row r="24" spans="2:8" s="322" customFormat="1" ht="16.350000000000001" customHeight="1">
      <c r="B24" s="498" t="s">
        <v>262</v>
      </c>
      <c r="C24" s="494" t="s">
        <v>178</v>
      </c>
      <c r="D24" s="337"/>
      <c r="E24" s="332" t="str">
        <f>CHOOSE($A$1, B20,C20)</f>
        <v>Revenue structure</v>
      </c>
      <c r="F24" s="332" t="str">
        <f>CHOOSE($A$1, B21, C21)</f>
        <v>Cost structure</v>
      </c>
      <c r="G24" s="332" t="str">
        <f>CHOOSE($A$1, B22, C22)</f>
        <v>Debt</v>
      </c>
      <c r="H24" s="332" t="str">
        <f>CHOOSE($A$1,  B24, C24)</f>
        <v>Cash cost</v>
      </c>
    </row>
    <row r="25" spans="2:8" s="322" customFormat="1" ht="16.350000000000001" customHeight="1">
      <c r="B25" s="498"/>
      <c r="C25" s="494"/>
      <c r="D25" s="337"/>
      <c r="E25" s="332"/>
      <c r="F25" s="332"/>
      <c r="G25" s="332"/>
      <c r="H25" s="332"/>
    </row>
    <row r="26" spans="2:8" s="322" customFormat="1" ht="16.350000000000001" customHeight="1">
      <c r="B26" s="498" t="s">
        <v>58</v>
      </c>
      <c r="C26" s="494" t="s">
        <v>179</v>
      </c>
      <c r="D26" s="337"/>
      <c r="E26" s="332" t="str">
        <f>CHOOSE($A$1, B27, C27)</f>
        <v>Dividends</v>
      </c>
      <c r="F26" s="333"/>
      <c r="G26" s="338"/>
      <c r="H26" s="333"/>
    </row>
    <row r="27" spans="2:8" s="322" customFormat="1" ht="16.350000000000001" customHeight="1">
      <c r="B27" s="498" t="s">
        <v>396</v>
      </c>
      <c r="C27" s="496" t="s">
        <v>397</v>
      </c>
      <c r="D27" s="337"/>
      <c r="E27" s="339"/>
      <c r="F27" s="339"/>
      <c r="G27" s="340"/>
      <c r="H27" s="339"/>
    </row>
    <row r="28" spans="2:8" s="322" customFormat="1" ht="16.350000000000001" customHeight="1">
      <c r="B28" s="498" t="s">
        <v>32</v>
      </c>
      <c r="C28" s="494" t="s">
        <v>180</v>
      </c>
      <c r="D28" s="341"/>
      <c r="E28" s="342"/>
    </row>
  </sheetData>
  <mergeCells count="1">
    <mergeCell ref="D1:H4"/>
  </mergeCells>
  <hyperlinks>
    <hyperlink ref="E14" location="Production!A1" display="Production!A1" xr:uid="{00000000-0004-0000-0000-000000000000}"/>
    <hyperlink ref="G16" location="'Reserves and resources'!A1" display="'Reserves and resources'!A1" xr:uid="{00000000-0004-0000-0000-000001000000}"/>
    <hyperlink ref="E16" location="Production!A1" display="Production!A1" xr:uid="{00000000-0004-0000-0000-000002000000}"/>
    <hyperlink ref="E22" location="'Fin highlights'!A1" display="Financial highlights" xr:uid="{00000000-0004-0000-0000-000003000000}"/>
    <hyperlink ref="E24" location="Revenue!A1" display="Revenue structure" xr:uid="{00000000-0004-0000-0000-000004000000}"/>
    <hyperlink ref="F24" location="'Cash cost'!A1" display="Cash cost " xr:uid="{00000000-0004-0000-0000-000005000000}"/>
    <hyperlink ref="F22" location="'Fin statements'!A41" display="'Fin statements'!A41" xr:uid="{00000000-0004-0000-0000-000006000000}"/>
    <hyperlink ref="G22" location="'Fin statements'!A1" display="Group income statement" xr:uid="{00000000-0004-0000-0000-000007000000}"/>
    <hyperlink ref="G24" location="Debt_EBITDA!A1" display="Debt" xr:uid="{00000000-0004-0000-0000-000008000000}"/>
    <hyperlink ref="H22" location="'Fin statements'!A98" display="'Fin statements'!A98" xr:uid="{00000000-0004-0000-0000-000009000000}"/>
    <hyperlink ref="H24" location="'Cash cost'!A1" display="Cash cost" xr:uid="{00000000-0004-0000-0000-00000A000000}"/>
    <hyperlink ref="E26" location="Dividends!A1" display="Dividends!A1" xr:uid="{00000000-0004-0000-0000-00000B000000}"/>
    <hyperlink ref="B6" r:id="rId1" location="Production!A1" display="applewebdata://F6151018-5A74-4CC4-9749-D80F5483F54E/ - Production!A1" xr:uid="{00000000-0004-0000-0000-00000C000000}"/>
    <hyperlink ref="B11" r:id="rId2" location="'Reserves%20and%20resources'!A1" display="applewebdata://F6151018-5A74-4CC4-9749-D80F5483F54E/ - 'Reserves%20and%20resources'!A1" xr:uid="{00000000-0004-0000-0000-00000D000000}"/>
    <hyperlink ref="B15" r:id="rId3" location="'Fin%20highlights'!A1" display="applewebdata://F6151018-5A74-4CC4-9749-D80F5483F54E/ - 'Fin%20highlights'!A1" xr:uid="{00000000-0004-0000-0000-00000E000000}"/>
    <hyperlink ref="B16" r:id="rId4" location="'Fin%20statements'!A1" display="applewebdata://F6151018-5A74-4CC4-9749-D80F5483F54E/ - 'Fin%20statements'!A1" xr:uid="{00000000-0004-0000-0000-00000F000000}"/>
    <hyperlink ref="B18" r:id="rId5" location="'Fin%20statements'!A1" display="applewebdata://F6151018-5A74-4CC4-9749-D80F5483F54E/ - 'Fin%20statements'!A1" xr:uid="{00000000-0004-0000-0000-000010000000}"/>
    <hyperlink ref="B19" r:id="rId6" location="'Fin%20statements'!A1" display="applewebdata://F6151018-5A74-4CC4-9749-D80F5483F54E/ - 'Fin%20statements'!A1" xr:uid="{00000000-0004-0000-0000-000011000000}"/>
    <hyperlink ref="B20" r:id="rId7" location="Revenue!A1" display="applewebdata://F6151018-5A74-4CC4-9749-D80F5483F54E/ - Revenue!A1" xr:uid="{00000000-0004-0000-0000-000012000000}"/>
    <hyperlink ref="B21" r:id="rId8" location="'Cost%20of%20sales'!A1" display="applewebdata://F6151018-5A74-4CC4-9749-D80F5483F54E/ - 'Cost%20of%20sales'!A1" xr:uid="{00000000-0004-0000-0000-000013000000}"/>
    <hyperlink ref="B24" r:id="rId9" location="'Cash%20cost'!A1" display="applewebdata://F6151018-5A74-4CC4-9749-D80F5483F54E/ - 'Cash%20cost'!A1" xr:uid="{00000000-0004-0000-0000-000014000000}"/>
    <hyperlink ref="B26" r:id="rId10" location="Sheet4!A1" display="applewebdata://F6151018-5A74-4CC4-9749-D80F5483F54E/ - Sheet4!A1" xr:uid="{00000000-0004-0000-0000-000015000000}"/>
    <hyperlink ref="B27" r:id="rId11" location="Dividends!A1" display="applewebdata://F6151018-5A74-4CC4-9749-D80F5483F54E/ - Dividends!A1" xr:uid="{00000000-0004-0000-0000-000016000000}"/>
    <hyperlink ref="C27" r:id="rId12" location="Dividends!A1" display="applewebdata://F6151018-5A74-4CC4-9749-D80F5483F54E/ - Dividends!A1" xr:uid="{00000000-0004-0000-0000-000017000000}"/>
    <hyperlink ref="B28" r:id="rId13" location="Other!A1" display="applewebdata://F6151018-5A74-4CC4-9749-D80F5483F54E/ - Other!A1" xr:uid="{00000000-0004-0000-0000-000018000000}"/>
  </hyperlinks>
  <pageMargins left="0.70866141732283472" right="0.70866141732283472" top="0.74803149606299213" bottom="0.74803149606299213" header="0.31496062992125984" footer="0.31496062992125984"/>
  <pageSetup paperSize="9" scale="63" orientation="landscape" r:id="rId14"/>
  <rowBreaks count="1" manualBreakCount="1">
    <brk id="27" max="5" man="1"/>
  </rowBreaks>
  <drawing r:id="rId15"/>
  <legacyDrawing r:id="rId16"/>
  <mc:AlternateContent xmlns:mc="http://schemas.openxmlformats.org/markup-compatibility/2006">
    <mc:Choice Requires="x14">
      <controls>
        <mc:AlternateContent xmlns:mc="http://schemas.openxmlformats.org/markup-compatibility/2006">
          <mc:Choice Requires="x14">
            <control shapeId="1026" r:id="rId17" name="Option Button 2">
              <controlPr defaultSize="0" autoFill="0" autoLine="0" autoPict="0">
                <anchor moveWithCells="1">
                  <from>
                    <xdr:col>4</xdr:col>
                    <xdr:colOff>333375</xdr:colOff>
                    <xdr:row>7</xdr:row>
                    <xdr:rowOff>104775</xdr:rowOff>
                  </from>
                  <to>
                    <xdr:col>4</xdr:col>
                    <xdr:colOff>2019300</xdr:colOff>
                    <xdr:row>8</xdr:row>
                    <xdr:rowOff>190500</xdr:rowOff>
                  </to>
                </anchor>
              </controlPr>
            </control>
          </mc:Choice>
        </mc:AlternateContent>
        <mc:AlternateContent xmlns:mc="http://schemas.openxmlformats.org/markup-compatibility/2006">
          <mc:Choice Requires="x14">
            <control shapeId="1027" r:id="rId18" name="Option Button 3">
              <controlPr defaultSize="0" autoFill="0" autoLine="0" autoPict="0">
                <anchor moveWithCells="1">
                  <from>
                    <xdr:col>4</xdr:col>
                    <xdr:colOff>333375</xdr:colOff>
                    <xdr:row>9</xdr:row>
                    <xdr:rowOff>142875</xdr:rowOff>
                  </from>
                  <to>
                    <xdr:col>4</xdr:col>
                    <xdr:colOff>1400175</xdr:colOff>
                    <xdr:row>10</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C95B-4E03-4D32-BC65-C302A27198F2}">
  <dimension ref="A1:BC85"/>
  <sheetViews>
    <sheetView showGridLines="0" zoomScale="90" zoomScaleNormal="90" workbookViewId="0">
      <pane xSplit="7" ySplit="2" topLeftCell="H3" activePane="bottomRight" state="frozen"/>
      <selection activeCell="F1" sqref="F1:F1048576"/>
      <selection pane="topRight" activeCell="F1" sqref="F1:F1048576"/>
      <selection pane="bottomLeft" activeCell="F1" sqref="F1:F1048576"/>
      <selection pane="bottomRight"/>
    </sheetView>
  </sheetViews>
  <sheetFormatPr defaultColWidth="8.7109375" defaultRowHeight="16.350000000000001" customHeight="1"/>
  <cols>
    <col min="1" max="1" width="1.140625" customWidth="1"/>
    <col min="2" max="5" width="2.7109375" style="485" hidden="1" customWidth="1"/>
    <col min="6" max="6" width="42.42578125" customWidth="1"/>
    <col min="7" max="7" width="2.7109375" customWidth="1"/>
    <col min="8" max="8" width="10.42578125" customWidth="1" collapsed="1"/>
    <col min="9" max="32" width="10.42578125" customWidth="1"/>
    <col min="33" max="37" width="11" customWidth="1"/>
    <col min="38" max="38" width="11" style="376" customWidth="1"/>
    <col min="39" max="39" width="3.42578125" style="532" customWidth="1"/>
    <col min="40" max="46" width="10.42578125" customWidth="1"/>
    <col min="47" max="47" width="10.42578125" style="376" customWidth="1"/>
    <col min="48" max="48" width="10.42578125" customWidth="1"/>
    <col min="49" max="54" width="12.28515625" customWidth="1"/>
  </cols>
  <sheetData>
    <row r="1" spans="1:55" ht="48" customHeight="1">
      <c r="A1" s="2"/>
      <c r="C1" s="485" t="str">
        <f t="shared" ref="C1:C69" si="0">IFERROR(CHOOSE(B1, " ¹ "," ² "," ³ "," ⁴ "," ⁵ "," ⁶ "," ⁷ "," ⁸ "," ⁹ ", " ¹⁰ "," ¹¹ "," ¹² " ),"")</f>
        <v/>
      </c>
      <c r="D1" s="486" t="s">
        <v>21</v>
      </c>
      <c r="E1" s="486" t="s">
        <v>181</v>
      </c>
      <c r="F1" s="147" t="str">
        <f>CHOOSE(Content!$A$1, $D1, $E1)&amp;$C1</f>
        <v>Group production statistics</v>
      </c>
      <c r="G1" s="147"/>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61"/>
      <c r="AM1" s="529"/>
      <c r="AN1" s="2"/>
      <c r="AO1" s="2"/>
      <c r="AP1" s="2"/>
      <c r="AQ1" s="2"/>
      <c r="AR1" s="2"/>
      <c r="AS1" s="2"/>
      <c r="AT1" s="2"/>
      <c r="AU1" s="459"/>
      <c r="AV1" s="2"/>
    </row>
    <row r="2" spans="1:55" s="259" customFormat="1" ht="33" customHeight="1" thickBot="1">
      <c r="A2" s="258"/>
      <c r="B2" s="485"/>
      <c r="C2" s="485" t="str">
        <f t="shared" si="0"/>
        <v/>
      </c>
      <c r="D2" s="487" t="str">
        <f>""</f>
        <v/>
      </c>
      <c r="E2" s="487" t="str">
        <f>""</f>
        <v/>
      </c>
      <c r="F2" s="458" t="str">
        <f>CHOOSE(Content!$A$1, $D2, $E2)&amp;$C2</f>
        <v/>
      </c>
      <c r="G2" s="147"/>
      <c r="H2" s="257" t="str">
        <f>CHOOSE(Content!$A$1, "Q"&amp;MONTH(H3)/3, ROMAN(MONTH(H3)/3)&amp;" кв.")&amp;" "&amp;YEAR(H3)</f>
        <v>Q1 2019</v>
      </c>
      <c r="I2" s="257" t="str">
        <f>CHOOSE(Content!$A$1, "Q"&amp;MONTH(I3)/3, ROMAN(MONTH(I3)/3)&amp;" кв.")&amp;" "&amp;YEAR(I3)</f>
        <v>Q2 2019</v>
      </c>
      <c r="J2" s="257" t="str">
        <f>CHOOSE(Content!$A$1, "Q"&amp;MONTH(J3)/3, ROMAN(MONTH(J3)/3)&amp;" кв.")&amp;" "&amp;YEAR(J3)</f>
        <v>Q3 2019</v>
      </c>
      <c r="K2" s="257" t="str">
        <f>CHOOSE(Content!$A$1, "Q"&amp;MONTH(K3)/3, ROMAN(MONTH(K3)/3)&amp;" кв.")&amp;" "&amp;YEAR(K3)</f>
        <v>Q4 2019</v>
      </c>
      <c r="L2" s="257" t="str">
        <f>CHOOSE(Content!$A$1, "Q"&amp;MONTH(L3)/3, ROMAN(MONTH(L3)/3)&amp;" кв.")&amp;" "&amp;YEAR(L3)</f>
        <v>Q1 2020</v>
      </c>
      <c r="M2" s="257" t="str">
        <f>CHOOSE(Content!$A$1, "Q"&amp;MONTH(M3)/3, ROMAN(MONTH(M3)/3)&amp;" кв.")&amp;" "&amp;YEAR(M3)</f>
        <v>Q2 2020</v>
      </c>
      <c r="N2" s="257" t="str">
        <f>CHOOSE(Content!$A$1, "Q"&amp;MONTH(N3)/3, ROMAN(MONTH(N3)/3)&amp;" кв.")&amp;" "&amp;YEAR(N3)</f>
        <v>Q3 2020</v>
      </c>
      <c r="O2" s="257" t="str">
        <f>CHOOSE(Content!$A$1, "Q"&amp;MONTH(O3)/3, ROMAN(MONTH(O3)/3)&amp;" кв.")&amp;" "&amp;YEAR(O3)</f>
        <v>Q4 2020</v>
      </c>
      <c r="P2" s="257" t="str">
        <f>CHOOSE(Content!$A$1, "Q"&amp;MONTH(P3)/3, ROMAN(MONTH(P3)/3)&amp;" кв.")&amp;" "&amp;YEAR(P3)</f>
        <v>Q1 2021</v>
      </c>
      <c r="Q2" s="257" t="str">
        <f>CHOOSE(Content!$A$1, "Q"&amp;MONTH(Q3)/3, ROMAN(MONTH(Q3)/3)&amp;" кв.")&amp;" "&amp;YEAR(Q3)</f>
        <v>Q2 2021</v>
      </c>
      <c r="R2" s="257" t="str">
        <f>CHOOSE(Content!$A$1, "Q"&amp;MONTH(R3)/3, ROMAN(MONTH(R3)/3)&amp;" кв.")&amp;" "&amp;YEAR(R3)</f>
        <v>Q3 2021</v>
      </c>
      <c r="S2" s="257" t="str">
        <f>CHOOSE(Content!$A$1, "Q"&amp;MONTH(S3)/3, ROMAN(MONTH(S3)/3)&amp;" кв.")&amp;" "&amp;YEAR(S3)</f>
        <v>Q4 2021</v>
      </c>
      <c r="T2" s="257" t="str">
        <f>CHOOSE(Content!$A$1, "Q"&amp;MONTH(T3)/3, ROMAN(MONTH(T3)/3)&amp;" кв.")&amp;" "&amp;YEAR(T3)</f>
        <v>Q1 2022</v>
      </c>
      <c r="U2" s="257" t="str">
        <f>CHOOSE(Content!$A$1, "Q"&amp;MONTH(U3)/3, ROMAN(MONTH(U3)/3)&amp;" кв.")&amp;" "&amp;YEAR(U3)</f>
        <v>Q2 2022</v>
      </c>
      <c r="V2" s="257" t="str">
        <f>CHOOSE(Content!$A$1, "Q"&amp;MONTH(V3)/3, ROMAN(MONTH(V3)/3)&amp;" кв.")&amp;" "&amp;YEAR(V3)</f>
        <v>Q3 2022</v>
      </c>
      <c r="W2" s="257" t="str">
        <f>CHOOSE(Content!$A$1, "Q"&amp;MONTH(W3)/3, ROMAN(MONTH(W3)/3)&amp;" кв.")&amp;" "&amp;YEAR(W3)</f>
        <v>Q4 2022</v>
      </c>
      <c r="X2" s="257" t="str">
        <f>CHOOSE(Content!$A$1, "Q"&amp;MONTH(X3)/3, ROMAN(MONTH(X3)/3)&amp;" кв.")&amp;" "&amp;YEAR(X3)</f>
        <v>Q1 2023</v>
      </c>
      <c r="Y2" s="257" t="str">
        <f>CHOOSE(Content!$A$1, "Q"&amp;MONTH(Y3)/3, ROMAN(MONTH(Y3)/3)&amp;" кв.")&amp;" "&amp;YEAR(Y3)</f>
        <v>Q2 2023</v>
      </c>
      <c r="Z2" s="257" t="str">
        <f>CHOOSE(Content!$A$1, "Q"&amp;MONTH(Z3)/3, ROMAN(MONTH(Z3)/3)&amp;" кв.")&amp;" "&amp;YEAR(Z3)</f>
        <v>Q3 2023</v>
      </c>
      <c r="AA2" s="257" t="str">
        <f>CHOOSE(Content!$A$1, "Q"&amp;MONTH(AA3)/3, ROMAN(MONTH(AA3)/3)&amp;" кв.")&amp;" "&amp;YEAR(AA3)</f>
        <v>Q4 2023</v>
      </c>
      <c r="AB2" s="257" t="str">
        <f>CHOOSE(Content!$A$1, "Q"&amp;MONTH(AB3)/3, ROMAN(MONTH(AB3)/3)&amp;" кв.")&amp;" "&amp;YEAR(AB3)</f>
        <v>Q1 2024</v>
      </c>
      <c r="AC2" s="257" t="str">
        <f>CHOOSE(Content!$A$1, "Q"&amp;MONTH(AC3)/3, ROMAN(MONTH(AC3)/3)&amp;" кв.")&amp;" "&amp;YEAR(AC3)</f>
        <v>Q2 2024</v>
      </c>
      <c r="AD2" s="257" t="str">
        <f>CHOOSE(Content!$A$1, "Q"&amp;MONTH(AD3)/3, ROMAN(MONTH(AD3)/3)&amp;" кв.")&amp;" "&amp;YEAR(AD3)</f>
        <v>Q3 2024</v>
      </c>
      <c r="AE2" s="257" t="str">
        <f>CHOOSE(Content!$A$1, "Q"&amp;MONTH(AE3)/3, ROMAN(MONTH(AE3)/3)&amp;" кв.")&amp;" "&amp;YEAR(AE3)</f>
        <v>Q4 2024</v>
      </c>
      <c r="AF2" s="257" t="str">
        <f>CHOOSE(Content!$A$1, "Q"&amp;MONTH(AF3)/3, ROMAN(MONTH(AF3)/3)&amp;" кв.")&amp;" "&amp;YEAR(AF3)</f>
        <v>Q1 2025</v>
      </c>
      <c r="AG2" s="257" t="str">
        <f>CHOOSE(Content!$A$1, "Q"&amp;MONTH(AG3)/3, ROMAN(MONTH(AG3)/3)&amp;" кв.")&amp;" "&amp;YEAR(AG3)</f>
        <v>Q2 2025</v>
      </c>
      <c r="AH2" s="257" t="str">
        <f>CHOOSE(Content!$A$1, "Q"&amp;MONTH(AH3)/3, ROMAN(MONTH(AH3)/3)&amp;" кв.")&amp;" "&amp;YEAR(AH3)</f>
        <v>Q3 2025</v>
      </c>
      <c r="AI2" s="257" t="str">
        <f>CHOOSE(Content!$A$1, "Q"&amp;MONTH(AI3)/3, ROMAN(MONTH(AI3)/3)&amp;" кв.")&amp;" "&amp;YEAR(AI3)</f>
        <v>Q4 2025</v>
      </c>
      <c r="AJ2" s="257" t="str">
        <f>CHOOSE(Content!$A$1, "Q"&amp;MONTH(AJ3)/3, ROMAN(MONTH(AJ3)/3)&amp;" кв.")&amp;" "&amp;YEAR(AJ3)</f>
        <v>Q1 2026</v>
      </c>
      <c r="AK2" s="257" t="str">
        <f>CHOOSE(Content!$A$1, "Q"&amp;MONTH(AK3)/3, ROMAN(MONTH(AK3)/3)&amp;" кв.")&amp;" "&amp;YEAR(AK3)</f>
        <v>Q2 2026</v>
      </c>
      <c r="AL2" s="362" t="str">
        <f>CHOOSE(Content!$A$1, "Y-o-Y, %", "Изменение, %" )</f>
        <v>Y-o-Y, %</v>
      </c>
      <c r="AM2" s="530"/>
      <c r="AN2" s="257" t="str">
        <f>CHOOSE(Content!$A$1, "FY "&amp;AN3, AN3)</f>
        <v>FY 2019</v>
      </c>
      <c r="AO2" s="257" t="str">
        <f>CHOOSE(Content!$A$1, "FY "&amp;AO3, AO3)</f>
        <v>FY 2020</v>
      </c>
      <c r="AP2" s="257" t="str">
        <f>CHOOSE(Content!$A$1, "FY "&amp;AP3, AP3)</f>
        <v>FY 2021</v>
      </c>
      <c r="AQ2" s="257" t="str">
        <f>CHOOSE(Content!$A$1, "FY "&amp;AQ3, AQ3)</f>
        <v>FY 2022</v>
      </c>
      <c r="AR2" s="257" t="str">
        <f>CHOOSE(Content!$A$1, "FY "&amp;AR3, AR3)</f>
        <v>FY 2023</v>
      </c>
      <c r="AS2" s="257" t="str">
        <f>CHOOSE(Content!$A$1, "FY "&amp;AS3, AS3)</f>
        <v>FY 2024</v>
      </c>
      <c r="AT2" s="257" t="str">
        <f>CHOOSE(Content!$A$1, "FY "&amp;AT3, AT3)</f>
        <v>FY 2025</v>
      </c>
      <c r="AU2" s="362" t="str">
        <f>CHOOSE(Content!$A$1, "Change, %", "Изменение, %" )</f>
        <v>Change, %</v>
      </c>
      <c r="AV2" s="258"/>
    </row>
    <row r="3" spans="1:55" s="259" customFormat="1" ht="15" hidden="1" customHeight="1" thickTop="1">
      <c r="A3" s="258"/>
      <c r="B3" s="485"/>
      <c r="C3" s="485" t="str">
        <f t="shared" si="0"/>
        <v/>
      </c>
      <c r="D3" s="487" t="str">
        <f>""</f>
        <v/>
      </c>
      <c r="E3" s="487" t="str">
        <f>""</f>
        <v/>
      </c>
      <c r="F3" s="258" t="str">
        <f>CHOOSE(Content!$A$1, $D3, $E3)&amp;$C3</f>
        <v/>
      </c>
      <c r="G3" s="147"/>
      <c r="H3" s="381">
        <f>DATE(2019, 3, 31)</f>
        <v>43555</v>
      </c>
      <c r="I3" s="381">
        <f>EOMONTH(H3,3)</f>
        <v>43646</v>
      </c>
      <c r="J3" s="381">
        <f t="shared" ref="J3:AI3" si="1">EOMONTH(I3,3)</f>
        <v>43738</v>
      </c>
      <c r="K3" s="381">
        <f t="shared" si="1"/>
        <v>43830</v>
      </c>
      <c r="L3" s="381">
        <f t="shared" si="1"/>
        <v>43921</v>
      </c>
      <c r="M3" s="381">
        <f t="shared" si="1"/>
        <v>44012</v>
      </c>
      <c r="N3" s="381">
        <f t="shared" si="1"/>
        <v>44104</v>
      </c>
      <c r="O3" s="381">
        <f t="shared" si="1"/>
        <v>44196</v>
      </c>
      <c r="P3" s="381">
        <f t="shared" si="1"/>
        <v>44286</v>
      </c>
      <c r="Q3" s="381">
        <f t="shared" si="1"/>
        <v>44377</v>
      </c>
      <c r="R3" s="381">
        <f t="shared" si="1"/>
        <v>44469</v>
      </c>
      <c r="S3" s="381">
        <f t="shared" si="1"/>
        <v>44561</v>
      </c>
      <c r="T3" s="381">
        <f t="shared" si="1"/>
        <v>44651</v>
      </c>
      <c r="U3" s="381">
        <f t="shared" si="1"/>
        <v>44742</v>
      </c>
      <c r="V3" s="381">
        <f t="shared" si="1"/>
        <v>44834</v>
      </c>
      <c r="W3" s="381">
        <f t="shared" si="1"/>
        <v>44926</v>
      </c>
      <c r="X3" s="381">
        <f t="shared" si="1"/>
        <v>45016</v>
      </c>
      <c r="Y3" s="381">
        <f t="shared" si="1"/>
        <v>45107</v>
      </c>
      <c r="Z3" s="381">
        <f t="shared" si="1"/>
        <v>45199</v>
      </c>
      <c r="AA3" s="381">
        <f t="shared" si="1"/>
        <v>45291</v>
      </c>
      <c r="AB3" s="381">
        <f t="shared" si="1"/>
        <v>45382</v>
      </c>
      <c r="AC3" s="381">
        <f t="shared" si="1"/>
        <v>45473</v>
      </c>
      <c r="AD3" s="381">
        <f t="shared" si="1"/>
        <v>45565</v>
      </c>
      <c r="AE3" s="381">
        <f t="shared" si="1"/>
        <v>45657</v>
      </c>
      <c r="AF3" s="381">
        <f t="shared" si="1"/>
        <v>45747</v>
      </c>
      <c r="AG3" s="381">
        <f t="shared" si="1"/>
        <v>45838</v>
      </c>
      <c r="AH3" s="381">
        <f t="shared" si="1"/>
        <v>45930</v>
      </c>
      <c r="AI3" s="381">
        <f t="shared" si="1"/>
        <v>46022</v>
      </c>
      <c r="AJ3" s="381">
        <f>EOMONTH(AI3,3)</f>
        <v>46112</v>
      </c>
      <c r="AK3" s="381">
        <f>EOMONTH(AJ3,3)</f>
        <v>46203</v>
      </c>
      <c r="AL3" s="380"/>
      <c r="AM3" s="530"/>
      <c r="AN3" s="382">
        <v>2019</v>
      </c>
      <c r="AO3" s="382">
        <f>AN3+1</f>
        <v>2020</v>
      </c>
      <c r="AP3" s="382">
        <f t="shared" ref="AP3:AT3" si="2">AO3+1</f>
        <v>2021</v>
      </c>
      <c r="AQ3" s="382">
        <f t="shared" si="2"/>
        <v>2022</v>
      </c>
      <c r="AR3" s="382">
        <f t="shared" si="2"/>
        <v>2023</v>
      </c>
      <c r="AS3" s="382">
        <f t="shared" si="2"/>
        <v>2024</v>
      </c>
      <c r="AT3" s="382">
        <f t="shared" si="2"/>
        <v>2025</v>
      </c>
      <c r="AU3" s="467"/>
      <c r="AV3" s="258"/>
    </row>
    <row r="4" spans="1:55" s="205" customFormat="1" ht="48" customHeight="1" thickTop="1">
      <c r="A4" s="203"/>
      <c r="B4" s="485"/>
      <c r="C4" s="485" t="str">
        <f t="shared" si="0"/>
        <v/>
      </c>
      <c r="D4" s="486" t="s">
        <v>22</v>
      </c>
      <c r="E4" s="486" t="s">
        <v>172</v>
      </c>
      <c r="F4" s="177" t="str">
        <f>CHOOSE(Content!$A$1, $D4, $E4)&amp;$C4</f>
        <v>Consolidated highlights</v>
      </c>
      <c r="G4" s="147"/>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363"/>
      <c r="AM4" s="531"/>
      <c r="AN4" s="207"/>
      <c r="AO4" s="207"/>
      <c r="AP4" s="207"/>
      <c r="AQ4" s="207"/>
      <c r="AR4" s="207"/>
      <c r="AS4" s="207"/>
      <c r="AT4" s="207"/>
      <c r="AU4" s="468"/>
      <c r="AV4" s="203"/>
    </row>
    <row r="5" spans="1:55" s="205" customFormat="1" ht="16.350000000000001" customHeight="1">
      <c r="A5" s="203"/>
      <c r="B5" s="485"/>
      <c r="C5" s="485" t="str">
        <f t="shared" si="0"/>
        <v/>
      </c>
      <c r="D5" s="487" t="s">
        <v>11</v>
      </c>
      <c r="E5" s="487" t="s">
        <v>182</v>
      </c>
      <c r="F5" s="209" t="str">
        <f>CHOOSE(Content!$A$1, $D5, $E5)&amp;$C5</f>
        <v>Waste mined, Kt</v>
      </c>
      <c r="G5" s="147"/>
      <c r="H5" s="210">
        <v>27018.66186</v>
      </c>
      <c r="I5" s="210">
        <v>28006.968210000003</v>
      </c>
      <c r="J5" s="210">
        <v>28966.069080000001</v>
      </c>
      <c r="K5" s="210">
        <v>28811.971879999997</v>
      </c>
      <c r="L5" s="210">
        <v>29396.667440000001</v>
      </c>
      <c r="M5" s="210">
        <v>28891.96313</v>
      </c>
      <c r="N5" s="210">
        <v>30025.325420000001</v>
      </c>
      <c r="O5" s="210">
        <v>29991.329460000001</v>
      </c>
      <c r="P5" s="210">
        <v>29741.90582</v>
      </c>
      <c r="Q5" s="210">
        <v>30668.213490000002</v>
      </c>
      <c r="R5" s="210">
        <v>32336.739730000001</v>
      </c>
      <c r="S5" s="210">
        <v>32296.575769999999</v>
      </c>
      <c r="T5" s="210">
        <v>31689.133139999998</v>
      </c>
      <c r="U5" s="210">
        <v>31260.302940000001</v>
      </c>
      <c r="V5" s="210">
        <v>31408.052240000001</v>
      </c>
      <c r="W5" s="210">
        <v>32145.28501</v>
      </c>
      <c r="X5" s="210">
        <v>30617.695</v>
      </c>
      <c r="Y5" s="210">
        <v>29644.253530000002</v>
      </c>
      <c r="Z5" s="210">
        <v>31872.297039999998</v>
      </c>
      <c r="AA5" s="210">
        <v>29845.129869999997</v>
      </c>
      <c r="AB5" s="210">
        <v>33054.518369999998</v>
      </c>
      <c r="AC5" s="210">
        <v>31346.578069999996</v>
      </c>
      <c r="AD5" s="210">
        <v>30979.182429999997</v>
      </c>
      <c r="AE5" s="210">
        <v>33580.967199999999</v>
      </c>
      <c r="AF5" s="210">
        <v>30611.268435163016</v>
      </c>
      <c r="AG5" s="210">
        <v>30102.082499068161</v>
      </c>
      <c r="AH5" s="210">
        <v>31585.627902854783</v>
      </c>
      <c r="AI5" s="210">
        <v>30904.628796902904</v>
      </c>
      <c r="AJ5" s="210">
        <v>23930.158049999998</v>
      </c>
      <c r="AK5" s="210">
        <v>25397.156890446204</v>
      </c>
      <c r="AL5" s="363">
        <v>-0.15629900717890877</v>
      </c>
      <c r="AM5" s="211"/>
      <c r="AN5" s="210">
        <v>112803.67103</v>
      </c>
      <c r="AO5" s="210">
        <v>118305.28545</v>
      </c>
      <c r="AP5" s="210">
        <v>125043.43480999999</v>
      </c>
      <c r="AQ5" s="210">
        <v>126502.77332999998</v>
      </c>
      <c r="AR5" s="210">
        <v>121979.37543999997</v>
      </c>
      <c r="AS5" s="210">
        <v>128961.24606999999</v>
      </c>
      <c r="AT5" s="210">
        <v>123203.60763398887</v>
      </c>
      <c r="AU5" s="363">
        <v>-4.4646268638610098E-2</v>
      </c>
      <c r="AV5" s="203"/>
      <c r="AW5" s="212"/>
      <c r="AX5" s="212"/>
      <c r="AY5" s="212"/>
      <c r="AZ5" s="212"/>
      <c r="BA5" s="212"/>
      <c r="BB5" s="212"/>
      <c r="BC5" s="212"/>
    </row>
    <row r="6" spans="1:55" s="216" customFormat="1" ht="16.350000000000001" customHeight="1">
      <c r="A6" s="213"/>
      <c r="B6" s="485"/>
      <c r="C6" s="485" t="str">
        <f t="shared" si="0"/>
        <v/>
      </c>
      <c r="D6" s="487" t="s">
        <v>4</v>
      </c>
      <c r="E6" s="487" t="s">
        <v>183</v>
      </c>
      <c r="F6" s="1" t="str">
        <f>CHOOSE(Content!$A$1, $D6, $E6)&amp;$C6</f>
        <v>Ore mined, Kt</v>
      </c>
      <c r="G6" s="147"/>
      <c r="H6" s="214">
        <v>1482.4009999999998</v>
      </c>
      <c r="I6" s="214">
        <v>1488.60454</v>
      </c>
      <c r="J6" s="214">
        <v>1541.4544599999999</v>
      </c>
      <c r="K6" s="214">
        <v>1430.9308000000001</v>
      </c>
      <c r="L6" s="214">
        <v>1305.309</v>
      </c>
      <c r="M6" s="214">
        <v>1219.7180000000001</v>
      </c>
      <c r="N6" s="214">
        <v>1238.4259999999999</v>
      </c>
      <c r="O6" s="214">
        <v>1089.62283</v>
      </c>
      <c r="P6" s="214">
        <v>1612.2429999999999</v>
      </c>
      <c r="Q6" s="214">
        <v>1392.511</v>
      </c>
      <c r="R6" s="214">
        <v>1481.9290000000001</v>
      </c>
      <c r="S6" s="214">
        <v>1314.56</v>
      </c>
      <c r="T6" s="214">
        <v>1541.2150000000001</v>
      </c>
      <c r="U6" s="214">
        <v>1659.6260000000002</v>
      </c>
      <c r="V6" s="214">
        <v>1520.67</v>
      </c>
      <c r="W6" s="214">
        <v>1358.6460000000002</v>
      </c>
      <c r="X6" s="214">
        <v>1299.3629999999998</v>
      </c>
      <c r="Y6" s="214">
        <v>1389.5229999999999</v>
      </c>
      <c r="Z6" s="214">
        <v>1319.537</v>
      </c>
      <c r="AA6" s="214">
        <v>1251.8209999999999</v>
      </c>
      <c r="AB6" s="214">
        <v>1171.8679999999999</v>
      </c>
      <c r="AC6" s="214">
        <v>1311.9189999999999</v>
      </c>
      <c r="AD6" s="214">
        <v>1205.462</v>
      </c>
      <c r="AE6" s="214">
        <v>1511.5410000000002</v>
      </c>
      <c r="AF6" s="214">
        <v>1318.95</v>
      </c>
      <c r="AG6" s="214">
        <v>1260.0730000000001</v>
      </c>
      <c r="AH6" s="214">
        <v>1329.1769999999999</v>
      </c>
      <c r="AI6" s="214">
        <v>1391.5129999999999</v>
      </c>
      <c r="AJ6" s="214">
        <v>1464.2290000000003</v>
      </c>
      <c r="AK6" s="214">
        <v>1304.221</v>
      </c>
      <c r="AL6" s="364">
        <v>3.5036065370815717E-2</v>
      </c>
      <c r="AM6" s="215"/>
      <c r="AN6" s="214">
        <v>5943.3908000000001</v>
      </c>
      <c r="AO6" s="214">
        <v>4853.0758299999998</v>
      </c>
      <c r="AP6" s="214">
        <v>5801.2430000000004</v>
      </c>
      <c r="AQ6" s="214">
        <v>6080.1569999999992</v>
      </c>
      <c r="AR6" s="214">
        <v>5260.2440000000006</v>
      </c>
      <c r="AS6" s="214">
        <v>5200.7900000000009</v>
      </c>
      <c r="AT6" s="214">
        <v>5299.7130000000006</v>
      </c>
      <c r="AU6" s="364">
        <v>1.9020764153138137E-2</v>
      </c>
      <c r="AV6" s="213"/>
      <c r="AW6" s="212"/>
      <c r="AX6" s="212"/>
      <c r="AY6" s="212"/>
      <c r="AZ6" s="212"/>
      <c r="BA6" s="212"/>
      <c r="BB6" s="212"/>
      <c r="BC6" s="212"/>
    </row>
    <row r="7" spans="1:55" s="205" customFormat="1" ht="16.350000000000001" customHeight="1">
      <c r="A7" s="203"/>
      <c r="B7" s="485"/>
      <c r="C7" s="485" t="str">
        <f t="shared" si="0"/>
        <v/>
      </c>
      <c r="D7" s="487" t="s">
        <v>5</v>
      </c>
      <c r="E7" s="487" t="s">
        <v>191</v>
      </c>
      <c r="F7" s="217" t="str">
        <f>CHOOSE(Content!$A$1, $D7, $E7)&amp;$C7</f>
        <v>Open-pit</v>
      </c>
      <c r="G7" s="147"/>
      <c r="H7" s="218">
        <v>1482.4009999999998</v>
      </c>
      <c r="I7" s="218">
        <v>1488.60454</v>
      </c>
      <c r="J7" s="218">
        <v>1541.4544599999999</v>
      </c>
      <c r="K7" s="218">
        <v>1430.9308000000001</v>
      </c>
      <c r="L7" s="218">
        <v>1305.309</v>
      </c>
      <c r="M7" s="218">
        <v>1219.7180000000001</v>
      </c>
      <c r="N7" s="218">
        <v>1238.4259999999999</v>
      </c>
      <c r="O7" s="218">
        <v>1089.62283</v>
      </c>
      <c r="P7" s="218">
        <v>1612.2429999999999</v>
      </c>
      <c r="Q7" s="218">
        <v>1392.511</v>
      </c>
      <c r="R7" s="218">
        <v>1481.9290000000001</v>
      </c>
      <c r="S7" s="218">
        <v>1314.56</v>
      </c>
      <c r="T7" s="218">
        <v>1541.2150000000001</v>
      </c>
      <c r="U7" s="218">
        <v>1659.6260000000002</v>
      </c>
      <c r="V7" s="218">
        <v>1520.67</v>
      </c>
      <c r="W7" s="218">
        <v>1358.6460000000002</v>
      </c>
      <c r="X7" s="218">
        <v>1299.3629999999998</v>
      </c>
      <c r="Y7" s="218">
        <v>1389.5229999999999</v>
      </c>
      <c r="Z7" s="218">
        <v>1319.537</v>
      </c>
      <c r="AA7" s="218">
        <v>1251.8209999999999</v>
      </c>
      <c r="AB7" s="218">
        <v>1171.8679999999999</v>
      </c>
      <c r="AC7" s="218">
        <v>1311.9189999999999</v>
      </c>
      <c r="AD7" s="218">
        <v>1205.462</v>
      </c>
      <c r="AE7" s="218">
        <v>1511.5410000000002</v>
      </c>
      <c r="AF7" s="218">
        <v>1318.95</v>
      </c>
      <c r="AG7" s="218">
        <v>1260.0730000000001</v>
      </c>
      <c r="AH7" s="218">
        <v>1329.1769999999999</v>
      </c>
      <c r="AI7" s="218">
        <v>1391.5129999999999</v>
      </c>
      <c r="AJ7" s="218">
        <v>1464.2290000000003</v>
      </c>
      <c r="AK7" s="218">
        <v>1304.221</v>
      </c>
      <c r="AL7" s="365">
        <v>3.5036065370815717E-2</v>
      </c>
      <c r="AM7" s="211"/>
      <c r="AN7" s="218">
        <v>5943.3908000000001</v>
      </c>
      <c r="AO7" s="218">
        <v>4853.0758299999998</v>
      </c>
      <c r="AP7" s="218">
        <v>5801.2430000000004</v>
      </c>
      <c r="AQ7" s="218">
        <v>6080.1569999999992</v>
      </c>
      <c r="AR7" s="218">
        <v>5260.2440000000006</v>
      </c>
      <c r="AS7" s="218">
        <v>5200.7900000000009</v>
      </c>
      <c r="AT7" s="218">
        <v>5299.7130000000006</v>
      </c>
      <c r="AU7" s="365">
        <v>1.9020764153138137E-2</v>
      </c>
      <c r="AV7" s="203"/>
      <c r="AW7" s="212"/>
      <c r="AX7" s="212"/>
      <c r="AY7" s="212"/>
      <c r="AZ7" s="212"/>
      <c r="BA7" s="212"/>
      <c r="BB7" s="212"/>
      <c r="BC7" s="212"/>
    </row>
    <row r="8" spans="1:55" s="216" customFormat="1" ht="16.350000000000001" customHeight="1">
      <c r="A8" s="213"/>
      <c r="B8" s="485"/>
      <c r="C8" s="485" t="str">
        <f t="shared" si="0"/>
        <v/>
      </c>
      <c r="D8" s="487" t="s">
        <v>7</v>
      </c>
      <c r="E8" s="487" t="s">
        <v>194</v>
      </c>
      <c r="F8" s="1" t="str">
        <f>CHOOSE(Content!$A$1, $D8, $E8)&amp;$C8</f>
        <v>Ore processed, Kt</v>
      </c>
      <c r="G8" s="147"/>
      <c r="H8" s="214">
        <v>1374.598</v>
      </c>
      <c r="I8" s="214">
        <v>1425.7249999999999</v>
      </c>
      <c r="J8" s="214">
        <v>1369.1163000000001</v>
      </c>
      <c r="K8" s="214">
        <v>1380.7676799999999</v>
      </c>
      <c r="L8" s="214">
        <v>1388.3537899999999</v>
      </c>
      <c r="M8" s="214">
        <v>1464.1691000000001</v>
      </c>
      <c r="N8" s="214">
        <v>1458.3269700000001</v>
      </c>
      <c r="O8" s="214">
        <v>1408.0338900000002</v>
      </c>
      <c r="P8" s="214">
        <v>1517.8243400000001</v>
      </c>
      <c r="Q8" s="214">
        <v>1548.0353399999999</v>
      </c>
      <c r="R8" s="214">
        <v>1513.01269</v>
      </c>
      <c r="S8" s="214">
        <v>1500.5610799999999</v>
      </c>
      <c r="T8" s="214">
        <v>1498.8548800000001</v>
      </c>
      <c r="U8" s="214">
        <v>1555.7006779999999</v>
      </c>
      <c r="V8" s="214">
        <v>1584.4937199999999</v>
      </c>
      <c r="W8" s="214">
        <v>1512.2953299999999</v>
      </c>
      <c r="X8" s="214">
        <v>1517.6937230000001</v>
      </c>
      <c r="Y8" s="214">
        <v>1597.2007699999999</v>
      </c>
      <c r="Z8" s="214">
        <v>1619.3101300000001</v>
      </c>
      <c r="AA8" s="214">
        <v>1606.8946900000001</v>
      </c>
      <c r="AB8" s="214">
        <v>1567.5247800000002</v>
      </c>
      <c r="AC8" s="214">
        <v>1577.97577</v>
      </c>
      <c r="AD8" s="214">
        <v>1608.7791500000001</v>
      </c>
      <c r="AE8" s="214">
        <v>1618.2057139999997</v>
      </c>
      <c r="AF8" s="214">
        <v>1572.63202</v>
      </c>
      <c r="AG8" s="214">
        <v>1643.7091399999999</v>
      </c>
      <c r="AH8" s="214">
        <v>1663.8549999999998</v>
      </c>
      <c r="AI8" s="214">
        <v>1641.7919999999999</v>
      </c>
      <c r="AJ8" s="214">
        <v>1634.029</v>
      </c>
      <c r="AK8" s="214">
        <v>1584.471</v>
      </c>
      <c r="AL8" s="364">
        <v>-3.6039308025019534E-2</v>
      </c>
      <c r="AM8" s="215"/>
      <c r="AN8" s="214">
        <v>5550.5569799999994</v>
      </c>
      <c r="AO8" s="214">
        <v>5718.88375</v>
      </c>
      <c r="AP8" s="214">
        <v>6079.4334500000004</v>
      </c>
      <c r="AQ8" s="214">
        <v>6151.3446079999994</v>
      </c>
      <c r="AR8" s="214">
        <v>6341.0993130000006</v>
      </c>
      <c r="AS8" s="214">
        <v>6372.4854140000007</v>
      </c>
      <c r="AT8" s="214">
        <v>6521.9881600000008</v>
      </c>
      <c r="AU8" s="364">
        <v>2.3460665076070697E-2</v>
      </c>
      <c r="AV8" s="213"/>
      <c r="AW8" s="219"/>
      <c r="AX8" s="219"/>
      <c r="AY8" s="219"/>
      <c r="AZ8" s="219"/>
      <c r="BA8" s="219"/>
      <c r="BB8" s="212"/>
      <c r="BC8" s="212"/>
    </row>
    <row r="9" spans="1:55" s="205" customFormat="1" ht="16.350000000000001" customHeight="1">
      <c r="A9" s="203"/>
      <c r="B9" s="485"/>
      <c r="C9" s="485" t="str">
        <f t="shared" si="0"/>
        <v/>
      </c>
      <c r="D9" s="487" t="s">
        <v>439</v>
      </c>
      <c r="E9" s="487" t="s">
        <v>440</v>
      </c>
      <c r="F9" s="217" t="str">
        <f>CHOOSE(Content!$A$1, $D9, $E9)&amp;$C9</f>
        <v>Gold grade processed, g/t</v>
      </c>
      <c r="G9" s="147"/>
      <c r="H9" s="220">
        <v>3.2992939350268222</v>
      </c>
      <c r="I9" s="220">
        <v>3.2468981573024251</v>
      </c>
      <c r="J9" s="220">
        <v>3.7037137605074157</v>
      </c>
      <c r="K9" s="220">
        <v>3.7669891464110745</v>
      </c>
      <c r="L9" s="220">
        <v>4.1073566301177449</v>
      </c>
      <c r="M9" s="220">
        <v>3.9295612644960203</v>
      </c>
      <c r="N9" s="220">
        <v>3.7108704404619215</v>
      </c>
      <c r="O9" s="220">
        <v>3.7571207420721953</v>
      </c>
      <c r="P9" s="220">
        <v>3.3743491350113675</v>
      </c>
      <c r="Q9" s="220">
        <v>3.5642708468403574</v>
      </c>
      <c r="R9" s="220">
        <v>3.3253578930047172</v>
      </c>
      <c r="S9" s="220">
        <v>3.2237463030498152</v>
      </c>
      <c r="T9" s="220">
        <v>2.9582630866685129</v>
      </c>
      <c r="U9" s="220">
        <v>2.8502676879629347</v>
      </c>
      <c r="V9" s="220">
        <v>3.2537084501614268</v>
      </c>
      <c r="W9" s="220">
        <v>3.3963858104355853</v>
      </c>
      <c r="X9" s="220">
        <v>2.9367243419771327</v>
      </c>
      <c r="Y9" s="220">
        <v>2.9009562147907055</v>
      </c>
      <c r="Z9" s="220">
        <v>2.818594360303297</v>
      </c>
      <c r="AA9" s="220">
        <v>2.9125269559512947</v>
      </c>
      <c r="AB9" s="220">
        <v>3.0008481907380116</v>
      </c>
      <c r="AC9" s="220">
        <v>3.0355678148340641</v>
      </c>
      <c r="AD9" s="220">
        <v>2.575719308644695</v>
      </c>
      <c r="AE9" s="220">
        <v>2.5329186855163957</v>
      </c>
      <c r="AF9" s="220">
        <v>2.9598504550352476</v>
      </c>
      <c r="AG9" s="220">
        <v>3.0236013045471046</v>
      </c>
      <c r="AH9" s="220">
        <v>2.5181913688392323</v>
      </c>
      <c r="AI9" s="220">
        <v>2.4209239416442521</v>
      </c>
      <c r="AJ9" s="220">
        <v>2.6499392116051794</v>
      </c>
      <c r="AK9" s="220">
        <v>3.1564150432541838</v>
      </c>
      <c r="AL9" s="363">
        <v>4.3925678464070028E-2</v>
      </c>
      <c r="AM9" s="211"/>
      <c r="AN9" s="220">
        <v>3.5021934458567801</v>
      </c>
      <c r="AO9" s="220">
        <v>3.8745027518779693</v>
      </c>
      <c r="AP9" s="220">
        <v>3.3736650668709145</v>
      </c>
      <c r="AQ9" s="220">
        <v>3.113466645547224</v>
      </c>
      <c r="AR9" s="220">
        <v>2.89141664480977</v>
      </c>
      <c r="AS9" s="220">
        <v>2.7832944632613641</v>
      </c>
      <c r="AT9" s="220">
        <v>2.7275786345493764</v>
      </c>
      <c r="AU9" s="363">
        <v>-2.0017942566774583E-2</v>
      </c>
      <c r="AV9" s="203"/>
    </row>
    <row r="10" spans="1:55" s="205" customFormat="1" ht="15.75" customHeight="1">
      <c r="A10" s="203"/>
      <c r="B10" s="485"/>
      <c r="C10" s="485" t="str">
        <f t="shared" si="0"/>
        <v/>
      </c>
      <c r="D10" s="487" t="s">
        <v>345</v>
      </c>
      <c r="E10" s="487" t="s">
        <v>184</v>
      </c>
      <c r="F10" s="217" t="str">
        <f>CHOOSE(Content!$A$1, $D10, $E10)&amp;$C10</f>
        <v>Silver grade processed, g/t</v>
      </c>
      <c r="G10" s="147"/>
      <c r="H10" s="220">
        <v>1.0497461105297605</v>
      </c>
      <c r="I10" s="220">
        <v>1.0683156704500143</v>
      </c>
      <c r="J10" s="220">
        <v>1.0524354946101653</v>
      </c>
      <c r="K10" s="220">
        <v>0.90713569850540354</v>
      </c>
      <c r="L10" s="220">
        <v>0.73179938746807249</v>
      </c>
      <c r="M10" s="220">
        <v>1.0210555874890486</v>
      </c>
      <c r="N10" s="220">
        <v>1.0128817632903013</v>
      </c>
      <c r="O10" s="220">
        <v>0.85573169268008586</v>
      </c>
      <c r="P10" s="220">
        <v>0.86005827556491488</v>
      </c>
      <c r="Q10" s="220">
        <v>1.0457119702386928</v>
      </c>
      <c r="R10" s="220">
        <v>0.69630200317598201</v>
      </c>
      <c r="S10" s="220">
        <v>1.3731406534339903</v>
      </c>
      <c r="T10" s="220">
        <v>0.96258541837127998</v>
      </c>
      <c r="U10" s="220">
        <v>2.2653803700145616</v>
      </c>
      <c r="V10" s="220">
        <v>0.59990856559786299</v>
      </c>
      <c r="W10" s="220">
        <v>0.89388068140768229</v>
      </c>
      <c r="X10" s="220">
        <v>0.45059959716464054</v>
      </c>
      <c r="Y10" s="220">
        <v>0.84257723186461631</v>
      </c>
      <c r="Z10" s="220">
        <v>0.4</v>
      </c>
      <c r="AA10" s="220">
        <v>0.45059959716464099</v>
      </c>
      <c r="AB10" s="220">
        <v>0.38463730059820811</v>
      </c>
      <c r="AC10" s="220">
        <v>0.31326026001020285</v>
      </c>
      <c r="AD10" s="220">
        <v>0.57507864176106904</v>
      </c>
      <c r="AE10" s="220">
        <v>0.27065118866586801</v>
      </c>
      <c r="AF10" s="220">
        <v>0.29806572296550338</v>
      </c>
      <c r="AG10" s="220">
        <v>0.23281381765632816</v>
      </c>
      <c r="AH10" s="220">
        <v>0.3</v>
      </c>
      <c r="AI10" s="220">
        <v>0.3</v>
      </c>
      <c r="AJ10" s="220">
        <v>0.23250566544412615</v>
      </c>
      <c r="AK10" s="220">
        <v>0.21487638461038419</v>
      </c>
      <c r="AL10" s="363">
        <v>-7.7046256216727671E-2</v>
      </c>
      <c r="AM10" s="211"/>
      <c r="AN10" s="220">
        <v>1.0291629740764794</v>
      </c>
      <c r="AO10" s="220">
        <v>0.9094268815051697</v>
      </c>
      <c r="AP10" s="220">
        <v>0.99761085991767695</v>
      </c>
      <c r="AQ10" s="220">
        <v>1.6525695801827669</v>
      </c>
      <c r="AR10" s="220">
        <v>0.44808823513848001</v>
      </c>
      <c r="AS10" s="220">
        <v>0.33075196929748513</v>
      </c>
      <c r="AT10" s="220">
        <v>0.33075196929748513</v>
      </c>
      <c r="AU10" s="363">
        <v>0</v>
      </c>
      <c r="AV10" s="203"/>
    </row>
    <row r="11" spans="1:55" s="349" customFormat="1" ht="33" customHeight="1">
      <c r="A11" s="346"/>
      <c r="B11" s="488"/>
      <c r="C11" s="488" t="str">
        <f t="shared" si="0"/>
        <v/>
      </c>
      <c r="D11" s="489" t="s">
        <v>169</v>
      </c>
      <c r="E11" s="489" t="s">
        <v>333</v>
      </c>
      <c r="F11" s="347" t="str">
        <f>CHOOSE(Content!$A$1, $D11, $E11)&amp;$C11</f>
        <v>GE grade processed, g/t</v>
      </c>
      <c r="G11" s="147"/>
      <c r="H11" s="348">
        <v>3.3124157614084444</v>
      </c>
      <c r="I11" s="348">
        <v>3.2602521031830505</v>
      </c>
      <c r="J11" s="348">
        <v>3.7168692041900426</v>
      </c>
      <c r="K11" s="348">
        <v>3.7783283426423919</v>
      </c>
      <c r="L11" s="348">
        <v>4.1165041224610954</v>
      </c>
      <c r="M11" s="348">
        <v>3.9423244593396336</v>
      </c>
      <c r="N11" s="348">
        <v>3.7235314625030504</v>
      </c>
      <c r="O11" s="348">
        <v>3.7678173882306965</v>
      </c>
      <c r="P11" s="348">
        <v>3.3850998634559288</v>
      </c>
      <c r="Q11" s="348">
        <v>3.5773422464683411</v>
      </c>
      <c r="R11" s="348">
        <v>3.3340616680444168</v>
      </c>
      <c r="S11" s="348">
        <v>3.2409105612177402</v>
      </c>
      <c r="T11" s="348">
        <v>2.9702954043981538</v>
      </c>
      <c r="U11" s="348">
        <v>2.8785849425881169</v>
      </c>
      <c r="V11" s="348">
        <v>3.2612073072314001</v>
      </c>
      <c r="W11" s="348">
        <v>3.4075593189531812</v>
      </c>
      <c r="X11" s="348">
        <v>2.9423568369416908</v>
      </c>
      <c r="Y11" s="348">
        <v>2.9114884301890132</v>
      </c>
      <c r="Z11" s="348">
        <v>2.8235943603032969</v>
      </c>
      <c r="AA11" s="348">
        <v>2.9181594509158528</v>
      </c>
      <c r="AB11" s="348">
        <v>3.0056561569954892</v>
      </c>
      <c r="AC11" s="348">
        <v>3.0394835680841918</v>
      </c>
      <c r="AD11" s="348">
        <v>2.5829077916667083</v>
      </c>
      <c r="AE11" s="348">
        <v>2.5363018253747192</v>
      </c>
      <c r="AF11" s="348">
        <v>2.9635762765723164</v>
      </c>
      <c r="AG11" s="348">
        <v>3.0632469632803287</v>
      </c>
      <c r="AH11" s="348">
        <v>2.5219413688392325</v>
      </c>
      <c r="AI11" s="348">
        <v>2.4246739416442522</v>
      </c>
      <c r="AJ11" s="348">
        <v>2.652845532423231</v>
      </c>
      <c r="AK11" s="348">
        <v>3.1591009980618137</v>
      </c>
      <c r="AL11" s="366">
        <v>3.1291644431710397E-2</v>
      </c>
      <c r="AM11" s="350"/>
      <c r="AN11" s="348">
        <v>3.5150579830327362</v>
      </c>
      <c r="AO11" s="348">
        <v>3.8858705878967839</v>
      </c>
      <c r="AP11" s="348">
        <v>3.3861352026198857</v>
      </c>
      <c r="AQ11" s="348">
        <v>3.1341237652995084</v>
      </c>
      <c r="AR11" s="348">
        <v>2.8970177477490009</v>
      </c>
      <c r="AS11" s="348">
        <v>2.7874288628775825</v>
      </c>
      <c r="AT11" s="348">
        <v>2.7317130341655949</v>
      </c>
      <c r="AU11" s="366">
        <v>-1.9988251343020735E-2</v>
      </c>
      <c r="AV11" s="346"/>
    </row>
    <row r="12" spans="1:55" s="205" customFormat="1" ht="16.350000000000001" customHeight="1">
      <c r="A12" s="203"/>
      <c r="B12" s="485"/>
      <c r="C12" s="485" t="str">
        <f t="shared" si="0"/>
        <v/>
      </c>
      <c r="D12" s="487" t="s">
        <v>9</v>
      </c>
      <c r="E12" s="487" t="s">
        <v>185</v>
      </c>
      <c r="F12" s="1" t="str">
        <f>CHOOSE(Content!$A$1, $D12, $E12)&amp;$C12</f>
        <v>TOTAL PRODUCTION</v>
      </c>
      <c r="G12" s="147"/>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62"/>
      <c r="AF12" s="210"/>
      <c r="AG12" s="210"/>
      <c r="AH12" s="210"/>
      <c r="AI12" s="210"/>
      <c r="AJ12" s="210"/>
      <c r="AK12" s="210"/>
      <c r="AL12" s="363" t="s">
        <v>681</v>
      </c>
      <c r="AM12" s="211"/>
      <c r="AN12" s="221"/>
      <c r="AO12" s="221"/>
      <c r="AP12" s="221"/>
      <c r="AQ12" s="221"/>
      <c r="AR12" s="221"/>
      <c r="AS12" s="221"/>
      <c r="AT12" s="221"/>
      <c r="AU12" s="29" t="s">
        <v>681</v>
      </c>
      <c r="AV12" s="203"/>
    </row>
    <row r="13" spans="1:55" s="205" customFormat="1" ht="16.350000000000001" customHeight="1">
      <c r="A13" s="203"/>
      <c r="B13" s="485"/>
      <c r="C13" s="485" t="str">
        <f t="shared" si="0"/>
        <v/>
      </c>
      <c r="D13" s="487" t="s">
        <v>0</v>
      </c>
      <c r="E13" s="487" t="s">
        <v>186</v>
      </c>
      <c r="F13" s="222" t="str">
        <f>CHOOSE(Content!$A$1, $D13, $E13)&amp;$C13</f>
        <v>Gold, Koz</v>
      </c>
      <c r="G13" s="147"/>
      <c r="H13" s="210">
        <v>112.07749436268583</v>
      </c>
      <c r="I13" s="210">
        <v>117.29913496487595</v>
      </c>
      <c r="J13" s="210">
        <v>128.00191789435186</v>
      </c>
      <c r="K13" s="210">
        <v>122.80021001637577</v>
      </c>
      <c r="L13" s="210">
        <v>151.89644332307404</v>
      </c>
      <c r="M13" s="210">
        <v>145.28284946517562</v>
      </c>
      <c r="N13" s="210">
        <v>147.47422162855082</v>
      </c>
      <c r="O13" s="210">
        <v>95.466796302479622</v>
      </c>
      <c r="P13" s="210">
        <v>148.52503193425548</v>
      </c>
      <c r="Q13" s="210">
        <v>143.94675008585256</v>
      </c>
      <c r="R13" s="210">
        <v>139.88448779761123</v>
      </c>
      <c r="S13" s="210">
        <v>124.78249117291736</v>
      </c>
      <c r="T13" s="210">
        <v>138.74022036009703</v>
      </c>
      <c r="U13" s="210">
        <v>104.89155956708473</v>
      </c>
      <c r="V13" s="210">
        <v>133.05451309927429</v>
      </c>
      <c r="W13" s="210">
        <v>163.91902671399066</v>
      </c>
      <c r="X13" s="210">
        <v>115.22904058915998</v>
      </c>
      <c r="Y13" s="210">
        <v>98.000927388797408</v>
      </c>
      <c r="Z13" s="210">
        <v>126.82714374301064</v>
      </c>
      <c r="AA13" s="210">
        <v>145.06507706071915</v>
      </c>
      <c r="AB13" s="210">
        <v>117.05203869017956</v>
      </c>
      <c r="AC13" s="210">
        <v>134.78361521372193</v>
      </c>
      <c r="AD13" s="210">
        <v>118.53627366695066</v>
      </c>
      <c r="AE13" s="210">
        <v>118.91990698152941</v>
      </c>
      <c r="AF13" s="210">
        <v>67.992323301236183</v>
      </c>
      <c r="AG13" s="210">
        <v>54.789899503271329</v>
      </c>
      <c r="AH13" s="210">
        <v>124.79147359621905</v>
      </c>
      <c r="AI13" s="210">
        <v>146.24576268908646</v>
      </c>
      <c r="AJ13" s="210">
        <v>124.82515662867523</v>
      </c>
      <c r="AK13" s="210">
        <v>85.529667748002623</v>
      </c>
      <c r="AL13" s="363">
        <v>0.56104808593226063</v>
      </c>
      <c r="AM13" s="211"/>
      <c r="AN13" s="210">
        <v>480.18231126130632</v>
      </c>
      <c r="AO13" s="210">
        <v>540.12031071928004</v>
      </c>
      <c r="AP13" s="210">
        <v>557.13876098418075</v>
      </c>
      <c r="AQ13" s="210">
        <v>540.6053197404467</v>
      </c>
      <c r="AR13" s="210">
        <v>485.12218878168716</v>
      </c>
      <c r="AS13" s="210">
        <v>489.2918345523816</v>
      </c>
      <c r="AT13" s="210">
        <v>394.59642027103052</v>
      </c>
      <c r="AU13" s="363">
        <v>-0.19353565212871615</v>
      </c>
      <c r="AV13" s="203"/>
      <c r="AW13" s="219"/>
      <c r="AX13" s="219"/>
      <c r="AY13" s="219"/>
      <c r="AZ13" s="219"/>
      <c r="BA13" s="219"/>
      <c r="BB13" s="212"/>
      <c r="BC13" s="212"/>
    </row>
    <row r="14" spans="1:55" s="205" customFormat="1" ht="16.350000000000001" customHeight="1">
      <c r="A14" s="203"/>
      <c r="B14" s="485"/>
      <c r="C14" s="485" t="str">
        <f t="shared" si="0"/>
        <v/>
      </c>
      <c r="D14" s="487" t="s">
        <v>1</v>
      </c>
      <c r="E14" s="487" t="s">
        <v>326</v>
      </c>
      <c r="F14" s="222" t="str">
        <f>CHOOSE(Content!$A$1, $D14, $E14)&amp;$C14</f>
        <v>Silver, Moz</v>
      </c>
      <c r="G14" s="147"/>
      <c r="H14" s="223">
        <v>6.4278509000000005E-3</v>
      </c>
      <c r="I14" s="223">
        <v>9.2908515200000007E-3</v>
      </c>
      <c r="J14" s="223">
        <v>8.2404771499999998E-3</v>
      </c>
      <c r="K14" s="223">
        <v>7.1159803400000004E-3</v>
      </c>
      <c r="L14" s="223">
        <v>7.7863358099999995E-3</v>
      </c>
      <c r="M14" s="223">
        <v>9.1447058700000004E-3</v>
      </c>
      <c r="N14" s="223">
        <v>1.017124482E-2</v>
      </c>
      <c r="O14" s="223">
        <v>6.0872754900000003E-3</v>
      </c>
      <c r="P14" s="223">
        <v>1.314516728E-2</v>
      </c>
      <c r="Q14" s="223">
        <v>1.031687069E-2</v>
      </c>
      <c r="R14" s="223">
        <v>9.8299494099999985E-3</v>
      </c>
      <c r="S14" s="223">
        <v>7.7833676100000004E-3</v>
      </c>
      <c r="T14" s="223">
        <v>1.5628566383204461E-2</v>
      </c>
      <c r="U14" s="223">
        <v>1.5419111177198706E-2</v>
      </c>
      <c r="V14" s="223">
        <v>2.1099853682061503E-2</v>
      </c>
      <c r="W14" s="223">
        <v>1.6029371935634251E-2</v>
      </c>
      <c r="X14" s="223">
        <v>9.9642281415274793E-3</v>
      </c>
      <c r="Y14" s="223">
        <v>7.472062709984407E-3</v>
      </c>
      <c r="Z14" s="223">
        <v>7.0941882907068349E-3</v>
      </c>
      <c r="AA14" s="223">
        <v>6.2437285835999171E-3</v>
      </c>
      <c r="AB14" s="223">
        <v>5.5547273618724588E-3</v>
      </c>
      <c r="AC14" s="223">
        <v>4.0108645168550165E-3</v>
      </c>
      <c r="AD14" s="223">
        <v>4.2570519716430598E-3</v>
      </c>
      <c r="AE14" s="223">
        <v>4.932736605205202E-3</v>
      </c>
      <c r="AF14" s="223">
        <v>3.2007377626312151E-3</v>
      </c>
      <c r="AG14" s="223">
        <v>3.56432020512161E-3</v>
      </c>
      <c r="AH14" s="223">
        <v>3.9244127831273012E-3</v>
      </c>
      <c r="AI14" s="223">
        <v>3.9347208674264953E-3</v>
      </c>
      <c r="AJ14" s="223">
        <v>3.5874993232272896E-3</v>
      </c>
      <c r="AK14" s="223">
        <v>3.3229275290562153E-3</v>
      </c>
      <c r="AL14" s="363">
        <v>-6.7724744740535581E-2</v>
      </c>
      <c r="AM14" s="211"/>
      <c r="AN14" s="223">
        <v>3.1075159909999997E-2</v>
      </c>
      <c r="AO14" s="223">
        <v>3.3189561990000005E-2</v>
      </c>
      <c r="AP14" s="223">
        <v>4.107535499E-2</v>
      </c>
      <c r="AQ14" s="223">
        <v>6.8176903178098922E-2</v>
      </c>
      <c r="AR14" s="223">
        <v>3.0774207725818643E-2</v>
      </c>
      <c r="AS14" s="223">
        <v>1.8755380455575739E-2</v>
      </c>
      <c r="AT14" s="223">
        <v>1.4624191618306621E-2</v>
      </c>
      <c r="AU14" s="363">
        <v>-0.22026686406358487</v>
      </c>
      <c r="AV14" s="203"/>
      <c r="AW14" s="219"/>
      <c r="AX14" s="219"/>
      <c r="AY14" s="219"/>
      <c r="AZ14" s="219"/>
      <c r="BA14" s="219"/>
      <c r="BB14" s="212"/>
      <c r="BC14" s="212"/>
    </row>
    <row r="15" spans="1:55" s="205" customFormat="1" ht="16.350000000000001" customHeight="1">
      <c r="A15" s="203"/>
      <c r="B15" s="485"/>
      <c r="C15" s="485" t="str">
        <f t="shared" si="0"/>
        <v/>
      </c>
      <c r="D15" s="487" t="s">
        <v>25</v>
      </c>
      <c r="E15" s="487" t="s">
        <v>187</v>
      </c>
      <c r="F15" s="224" t="str">
        <f>CHOOSE(Content!$A$1, $D15, $E15)&amp;$C15</f>
        <v>Copper, t</v>
      </c>
      <c r="G15" s="147"/>
      <c r="H15" s="210">
        <v>705.05110000000002</v>
      </c>
      <c r="I15" s="210">
        <v>559.38668000000007</v>
      </c>
      <c r="J15" s="210">
        <v>569.47908999999993</v>
      </c>
      <c r="K15" s="210">
        <v>451.78424000000001</v>
      </c>
      <c r="L15" s="210">
        <v>320.11180000000002</v>
      </c>
      <c r="M15" s="210">
        <v>464.74625000000003</v>
      </c>
      <c r="N15" s="210">
        <v>509.83013</v>
      </c>
      <c r="O15" s="210">
        <v>249.67395000000002</v>
      </c>
      <c r="P15" s="210">
        <v>600.31605000000002</v>
      </c>
      <c r="Q15" s="210">
        <v>540.30951000000005</v>
      </c>
      <c r="R15" s="210">
        <v>324.41030999999998</v>
      </c>
      <c r="S15" s="210">
        <v>436.28748000000002</v>
      </c>
      <c r="T15" s="210">
        <v>432.47164549686801</v>
      </c>
      <c r="U15" s="210">
        <v>383.27455043042102</v>
      </c>
      <c r="V15" s="210">
        <v>412.69606904843664</v>
      </c>
      <c r="W15" s="210">
        <v>435.549059768272</v>
      </c>
      <c r="X15" s="210">
        <v>593.11454807368898</v>
      </c>
      <c r="Y15" s="210">
        <v>491.73081231856099</v>
      </c>
      <c r="Z15" s="210">
        <v>540.78055957033996</v>
      </c>
      <c r="AA15" s="210">
        <v>537.20153570878404</v>
      </c>
      <c r="AB15" s="210">
        <v>493.69192989714298</v>
      </c>
      <c r="AC15" s="210">
        <v>441.89462066285699</v>
      </c>
      <c r="AD15" s="210">
        <v>541.07646770285703</v>
      </c>
      <c r="AE15" s="210">
        <v>362.35597014857103</v>
      </c>
      <c r="AF15" s="210">
        <v>423.55709186285708</v>
      </c>
      <c r="AG15" s="210">
        <v>437.53551753142852</v>
      </c>
      <c r="AH15" s="210">
        <v>265.64200260571403</v>
      </c>
      <c r="AI15" s="210">
        <v>236.61973136</v>
      </c>
      <c r="AJ15" s="210">
        <v>197.59716463999999</v>
      </c>
      <c r="AK15" s="210">
        <v>195.03951341714287</v>
      </c>
      <c r="AL15" s="363">
        <v>-0.55423158668911254</v>
      </c>
      <c r="AM15" s="211"/>
      <c r="AN15" s="210">
        <v>2285.7011100000004</v>
      </c>
      <c r="AO15" s="210">
        <v>1544.3621300000002</v>
      </c>
      <c r="AP15" s="210">
        <v>1901.3233499999999</v>
      </c>
      <c r="AQ15" s="210">
        <v>1663.9913247439999</v>
      </c>
      <c r="AR15" s="210">
        <v>2162.82745567137</v>
      </c>
      <c r="AS15" s="210">
        <v>1839.01898841143</v>
      </c>
      <c r="AT15" s="210">
        <v>1363.35434336</v>
      </c>
      <c r="AU15" s="363">
        <v>-0.25865129617955473</v>
      </c>
      <c r="AV15" s="203"/>
      <c r="AW15" s="219"/>
      <c r="AX15" s="219"/>
      <c r="AY15" s="219"/>
      <c r="AZ15" s="219"/>
      <c r="BA15" s="219"/>
      <c r="BB15" s="212"/>
      <c r="BC15" s="212"/>
    </row>
    <row r="16" spans="1:55" s="216" customFormat="1" ht="16.350000000000001" customHeight="1">
      <c r="A16" s="213"/>
      <c r="B16" s="521"/>
      <c r="C16" s="521" t="str">
        <f t="shared" si="0"/>
        <v/>
      </c>
      <c r="D16" s="522" t="s">
        <v>454</v>
      </c>
      <c r="E16" s="522" t="s">
        <v>390</v>
      </c>
      <c r="F16" s="151" t="str">
        <f>CHOOSE(Content!$A$1, $D16, $E16)&amp;$C16</f>
        <v>Gold equivalent, Koz</v>
      </c>
      <c r="G16" s="523"/>
      <c r="H16" s="225">
        <v>112.15784249893582</v>
      </c>
      <c r="I16" s="225">
        <v>117.41527060887594</v>
      </c>
      <c r="J16" s="225">
        <v>128.10492385872686</v>
      </c>
      <c r="K16" s="225">
        <v>122.88915977062577</v>
      </c>
      <c r="L16" s="225">
        <v>151.99377252069903</v>
      </c>
      <c r="M16" s="225">
        <v>145.39715828855063</v>
      </c>
      <c r="N16" s="225">
        <v>147.60136218880083</v>
      </c>
      <c r="O16" s="225">
        <v>95.542887246104627</v>
      </c>
      <c r="P16" s="225">
        <v>148.68934652525547</v>
      </c>
      <c r="Q16" s="225">
        <v>144.07571096947757</v>
      </c>
      <c r="R16" s="225">
        <v>140.00736216523623</v>
      </c>
      <c r="S16" s="225">
        <v>124.87978326804236</v>
      </c>
      <c r="T16" s="225">
        <v>138.93557743988708</v>
      </c>
      <c r="U16" s="225">
        <v>105.08429845679971</v>
      </c>
      <c r="V16" s="225">
        <v>133.31826127030007</v>
      </c>
      <c r="W16" s="225">
        <v>164.11939386318608</v>
      </c>
      <c r="X16" s="225">
        <v>115.35359344092907</v>
      </c>
      <c r="Y16" s="225">
        <v>98.094328172672206</v>
      </c>
      <c r="Z16" s="225">
        <v>126.91582109664448</v>
      </c>
      <c r="AA16" s="225">
        <v>145.14312366801414</v>
      </c>
      <c r="AB16" s="225">
        <v>117.12147278220296</v>
      </c>
      <c r="AC16" s="225">
        <v>134.83375102018263</v>
      </c>
      <c r="AD16" s="225">
        <v>118.58948681659621</v>
      </c>
      <c r="AE16" s="225">
        <v>118.98156618909448</v>
      </c>
      <c r="AF16" s="225">
        <v>68.032332523269076</v>
      </c>
      <c r="AG16" s="225">
        <v>54.834453505835349</v>
      </c>
      <c r="AH16" s="225">
        <v>124.84052875600814</v>
      </c>
      <c r="AI16" s="225">
        <v>146.29494669992928</v>
      </c>
      <c r="AJ16" s="225">
        <v>124.87000037021558</v>
      </c>
      <c r="AK16" s="225">
        <v>85.57120434211582</v>
      </c>
      <c r="AL16" s="367">
        <v>0.56053719643635258</v>
      </c>
      <c r="AM16" s="215"/>
      <c r="AN16" s="524">
        <v>480.57075076018134</v>
      </c>
      <c r="AO16" s="524">
        <v>540.53518024415507</v>
      </c>
      <c r="AP16" s="524">
        <v>557.65220292155573</v>
      </c>
      <c r="AQ16" s="524">
        <v>541.45753103017296</v>
      </c>
      <c r="AR16" s="524">
        <v>485.50686637825987</v>
      </c>
      <c r="AS16" s="524">
        <v>489.52627680807632</v>
      </c>
      <c r="AT16" s="524">
        <v>394.77922266625933</v>
      </c>
      <c r="AU16" s="367">
        <v>-0.19354845414960942</v>
      </c>
      <c r="AV16" s="213"/>
      <c r="AW16" s="219"/>
      <c r="AX16" s="219"/>
      <c r="AY16" s="219"/>
      <c r="AZ16" s="219"/>
      <c r="BA16" s="219"/>
      <c r="BB16" s="219"/>
      <c r="BC16" s="219"/>
    </row>
    <row r="17" spans="1:55" s="205" customFormat="1" ht="47.1" customHeight="1">
      <c r="A17" s="203"/>
      <c r="B17" s="485"/>
      <c r="C17" s="485" t="str">
        <f t="shared" si="0"/>
        <v/>
      </c>
      <c r="D17" s="486" t="s">
        <v>706</v>
      </c>
      <c r="E17" s="486" t="s">
        <v>707</v>
      </c>
      <c r="F17" s="123" t="str">
        <f>CHOOSE(Content!$A$1, $D17, $E17)&amp;$C17</f>
        <v>Ag/Au ratio</v>
      </c>
      <c r="G17" s="147"/>
      <c r="H17" s="516">
        <v>80</v>
      </c>
      <c r="I17" s="516">
        <v>80</v>
      </c>
      <c r="J17" s="516">
        <v>80</v>
      </c>
      <c r="K17" s="516">
        <v>80</v>
      </c>
      <c r="L17" s="516">
        <v>80</v>
      </c>
      <c r="M17" s="516">
        <v>80</v>
      </c>
      <c r="N17" s="516">
        <v>80</v>
      </c>
      <c r="O17" s="516">
        <v>80</v>
      </c>
      <c r="P17" s="516">
        <v>80</v>
      </c>
      <c r="Q17" s="516">
        <v>80</v>
      </c>
      <c r="R17" s="516">
        <v>80</v>
      </c>
      <c r="S17" s="516">
        <v>80</v>
      </c>
      <c r="T17" s="516">
        <v>80</v>
      </c>
      <c r="U17" s="516">
        <v>80</v>
      </c>
      <c r="V17" s="516">
        <v>80</v>
      </c>
      <c r="W17" s="516">
        <v>80</v>
      </c>
      <c r="X17" s="516">
        <v>80</v>
      </c>
      <c r="Y17" s="516">
        <v>80</v>
      </c>
      <c r="Z17" s="516">
        <v>80</v>
      </c>
      <c r="AA17" s="516">
        <v>80</v>
      </c>
      <c r="AB17" s="516">
        <v>80</v>
      </c>
      <c r="AC17" s="516">
        <v>80</v>
      </c>
      <c r="AD17" s="516">
        <v>80</v>
      </c>
      <c r="AE17" s="516">
        <v>80</v>
      </c>
      <c r="AF17" s="516">
        <v>80</v>
      </c>
      <c r="AG17" s="516">
        <v>80</v>
      </c>
      <c r="AH17" s="516">
        <v>80</v>
      </c>
      <c r="AI17" s="516">
        <v>80</v>
      </c>
      <c r="AJ17" s="516">
        <v>80</v>
      </c>
      <c r="AK17" s="516">
        <v>80</v>
      </c>
      <c r="AL17" s="517"/>
      <c r="AM17" s="211"/>
      <c r="AN17" s="516">
        <v>80</v>
      </c>
      <c r="AO17" s="516">
        <v>80</v>
      </c>
      <c r="AP17" s="516">
        <v>80</v>
      </c>
      <c r="AQ17" s="516">
        <v>80</v>
      </c>
      <c r="AR17" s="516">
        <v>80</v>
      </c>
      <c r="AS17" s="516">
        <v>80</v>
      </c>
      <c r="AT17" s="516">
        <v>80</v>
      </c>
      <c r="AU17" s="517">
        <v>0</v>
      </c>
      <c r="AV17" s="203"/>
    </row>
    <row r="18" spans="1:55" s="205" customFormat="1" ht="32.1" customHeight="1">
      <c r="A18" s="385"/>
      <c r="B18" s="485"/>
      <c r="C18" s="485" t="str">
        <f t="shared" si="0"/>
        <v/>
      </c>
      <c r="D18" s="487" t="s">
        <v>157</v>
      </c>
      <c r="E18" s="487" t="s">
        <v>188</v>
      </c>
      <c r="F18" s="384" t="str">
        <f>CHOOSE(Content!$A$1, $D18, $E18)&amp;$C18</f>
        <v>Gold production by mine, Koz</v>
      </c>
      <c r="G18" s="147"/>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7" t="s">
        <v>681</v>
      </c>
      <c r="AM18" s="388"/>
      <c r="AN18" s="389"/>
      <c r="AO18" s="389"/>
      <c r="AP18" s="389"/>
      <c r="AQ18" s="389"/>
      <c r="AR18" s="389"/>
      <c r="AS18" s="389"/>
      <c r="AT18" s="389"/>
      <c r="AU18" s="465" t="s">
        <v>681</v>
      </c>
      <c r="AV18" s="385"/>
    </row>
    <row r="19" spans="1:55" s="205" customFormat="1" ht="15" customHeight="1">
      <c r="A19" s="228"/>
      <c r="B19" s="485"/>
      <c r="C19" s="485" t="str">
        <f t="shared" si="0"/>
        <v/>
      </c>
      <c r="D19" s="487" t="s">
        <v>363</v>
      </c>
      <c r="E19" s="487" t="s">
        <v>364</v>
      </c>
      <c r="F19" s="222" t="str">
        <f>CHOOSE(Content!$A$1, $D19, $E19)&amp;$C19</f>
        <v>Kyzyl</v>
      </c>
      <c r="G19" s="147"/>
      <c r="H19" s="51">
        <v>78.107926535277386</v>
      </c>
      <c r="I19" s="51">
        <v>81.35429418714935</v>
      </c>
      <c r="J19" s="51">
        <v>94.002568430562491</v>
      </c>
      <c r="K19" s="51">
        <v>90.017837777742059</v>
      </c>
      <c r="L19" s="51">
        <v>108.56896845371101</v>
      </c>
      <c r="M19" s="51">
        <v>104.27353981191828</v>
      </c>
      <c r="N19" s="51">
        <v>101.59290473483692</v>
      </c>
      <c r="O19" s="51">
        <v>67.137478506920445</v>
      </c>
      <c r="P19" s="51">
        <v>88.953281044255476</v>
      </c>
      <c r="Q19" s="51">
        <v>93.329213995852569</v>
      </c>
      <c r="R19" s="51">
        <v>93.106825307611217</v>
      </c>
      <c r="S19" s="51">
        <v>84.544425352917358</v>
      </c>
      <c r="T19" s="51">
        <v>81.83182765026443</v>
      </c>
      <c r="U19" s="51">
        <v>52.949432294114814</v>
      </c>
      <c r="V19" s="51">
        <v>82.255127124600122</v>
      </c>
      <c r="W19" s="51">
        <v>112.9261969347501</v>
      </c>
      <c r="X19" s="51">
        <v>71.374720246274535</v>
      </c>
      <c r="Y19" s="51">
        <v>56.324795612712386</v>
      </c>
      <c r="Z19" s="51">
        <v>84.223568382979408</v>
      </c>
      <c r="AA19" s="51">
        <v>104.14226236918672</v>
      </c>
      <c r="AB19" s="51">
        <v>75.691724545469157</v>
      </c>
      <c r="AC19" s="51">
        <v>93.226531766521447</v>
      </c>
      <c r="AD19" s="51">
        <v>76.78877550757953</v>
      </c>
      <c r="AE19" s="51">
        <v>74.067740029257152</v>
      </c>
      <c r="AF19" s="51">
        <v>30.96721789509219</v>
      </c>
      <c r="AG19" s="51">
        <v>16.195951902519006</v>
      </c>
      <c r="AH19" s="51">
        <v>84.957223212821688</v>
      </c>
      <c r="AI19" s="51">
        <v>101.36881203723055</v>
      </c>
      <c r="AJ19" s="51">
        <v>81.189391226067812</v>
      </c>
      <c r="AK19" s="51">
        <v>40.802490394971628</v>
      </c>
      <c r="AL19" s="29">
        <v>1.5193017761818304</v>
      </c>
      <c r="AM19" s="211"/>
      <c r="AN19" s="51">
        <v>343.48262693073127</v>
      </c>
      <c r="AO19" s="51">
        <v>381.57289150738666</v>
      </c>
      <c r="AP19" s="51">
        <v>359.93374569418074</v>
      </c>
      <c r="AQ19" s="51">
        <v>329.96258400372949</v>
      </c>
      <c r="AR19" s="51">
        <v>316.06534661115302</v>
      </c>
      <c r="AS19" s="51">
        <v>319.7747718488273</v>
      </c>
      <c r="AT19" s="51">
        <v>234.26616622888096</v>
      </c>
      <c r="AU19" s="29">
        <v>-0.26740260066660393</v>
      </c>
      <c r="AV19" s="228"/>
      <c r="AW19" s="219"/>
      <c r="AX19" s="219"/>
      <c r="AY19" s="219"/>
      <c r="AZ19" s="219"/>
      <c r="BA19" s="219"/>
      <c r="BB19" s="212"/>
      <c r="BC19" s="212"/>
    </row>
    <row r="20" spans="1:55" s="205" customFormat="1" ht="15" customHeight="1">
      <c r="A20" s="203"/>
      <c r="B20" s="485"/>
      <c r="C20" s="485" t="str">
        <f t="shared" si="0"/>
        <v/>
      </c>
      <c r="D20" s="487" t="s">
        <v>23</v>
      </c>
      <c r="E20" s="487" t="s">
        <v>189</v>
      </c>
      <c r="F20" s="222" t="str">
        <f>CHOOSE(Content!$A$1, $D20, $E20)&amp;$C20</f>
        <v>Varvara</v>
      </c>
      <c r="G20" s="147"/>
      <c r="H20" s="51">
        <v>33.96956782740844</v>
      </c>
      <c r="I20" s="51">
        <v>35.944840777726604</v>
      </c>
      <c r="J20" s="51">
        <v>33.999349463789379</v>
      </c>
      <c r="K20" s="51">
        <v>32.782372238633712</v>
      </c>
      <c r="L20" s="51">
        <v>43.32747486936303</v>
      </c>
      <c r="M20" s="51">
        <v>41.009309653257347</v>
      </c>
      <c r="N20" s="51">
        <v>45.881316893713894</v>
      </c>
      <c r="O20" s="51">
        <v>28.329317795559184</v>
      </c>
      <c r="P20" s="51">
        <v>59.571750890000004</v>
      </c>
      <c r="Q20" s="51">
        <v>50.617536089999994</v>
      </c>
      <c r="R20" s="51">
        <v>46.777662490000004</v>
      </c>
      <c r="S20" s="51">
        <v>40.238065820000003</v>
      </c>
      <c r="T20" s="51">
        <v>56.908392709832597</v>
      </c>
      <c r="U20" s="51">
        <v>51.94212727296992</v>
      </c>
      <c r="V20" s="51">
        <v>50.799385974674152</v>
      </c>
      <c r="W20" s="51">
        <v>50.992829779240552</v>
      </c>
      <c r="X20" s="51">
        <v>43.854320342885444</v>
      </c>
      <c r="Y20" s="51">
        <v>41.676131776085015</v>
      </c>
      <c r="Z20" s="51">
        <v>42.603575360031229</v>
      </c>
      <c r="AA20" s="51">
        <v>40.922814691532423</v>
      </c>
      <c r="AB20" s="51">
        <v>41.360314144710401</v>
      </c>
      <c r="AC20" s="51">
        <v>41.557083447200476</v>
      </c>
      <c r="AD20" s="51">
        <v>41.747498159371133</v>
      </c>
      <c r="AE20" s="51">
        <v>44.852166952272249</v>
      </c>
      <c r="AF20" s="51">
        <v>37.025105406144</v>
      </c>
      <c r="AG20" s="51">
        <v>38.593947600752323</v>
      </c>
      <c r="AH20" s="51">
        <v>39.834250383397368</v>
      </c>
      <c r="AI20" s="51">
        <v>44.876950651855893</v>
      </c>
      <c r="AJ20" s="51">
        <v>43.635765402607419</v>
      </c>
      <c r="AK20" s="51">
        <v>44.727177353031003</v>
      </c>
      <c r="AL20" s="29">
        <v>0.15891688032864315</v>
      </c>
      <c r="AM20" s="211"/>
      <c r="AN20" s="51">
        <v>136.69968433057505</v>
      </c>
      <c r="AO20" s="51">
        <v>158.54741921189344</v>
      </c>
      <c r="AP20" s="51">
        <v>197.20501528999998</v>
      </c>
      <c r="AQ20" s="51">
        <v>210.64273573671721</v>
      </c>
      <c r="AR20" s="51">
        <v>169.05684217053414</v>
      </c>
      <c r="AS20" s="51">
        <v>169.51706270355427</v>
      </c>
      <c r="AT20" s="51">
        <v>160.33025404214959</v>
      </c>
      <c r="AU20" s="29">
        <v>-5.4194005694106817E-2</v>
      </c>
      <c r="AV20" s="203"/>
      <c r="AW20" s="219"/>
      <c r="AX20" s="219"/>
      <c r="AY20" s="219"/>
      <c r="AZ20" s="219"/>
      <c r="BA20" s="219"/>
      <c r="BB20" s="212"/>
      <c r="BC20" s="212"/>
    </row>
    <row r="21" spans="1:55" s="216" customFormat="1" ht="15" customHeight="1">
      <c r="A21" s="229"/>
      <c r="B21" s="521"/>
      <c r="C21" s="521" t="str">
        <f t="shared" si="0"/>
        <v/>
      </c>
      <c r="D21" s="522" t="s">
        <v>36</v>
      </c>
      <c r="E21" s="522" t="s">
        <v>220</v>
      </c>
      <c r="F21" s="151" t="str">
        <f>CHOOSE(Content!$A$1, $D21, $E21)&amp;$C21</f>
        <v>Total</v>
      </c>
      <c r="G21" s="523"/>
      <c r="H21" s="225">
        <v>112.07749436268583</v>
      </c>
      <c r="I21" s="225">
        <v>117.29913496487595</v>
      </c>
      <c r="J21" s="225">
        <v>128.00191789435186</v>
      </c>
      <c r="K21" s="225">
        <v>122.80021001637577</v>
      </c>
      <c r="L21" s="225">
        <v>151.89644332307404</v>
      </c>
      <c r="M21" s="225">
        <v>145.28284946517562</v>
      </c>
      <c r="N21" s="225">
        <v>147.47422162855082</v>
      </c>
      <c r="O21" s="225">
        <v>95.466796302479622</v>
      </c>
      <c r="P21" s="225">
        <v>148.52503193425548</v>
      </c>
      <c r="Q21" s="225">
        <v>143.94675008585256</v>
      </c>
      <c r="R21" s="225">
        <v>139.88448779761123</v>
      </c>
      <c r="S21" s="225">
        <v>124.78249117291736</v>
      </c>
      <c r="T21" s="225">
        <v>138.74022036009703</v>
      </c>
      <c r="U21" s="225">
        <v>104.89155956708473</v>
      </c>
      <c r="V21" s="225">
        <v>133.05451309927429</v>
      </c>
      <c r="W21" s="225">
        <v>163.91902671399066</v>
      </c>
      <c r="X21" s="225">
        <v>115.22904058915998</v>
      </c>
      <c r="Y21" s="225">
        <v>98.000927388797408</v>
      </c>
      <c r="Z21" s="225">
        <v>126.82714374301064</v>
      </c>
      <c r="AA21" s="225">
        <v>145.06507706071915</v>
      </c>
      <c r="AB21" s="225">
        <v>117.05203869017956</v>
      </c>
      <c r="AC21" s="225">
        <v>134.78361521372193</v>
      </c>
      <c r="AD21" s="225">
        <v>118.53627366695066</v>
      </c>
      <c r="AE21" s="225">
        <v>118.91990698152941</v>
      </c>
      <c r="AF21" s="225">
        <v>67.992323301236183</v>
      </c>
      <c r="AG21" s="225">
        <v>54.789899503271329</v>
      </c>
      <c r="AH21" s="225">
        <v>124.79147359621905</v>
      </c>
      <c r="AI21" s="225">
        <v>146.24576268908646</v>
      </c>
      <c r="AJ21" s="225">
        <v>124.82515662867523</v>
      </c>
      <c r="AK21" s="225">
        <v>85.529667748002623</v>
      </c>
      <c r="AL21" s="367">
        <v>0.56104808593226063</v>
      </c>
      <c r="AM21" s="215"/>
      <c r="AN21" s="225">
        <v>480.18231126130632</v>
      </c>
      <c r="AO21" s="225">
        <v>540.12031071928004</v>
      </c>
      <c r="AP21" s="225">
        <v>557.13876098418075</v>
      </c>
      <c r="AQ21" s="225">
        <v>540.6053197404467</v>
      </c>
      <c r="AR21" s="225">
        <v>485.12218878168716</v>
      </c>
      <c r="AS21" s="225">
        <v>489.2918345523816</v>
      </c>
      <c r="AT21" s="225">
        <v>394.59642027103052</v>
      </c>
      <c r="AU21" s="367">
        <v>-0.19353565212871615</v>
      </c>
      <c r="AV21" s="229"/>
      <c r="AW21" s="219"/>
      <c r="AX21" s="219"/>
      <c r="AY21" s="219"/>
      <c r="AZ21" s="219"/>
      <c r="BA21" s="219"/>
      <c r="BB21" s="219"/>
      <c r="BC21" s="219"/>
    </row>
    <row r="22" spans="1:55" s="205" customFormat="1" ht="48" customHeight="1">
      <c r="A22" s="203"/>
      <c r="B22" s="485"/>
      <c r="C22" s="485" t="str">
        <f t="shared" si="0"/>
        <v/>
      </c>
      <c r="D22" s="487" t="s">
        <v>158</v>
      </c>
      <c r="E22" s="487" t="s">
        <v>331</v>
      </c>
      <c r="F22" s="384" t="str">
        <f>CHOOSE(Content!$A$1, $D22, $E22)&amp;$C22</f>
        <v>Silver production by mine, Moz</v>
      </c>
      <c r="G22" s="147"/>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368" t="s">
        <v>681</v>
      </c>
      <c r="AM22" s="211"/>
      <c r="AN22" s="227"/>
      <c r="AO22" s="227"/>
      <c r="AP22" s="227"/>
      <c r="AQ22" s="227"/>
      <c r="AR22" s="227"/>
      <c r="AS22" s="227"/>
      <c r="AT22" s="227"/>
      <c r="AU22" s="463" t="s">
        <v>681</v>
      </c>
      <c r="AV22" s="203"/>
    </row>
    <row r="23" spans="1:55" s="205" customFormat="1" ht="15" customHeight="1">
      <c r="A23" s="228"/>
      <c r="B23" s="485"/>
      <c r="C23" s="485" t="str">
        <f t="shared" si="0"/>
        <v/>
      </c>
      <c r="D23" s="487" t="s">
        <v>23</v>
      </c>
      <c r="E23" s="487" t="s">
        <v>189</v>
      </c>
      <c r="F23" s="222" t="str">
        <f>CHOOSE(Content!$A$1, $D23, $E23)&amp;$C23</f>
        <v>Varvara</v>
      </c>
      <c r="G23" s="147"/>
      <c r="H23" s="230">
        <v>6.4278509000000005E-3</v>
      </c>
      <c r="I23" s="230">
        <v>9.2908515200000007E-3</v>
      </c>
      <c r="J23" s="230">
        <v>8.2404771499999998E-3</v>
      </c>
      <c r="K23" s="230">
        <v>7.1159803400000004E-3</v>
      </c>
      <c r="L23" s="230">
        <v>7.7863358099999995E-3</v>
      </c>
      <c r="M23" s="230">
        <v>9.1447058700000004E-3</v>
      </c>
      <c r="N23" s="230">
        <v>1.017124482E-2</v>
      </c>
      <c r="O23" s="230">
        <v>6.0872754900000003E-3</v>
      </c>
      <c r="P23" s="230">
        <v>1.314516728E-2</v>
      </c>
      <c r="Q23" s="230">
        <v>1.031687069E-2</v>
      </c>
      <c r="R23" s="230">
        <v>9.8299494099999985E-3</v>
      </c>
      <c r="S23" s="230">
        <v>7.7833676100000004E-3</v>
      </c>
      <c r="T23" s="230">
        <v>1.5628566383204461E-2</v>
      </c>
      <c r="U23" s="230">
        <v>1.5419111177198706E-2</v>
      </c>
      <c r="V23" s="230">
        <v>2.1099853682061503E-2</v>
      </c>
      <c r="W23" s="230">
        <v>1.6029371935634251E-2</v>
      </c>
      <c r="X23" s="230">
        <v>9.9642281415274793E-3</v>
      </c>
      <c r="Y23" s="230">
        <v>7.472062709984407E-3</v>
      </c>
      <c r="Z23" s="230">
        <v>7.0941882907068349E-3</v>
      </c>
      <c r="AA23" s="230">
        <v>6.2437285835999171E-3</v>
      </c>
      <c r="AB23" s="230">
        <v>5.5547273618724588E-3</v>
      </c>
      <c r="AC23" s="230">
        <v>4.0108645168550165E-3</v>
      </c>
      <c r="AD23" s="230">
        <v>4.2570519716430598E-3</v>
      </c>
      <c r="AE23" s="230">
        <v>4.932736605205202E-3</v>
      </c>
      <c r="AF23" s="230">
        <v>3.2007377626312151E-3</v>
      </c>
      <c r="AG23" s="230">
        <v>3.56432020512161E-3</v>
      </c>
      <c r="AH23" s="230">
        <v>3.9244127831273012E-3</v>
      </c>
      <c r="AI23" s="230">
        <v>3.9347208674264953E-3</v>
      </c>
      <c r="AJ23" s="230">
        <v>3.5874993232272896E-3</v>
      </c>
      <c r="AK23" s="230">
        <v>3.3229275290562153E-3</v>
      </c>
      <c r="AL23" s="369">
        <v>-6.7724744740535581E-2</v>
      </c>
      <c r="AM23" s="211"/>
      <c r="AN23" s="230">
        <v>3.1075159909999997E-2</v>
      </c>
      <c r="AO23" s="230">
        <v>3.3189561990000005E-2</v>
      </c>
      <c r="AP23" s="230">
        <v>4.107535499E-2</v>
      </c>
      <c r="AQ23" s="230">
        <v>6.8176903178098922E-2</v>
      </c>
      <c r="AR23" s="230">
        <v>3.0774207725818643E-2</v>
      </c>
      <c r="AS23" s="230">
        <v>1.8755380455575739E-2</v>
      </c>
      <c r="AT23" s="230">
        <v>1.4624191618306621E-2</v>
      </c>
      <c r="AU23" s="369">
        <v>-0.22026686406358487</v>
      </c>
      <c r="AV23" s="228"/>
      <c r="AW23" s="219"/>
      <c r="AX23" s="219"/>
      <c r="AY23" s="219"/>
      <c r="AZ23" s="219"/>
      <c r="BA23" s="219"/>
      <c r="BB23" s="212"/>
      <c r="BC23" s="212"/>
    </row>
    <row r="24" spans="1:55" s="205" customFormat="1" ht="15" customHeight="1">
      <c r="A24" s="228"/>
      <c r="B24" s="485"/>
      <c r="C24" s="485" t="str">
        <f t="shared" si="0"/>
        <v/>
      </c>
      <c r="D24" s="487" t="s">
        <v>1</v>
      </c>
      <c r="E24" s="487" t="s">
        <v>326</v>
      </c>
      <c r="F24" s="377" t="str">
        <f>CHOOSE(Content!$A$1, $D24, $E24)&amp;$C24</f>
        <v>Silver, Moz</v>
      </c>
      <c r="G24" s="147"/>
      <c r="H24" s="379">
        <v>6.4278509000000005E-3</v>
      </c>
      <c r="I24" s="379">
        <v>9.2908515200000007E-3</v>
      </c>
      <c r="J24" s="379">
        <v>8.2404771499999998E-3</v>
      </c>
      <c r="K24" s="379">
        <v>7.1159803400000004E-3</v>
      </c>
      <c r="L24" s="379">
        <v>7.7863358099999995E-3</v>
      </c>
      <c r="M24" s="379">
        <v>9.1447058700000004E-3</v>
      </c>
      <c r="N24" s="379">
        <v>1.017124482E-2</v>
      </c>
      <c r="O24" s="379">
        <v>6.0872754900000003E-3</v>
      </c>
      <c r="P24" s="379">
        <v>1.314516728E-2</v>
      </c>
      <c r="Q24" s="379">
        <v>1.031687069E-2</v>
      </c>
      <c r="R24" s="379">
        <v>9.8299494099999985E-3</v>
      </c>
      <c r="S24" s="379">
        <v>7.7833676100000004E-3</v>
      </c>
      <c r="T24" s="379">
        <v>1.5628566383204461E-2</v>
      </c>
      <c r="U24" s="379">
        <v>1.5419111177198706E-2</v>
      </c>
      <c r="V24" s="379">
        <v>2.1099853682061503E-2</v>
      </c>
      <c r="W24" s="379">
        <v>1.6029371935634251E-2</v>
      </c>
      <c r="X24" s="379">
        <v>9.9642281415274793E-3</v>
      </c>
      <c r="Y24" s="379">
        <v>7.472062709984407E-3</v>
      </c>
      <c r="Z24" s="379">
        <v>7.0941882907068349E-3</v>
      </c>
      <c r="AA24" s="379">
        <v>6.2437285835999171E-3</v>
      </c>
      <c r="AB24" s="379">
        <v>5.5547273618724588E-3</v>
      </c>
      <c r="AC24" s="379">
        <v>4.0108645168550165E-3</v>
      </c>
      <c r="AD24" s="379">
        <v>4.2570519716430598E-3</v>
      </c>
      <c r="AE24" s="379">
        <v>4.932736605205202E-3</v>
      </c>
      <c r="AF24" s="379">
        <v>3.2007377626312151E-3</v>
      </c>
      <c r="AG24" s="379">
        <v>3.56432020512161E-3</v>
      </c>
      <c r="AH24" s="379">
        <v>3.9244127831273012E-3</v>
      </c>
      <c r="AI24" s="379">
        <v>3.9347208674264953E-3</v>
      </c>
      <c r="AJ24" s="379">
        <v>3.5874993232272896E-3</v>
      </c>
      <c r="AK24" s="379">
        <v>3.3229275290562153E-3</v>
      </c>
      <c r="AL24" s="378">
        <v>-6.7724744740535581E-2</v>
      </c>
      <c r="AM24" s="211"/>
      <c r="AN24" s="379">
        <v>3.1075159909999997E-2</v>
      </c>
      <c r="AO24" s="379">
        <v>3.3189561990000005E-2</v>
      </c>
      <c r="AP24" s="379">
        <v>4.107535499E-2</v>
      </c>
      <c r="AQ24" s="379">
        <v>6.8176903178098922E-2</v>
      </c>
      <c r="AR24" s="379">
        <v>3.0774207725818643E-2</v>
      </c>
      <c r="AS24" s="379">
        <v>1.8755380455575739E-2</v>
      </c>
      <c r="AT24" s="379">
        <v>1.4624191618306621E-2</v>
      </c>
      <c r="AU24" s="378">
        <v>-0.22026686406358487</v>
      </c>
      <c r="AV24" s="228"/>
      <c r="AW24" s="219"/>
      <c r="AX24" s="219"/>
      <c r="AY24" s="219"/>
      <c r="AZ24" s="219"/>
      <c r="BA24" s="219"/>
      <c r="BB24" s="212"/>
      <c r="BC24" s="212"/>
    </row>
    <row r="25" spans="1:55" s="205" customFormat="1" ht="48" customHeight="1">
      <c r="A25" s="385"/>
      <c r="B25" s="485"/>
      <c r="C25" s="485" t="str">
        <f t="shared" si="0"/>
        <v/>
      </c>
      <c r="D25" s="487" t="s">
        <v>159</v>
      </c>
      <c r="E25" s="487" t="s">
        <v>334</v>
      </c>
      <c r="F25" s="384" t="str">
        <f>CHOOSE(Content!$A$1, $D25, $E25)&amp;$C25</f>
        <v>Gold equivalent production by mine, GE Koz</v>
      </c>
      <c r="G25" s="147"/>
      <c r="H25" s="386"/>
      <c r="I25" s="386"/>
      <c r="J25" s="386"/>
      <c r="K25" s="386"/>
      <c r="L25" s="386"/>
      <c r="M25" s="386"/>
      <c r="N25" s="386"/>
      <c r="O25" s="386"/>
      <c r="P25" s="386"/>
      <c r="Q25" s="386"/>
      <c r="R25" s="386"/>
      <c r="S25" s="386"/>
      <c r="T25" s="386"/>
      <c r="U25" s="386"/>
      <c r="V25" s="386"/>
      <c r="W25" s="386"/>
      <c r="X25" s="386"/>
      <c r="Y25" s="386"/>
      <c r="Z25" s="386"/>
      <c r="AA25" s="386"/>
      <c r="AB25" s="386"/>
      <c r="AC25" s="386"/>
      <c r="AD25" s="386"/>
      <c r="AE25" s="386"/>
      <c r="AF25" s="386"/>
      <c r="AG25" s="386"/>
      <c r="AH25" s="386"/>
      <c r="AI25" s="386"/>
      <c r="AJ25" s="386"/>
      <c r="AK25" s="386"/>
      <c r="AL25" s="387" t="s">
        <v>681</v>
      </c>
      <c r="AM25" s="388"/>
      <c r="AN25" s="389"/>
      <c r="AO25" s="389"/>
      <c r="AP25" s="389"/>
      <c r="AQ25" s="389"/>
      <c r="AR25" s="389"/>
      <c r="AS25" s="389"/>
      <c r="AT25" s="389"/>
      <c r="AU25" s="465" t="s">
        <v>681</v>
      </c>
      <c r="AV25" s="385"/>
    </row>
    <row r="26" spans="1:55" s="205" customFormat="1" ht="15" customHeight="1">
      <c r="A26" s="203"/>
      <c r="B26" s="485"/>
      <c r="C26" s="485" t="str">
        <f t="shared" si="0"/>
        <v/>
      </c>
      <c r="D26" s="487" t="s">
        <v>363</v>
      </c>
      <c r="E26" s="487" t="s">
        <v>364</v>
      </c>
      <c r="F26" s="222" t="str">
        <f>CHOOSE(Content!$A$1, $D26, $E26)&amp;$C26</f>
        <v>Kyzyl</v>
      </c>
      <c r="G26" s="147"/>
      <c r="H26" s="127">
        <v>78.107926535277386</v>
      </c>
      <c r="I26" s="127">
        <v>81.35429418714935</v>
      </c>
      <c r="J26" s="127">
        <v>94.002568430562491</v>
      </c>
      <c r="K26" s="127">
        <v>90.017837777742059</v>
      </c>
      <c r="L26" s="127">
        <v>108.56896845371101</v>
      </c>
      <c r="M26" s="127">
        <v>104.27353981191828</v>
      </c>
      <c r="N26" s="127">
        <v>101.59290473483692</v>
      </c>
      <c r="O26" s="127">
        <v>67.137478506920445</v>
      </c>
      <c r="P26" s="127">
        <v>88.953281044255476</v>
      </c>
      <c r="Q26" s="127">
        <v>93.329213995852569</v>
      </c>
      <c r="R26" s="127">
        <v>93.106825307611217</v>
      </c>
      <c r="S26" s="127">
        <v>84.544425352917358</v>
      </c>
      <c r="T26" s="127">
        <v>81.83182765026443</v>
      </c>
      <c r="U26" s="127">
        <v>52.949432294114814</v>
      </c>
      <c r="V26" s="127">
        <v>82.255127124600122</v>
      </c>
      <c r="W26" s="127">
        <v>112.9261969347501</v>
      </c>
      <c r="X26" s="127">
        <v>71.374720246274535</v>
      </c>
      <c r="Y26" s="127">
        <v>56.324795612712386</v>
      </c>
      <c r="Z26" s="127">
        <v>84.223568382979408</v>
      </c>
      <c r="AA26" s="127">
        <v>104.14226236918672</v>
      </c>
      <c r="AB26" s="127">
        <v>75.691724545469157</v>
      </c>
      <c r="AC26" s="127">
        <v>93.226531766521447</v>
      </c>
      <c r="AD26" s="127">
        <v>76.78877550757953</v>
      </c>
      <c r="AE26" s="127">
        <v>74.067740029257152</v>
      </c>
      <c r="AF26" s="127">
        <v>30.96721789509219</v>
      </c>
      <c r="AG26" s="127">
        <v>16.195951902519006</v>
      </c>
      <c r="AH26" s="127">
        <v>84.957223212821688</v>
      </c>
      <c r="AI26" s="127">
        <v>101.36881203723055</v>
      </c>
      <c r="AJ26" s="127">
        <v>81.189391226067812</v>
      </c>
      <c r="AK26" s="127">
        <v>40.802490394971628</v>
      </c>
      <c r="AL26" s="370">
        <v>1.5193017761818304</v>
      </c>
      <c r="AM26" s="211"/>
      <c r="AN26" s="28">
        <v>343.48262693073127</v>
      </c>
      <c r="AO26" s="28">
        <v>381.57289150738666</v>
      </c>
      <c r="AP26" s="28">
        <v>359.93374569418074</v>
      </c>
      <c r="AQ26" s="28">
        <v>329.96258400372949</v>
      </c>
      <c r="AR26" s="28">
        <v>316.06534661115302</v>
      </c>
      <c r="AS26" s="28">
        <v>319.7747718488273</v>
      </c>
      <c r="AT26" s="28">
        <v>234.26616622888096</v>
      </c>
      <c r="AU26" s="370">
        <v>-0.26740260066660393</v>
      </c>
      <c r="AV26" s="203"/>
      <c r="AW26" s="219"/>
      <c r="AX26" s="219"/>
      <c r="AY26" s="219"/>
      <c r="AZ26" s="219"/>
      <c r="BA26" s="219"/>
      <c r="BB26" s="212"/>
      <c r="BC26" s="212"/>
    </row>
    <row r="27" spans="1:55" s="205" customFormat="1" ht="15" customHeight="1">
      <c r="A27" s="203"/>
      <c r="B27" s="485"/>
      <c r="C27" s="485" t="str">
        <f t="shared" si="0"/>
        <v/>
      </c>
      <c r="D27" s="487" t="s">
        <v>23</v>
      </c>
      <c r="E27" s="487" t="s">
        <v>189</v>
      </c>
      <c r="F27" s="222" t="str">
        <f>CHOOSE(Content!$A$1, $D27, $E27)&amp;$C27</f>
        <v>Varvara</v>
      </c>
      <c r="G27" s="147"/>
      <c r="H27" s="127">
        <v>34.049915963658442</v>
      </c>
      <c r="I27" s="127">
        <v>36.060976421726608</v>
      </c>
      <c r="J27" s="127">
        <v>34.10235542816438</v>
      </c>
      <c r="K27" s="127">
        <v>32.871321992883715</v>
      </c>
      <c r="L27" s="127">
        <v>43.424804066988031</v>
      </c>
      <c r="M27" s="127">
        <v>41.123618476632345</v>
      </c>
      <c r="N27" s="127">
        <v>46.008457453963892</v>
      </c>
      <c r="O27" s="127">
        <v>28.405408739184185</v>
      </c>
      <c r="P27" s="127">
        <v>59.736065481000004</v>
      </c>
      <c r="Q27" s="127">
        <v>50.746496973624993</v>
      </c>
      <c r="R27" s="127">
        <v>46.900536857625006</v>
      </c>
      <c r="S27" s="127">
        <v>40.335357915125002</v>
      </c>
      <c r="T27" s="127">
        <v>57.103749789622654</v>
      </c>
      <c r="U27" s="127">
        <v>52.134866162684901</v>
      </c>
      <c r="V27" s="127">
        <v>51.063134145699919</v>
      </c>
      <c r="W27" s="127">
        <v>51.193196928435981</v>
      </c>
      <c r="X27" s="127">
        <v>43.97887319465454</v>
      </c>
      <c r="Y27" s="127">
        <v>41.769532559959821</v>
      </c>
      <c r="Z27" s="127">
        <v>42.692252713665063</v>
      </c>
      <c r="AA27" s="127">
        <v>41.000861298827424</v>
      </c>
      <c r="AB27" s="127">
        <v>41.429748236733808</v>
      </c>
      <c r="AC27" s="127">
        <v>41.607219253661164</v>
      </c>
      <c r="AD27" s="127">
        <v>41.80071130901667</v>
      </c>
      <c r="AE27" s="127">
        <v>44.913826159837313</v>
      </c>
      <c r="AF27" s="127">
        <v>37.065114628176893</v>
      </c>
      <c r="AG27" s="127">
        <v>38.638501603316342</v>
      </c>
      <c r="AH27" s="127">
        <v>39.883305543186459</v>
      </c>
      <c r="AI27" s="127">
        <v>44.926134662698722</v>
      </c>
      <c r="AJ27" s="127">
        <v>43.680609144147759</v>
      </c>
      <c r="AK27" s="527">
        <v>44.768713947144207</v>
      </c>
      <c r="AL27" s="370">
        <v>0.15865554018538108</v>
      </c>
      <c r="AM27" s="211"/>
      <c r="AN27" s="28">
        <v>137.08812382945004</v>
      </c>
      <c r="AO27" s="28">
        <v>158.96228873676844</v>
      </c>
      <c r="AP27" s="28">
        <v>197.71845722737498</v>
      </c>
      <c r="AQ27" s="28">
        <v>211.49494702644344</v>
      </c>
      <c r="AR27" s="28">
        <v>169.44151976710688</v>
      </c>
      <c r="AS27" s="28">
        <v>169.75150495924896</v>
      </c>
      <c r="AT27" s="28">
        <v>160.51305643737842</v>
      </c>
      <c r="AU27" s="370">
        <v>-5.4423367404538459E-2</v>
      </c>
      <c r="AV27" s="203"/>
      <c r="AW27" s="219"/>
      <c r="AX27" s="219"/>
      <c r="AY27" s="219"/>
      <c r="AZ27" s="219"/>
      <c r="BA27" s="219"/>
      <c r="BB27" s="212"/>
      <c r="BC27" s="212"/>
    </row>
    <row r="28" spans="1:55" s="216" customFormat="1" ht="15" customHeight="1">
      <c r="A28" s="213"/>
      <c r="B28" s="521"/>
      <c r="C28" s="521" t="str">
        <f t="shared" si="0"/>
        <v/>
      </c>
      <c r="D28" s="522" t="s">
        <v>36</v>
      </c>
      <c r="E28" s="522" t="s">
        <v>220</v>
      </c>
      <c r="F28" s="151" t="str">
        <f>CHOOSE(Content!$A$1, $D28, $E28)&amp;$C28</f>
        <v>Total</v>
      </c>
      <c r="G28" s="523"/>
      <c r="H28" s="225">
        <v>112.15784249893582</v>
      </c>
      <c r="I28" s="225">
        <v>117.41527060887596</v>
      </c>
      <c r="J28" s="225">
        <v>128.10492385872686</v>
      </c>
      <c r="K28" s="225">
        <v>122.88915977062578</v>
      </c>
      <c r="L28" s="225">
        <v>151.99377252069905</v>
      </c>
      <c r="M28" s="225">
        <v>145.39715828855063</v>
      </c>
      <c r="N28" s="225">
        <v>147.60136218880081</v>
      </c>
      <c r="O28" s="225">
        <v>95.542887246104627</v>
      </c>
      <c r="P28" s="225">
        <v>148.68934652525547</v>
      </c>
      <c r="Q28" s="225">
        <v>144.07571096947757</v>
      </c>
      <c r="R28" s="225">
        <v>140.00736216523623</v>
      </c>
      <c r="S28" s="225">
        <v>124.87978326804236</v>
      </c>
      <c r="T28" s="225">
        <v>138.93557743988708</v>
      </c>
      <c r="U28" s="225">
        <v>105.08429845679971</v>
      </c>
      <c r="V28" s="225">
        <v>133.31826127030004</v>
      </c>
      <c r="W28" s="225">
        <v>164.11939386318608</v>
      </c>
      <c r="X28" s="225">
        <v>115.35359344092907</v>
      </c>
      <c r="Y28" s="225">
        <v>98.094328172672206</v>
      </c>
      <c r="Z28" s="225">
        <v>126.91582109664446</v>
      </c>
      <c r="AA28" s="225">
        <v>145.14312366801414</v>
      </c>
      <c r="AB28" s="225">
        <v>117.12147278220297</v>
      </c>
      <c r="AC28" s="225">
        <v>134.8337510201826</v>
      </c>
      <c r="AD28" s="225">
        <v>118.58948681659621</v>
      </c>
      <c r="AE28" s="225">
        <v>118.98156618909447</v>
      </c>
      <c r="AF28" s="225">
        <v>68.032332523269076</v>
      </c>
      <c r="AG28" s="225">
        <v>54.834453505835349</v>
      </c>
      <c r="AH28" s="225">
        <v>124.84052875600815</v>
      </c>
      <c r="AI28" s="225">
        <v>146.29494669992928</v>
      </c>
      <c r="AJ28" s="225">
        <v>124.87000037021556</v>
      </c>
      <c r="AK28" s="225">
        <v>85.571204342115834</v>
      </c>
      <c r="AL28" s="367">
        <v>0.5605371964363528</v>
      </c>
      <c r="AM28" s="215"/>
      <c r="AN28" s="225">
        <v>480.57075076018134</v>
      </c>
      <c r="AO28" s="225">
        <v>540.53518024415507</v>
      </c>
      <c r="AP28" s="225">
        <v>557.65220292155573</v>
      </c>
      <c r="AQ28" s="225">
        <v>541.45753103017296</v>
      </c>
      <c r="AR28" s="225">
        <v>485.50686637825993</v>
      </c>
      <c r="AS28" s="225">
        <v>489.52627680807626</v>
      </c>
      <c r="AT28" s="225">
        <v>394.77922266625939</v>
      </c>
      <c r="AU28" s="367">
        <v>-0.19354845414960931</v>
      </c>
      <c r="AV28" s="213"/>
      <c r="AW28" s="219"/>
      <c r="AX28" s="219"/>
      <c r="AY28" s="219"/>
      <c r="AZ28" s="219"/>
      <c r="BA28" s="219"/>
      <c r="BB28" s="219"/>
      <c r="BC28" s="219"/>
    </row>
    <row r="29" spans="1:55" s="205" customFormat="1" ht="48" customHeight="1">
      <c r="A29" s="385"/>
      <c r="B29" s="485"/>
      <c r="C29" s="485" t="str">
        <f t="shared" si="0"/>
        <v/>
      </c>
      <c r="D29" s="487" t="s">
        <v>425</v>
      </c>
      <c r="E29" s="487" t="s">
        <v>426</v>
      </c>
      <c r="F29" s="384" t="str">
        <f>CHOOSE(Content!$A$1, $D29, $E29)&amp;$C29</f>
        <v>Gold equivalent grade in ore processed by mine, GE g/t</v>
      </c>
      <c r="G29" s="147"/>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7" t="s">
        <v>681</v>
      </c>
      <c r="AM29" s="388"/>
      <c r="AN29" s="389"/>
      <c r="AO29" s="389"/>
      <c r="AP29" s="389"/>
      <c r="AQ29" s="389"/>
      <c r="AR29" s="389"/>
      <c r="AS29" s="389"/>
      <c r="AT29" s="389"/>
      <c r="AU29" s="465" t="s">
        <v>681</v>
      </c>
      <c r="AV29" s="385"/>
    </row>
    <row r="30" spans="1:55" s="205" customFormat="1" ht="15" customHeight="1">
      <c r="A30" s="231"/>
      <c r="B30" s="485"/>
      <c r="C30" s="485" t="str">
        <f t="shared" si="0"/>
        <v/>
      </c>
      <c r="D30" s="487" t="s">
        <v>363</v>
      </c>
      <c r="E30" s="487" t="s">
        <v>364</v>
      </c>
      <c r="F30" s="222" t="str">
        <f>CHOOSE(Content!$A$1, $D30, $E30)&amp;$C30</f>
        <v>Kyzyl</v>
      </c>
      <c r="G30" s="147"/>
      <c r="H30" s="26">
        <v>6.8765400000000003</v>
      </c>
      <c r="I30" s="26">
        <v>6.5906900000000004</v>
      </c>
      <c r="J30" s="26">
        <v>7.4512799999999997</v>
      </c>
      <c r="K30" s="26">
        <v>7.6063700000000001</v>
      </c>
      <c r="L30" s="26">
        <v>8.0329099999999993</v>
      </c>
      <c r="M30" s="26">
        <v>8.5022300000000008</v>
      </c>
      <c r="N30" s="26">
        <v>7.4123099999999997</v>
      </c>
      <c r="O30" s="26">
        <v>7.8009599999999999</v>
      </c>
      <c r="P30" s="26">
        <v>5.9751899999999996</v>
      </c>
      <c r="Q30" s="26">
        <v>6.4663599999999999</v>
      </c>
      <c r="R30" s="26">
        <v>6.0526400000000002</v>
      </c>
      <c r="S30" s="26">
        <v>6.3317100000000002</v>
      </c>
      <c r="T30" s="26">
        <v>4.7818534691015833</v>
      </c>
      <c r="U30" s="26">
        <v>4.7814132922329646</v>
      </c>
      <c r="V30" s="26">
        <v>5.638669958148629</v>
      </c>
      <c r="W30" s="26">
        <v>6.581773280590947</v>
      </c>
      <c r="X30" s="26">
        <v>5.2335380566007172</v>
      </c>
      <c r="Y30" s="26">
        <v>4.9359943993084476</v>
      </c>
      <c r="Z30" s="26">
        <v>4.6874388782190017</v>
      </c>
      <c r="AA30" s="26">
        <v>5.3065891078882386</v>
      </c>
      <c r="AB30" s="26">
        <v>5.3467347432064178</v>
      </c>
      <c r="AC30" s="26">
        <v>5.3132309338425321</v>
      </c>
      <c r="AD30" s="26">
        <v>4.6872861783102984</v>
      </c>
      <c r="AE30" s="26">
        <v>4.6068397376643615</v>
      </c>
      <c r="AF30" s="26">
        <v>5.7630345549062465</v>
      </c>
      <c r="AG30" s="26">
        <v>5.5895831675893728</v>
      </c>
      <c r="AH30" s="26">
        <v>4.3780373586233585</v>
      </c>
      <c r="AI30" s="26">
        <v>3.9618360844316478</v>
      </c>
      <c r="AJ30" s="26">
        <v>4.4641100166148586</v>
      </c>
      <c r="AK30" s="26">
        <v>5.7115950719224085</v>
      </c>
      <c r="AL30" s="370">
        <v>2.1828444210385767E-2</v>
      </c>
      <c r="AM30" s="232"/>
      <c r="AN30" s="233">
        <v>7.1337000000000002</v>
      </c>
      <c r="AO30" s="233">
        <v>7.9312300000000002</v>
      </c>
      <c r="AP30" s="233">
        <v>6.2054400000000003</v>
      </c>
      <c r="AQ30" s="233">
        <v>5.4510599545454541</v>
      </c>
      <c r="AR30" s="233">
        <v>5.0316426196818913</v>
      </c>
      <c r="AS30" s="233">
        <v>4.9897734865272527</v>
      </c>
      <c r="AT30" s="233">
        <v>4.9195474227893525</v>
      </c>
      <c r="AU30" s="369">
        <v>-1.4073998334296234E-2</v>
      </c>
      <c r="AV30" s="203"/>
    </row>
    <row r="31" spans="1:55" s="205" customFormat="1" ht="15" customHeight="1">
      <c r="A31" s="231"/>
      <c r="B31" s="485"/>
      <c r="C31" s="485" t="str">
        <f t="shared" si="0"/>
        <v/>
      </c>
      <c r="D31" s="487" t="s">
        <v>23</v>
      </c>
      <c r="E31" s="487" t="s">
        <v>189</v>
      </c>
      <c r="F31" s="222" t="str">
        <f>CHOOSE(Content!$A$1, $D31, $E31)&amp;$C31</f>
        <v>Varvara</v>
      </c>
      <c r="G31" s="147"/>
      <c r="H31" s="26">
        <v>1.4018784743283141</v>
      </c>
      <c r="I31" s="26">
        <v>1.3749495186684857</v>
      </c>
      <c r="J31" s="26">
        <v>1.5341336796978675</v>
      </c>
      <c r="K31" s="26">
        <v>1.5215232593642349</v>
      </c>
      <c r="L31" s="26">
        <v>1.7162356350798655</v>
      </c>
      <c r="M31" s="26">
        <v>1.6950999311494848</v>
      </c>
      <c r="N31" s="26">
        <v>1.7247443483673845</v>
      </c>
      <c r="O31" s="26">
        <v>1.6101088081385801</v>
      </c>
      <c r="P31" s="26">
        <v>1.8392024184764701</v>
      </c>
      <c r="Q31" s="26">
        <v>1.8764734989523908</v>
      </c>
      <c r="R31" s="26">
        <v>1.7660714602892804</v>
      </c>
      <c r="S31" s="26">
        <v>1.5900153997708355</v>
      </c>
      <c r="T31" s="26">
        <v>1.8995675372954044</v>
      </c>
      <c r="U31" s="26">
        <v>1.8372649915278101</v>
      </c>
      <c r="V31" s="26">
        <v>1.9316253467452993</v>
      </c>
      <c r="W31" s="26">
        <v>1.5805378867376907</v>
      </c>
      <c r="X31" s="26">
        <v>1.5933135219596188</v>
      </c>
      <c r="Y31" s="26">
        <v>1.5657214996297728</v>
      </c>
      <c r="Z31" s="26">
        <v>1.5975455277359691</v>
      </c>
      <c r="AA31" s="26">
        <v>1.4478090141228832</v>
      </c>
      <c r="AB31" s="26">
        <v>1.530190935996826</v>
      </c>
      <c r="AC31" s="26">
        <v>1.6098307139526629</v>
      </c>
      <c r="AD31" s="26">
        <v>1.2749238418876572</v>
      </c>
      <c r="AE31" s="26">
        <v>1.3372716340960187</v>
      </c>
      <c r="AF31" s="26">
        <v>1.2820704333077435</v>
      </c>
      <c r="AG31" s="26">
        <v>1.3830453058600696</v>
      </c>
      <c r="AH31" s="26">
        <v>1.3905759996292844</v>
      </c>
      <c r="AI31" s="26">
        <v>1.5051726850224414</v>
      </c>
      <c r="AJ31" s="26">
        <v>1.5269794419228624</v>
      </c>
      <c r="AK31" s="26">
        <v>1.5553009934390112</v>
      </c>
      <c r="AL31" s="370">
        <v>0.12454811628301754</v>
      </c>
      <c r="AM31" s="234"/>
      <c r="AN31" s="233">
        <v>1.4566000029411135</v>
      </c>
      <c r="AO31" s="233">
        <v>1.6865422418185181</v>
      </c>
      <c r="AP31" s="233">
        <v>1.7677849987687049</v>
      </c>
      <c r="AQ31" s="233">
        <v>1.8119589842351616</v>
      </c>
      <c r="AR31" s="233">
        <v>1.5503401003338755</v>
      </c>
      <c r="AS31" s="233">
        <v>1.4354339564630256</v>
      </c>
      <c r="AT31" s="233">
        <v>1.3914921605525583</v>
      </c>
      <c r="AU31" s="369">
        <v>-3.0612203168679297E-2</v>
      </c>
      <c r="AV31" s="203"/>
    </row>
    <row r="32" spans="1:55" s="205" customFormat="1" ht="32.1" customHeight="1">
      <c r="A32" s="385"/>
      <c r="B32" s="485"/>
      <c r="C32" s="485" t="str">
        <f t="shared" si="0"/>
        <v/>
      </c>
      <c r="D32" s="487" t="s">
        <v>363</v>
      </c>
      <c r="E32" s="487" t="s">
        <v>364</v>
      </c>
      <c r="F32" s="390" t="str">
        <f>CHOOSE(Content!$A$1, $D32, $E32)&amp;$C32</f>
        <v>Kyzyl</v>
      </c>
      <c r="G32" s="147"/>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2" t="s">
        <v>681</v>
      </c>
      <c r="AM32" s="388"/>
      <c r="AN32" s="389"/>
      <c r="AO32" s="389"/>
      <c r="AP32" s="389"/>
      <c r="AQ32" s="389"/>
      <c r="AR32" s="389"/>
      <c r="AS32" s="389"/>
      <c r="AT32" s="389"/>
      <c r="AU32" s="465" t="s">
        <v>681</v>
      </c>
      <c r="AV32" s="385"/>
    </row>
    <row r="33" spans="1:55" s="205" customFormat="1" ht="32.1" customHeight="1">
      <c r="A33" s="385"/>
      <c r="B33" s="485"/>
      <c r="C33" s="485" t="str">
        <f t="shared" si="0"/>
        <v/>
      </c>
      <c r="D33" s="487" t="s">
        <v>3</v>
      </c>
      <c r="E33" s="487" t="s">
        <v>190</v>
      </c>
      <c r="F33" s="393" t="str">
        <f>CHOOSE(Content!$A$1, $D33, $E33)&amp;$C33</f>
        <v>MINING</v>
      </c>
      <c r="G33" s="147"/>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5" t="s">
        <v>681</v>
      </c>
      <c r="AM33" s="388"/>
      <c r="AN33" s="385"/>
      <c r="AO33" s="385"/>
      <c r="AP33" s="385"/>
      <c r="AQ33" s="385"/>
      <c r="AR33" s="385"/>
      <c r="AS33" s="385"/>
      <c r="AT33" s="385"/>
      <c r="AU33" s="405" t="s">
        <v>681</v>
      </c>
      <c r="AV33" s="385"/>
    </row>
    <row r="34" spans="1:55" s="205" customFormat="1" ht="15" customHeight="1">
      <c r="A34" s="203"/>
      <c r="B34" s="485"/>
      <c r="C34" s="485" t="str">
        <f t="shared" si="0"/>
        <v/>
      </c>
      <c r="D34" s="487" t="s">
        <v>11</v>
      </c>
      <c r="E34" s="487" t="s">
        <v>182</v>
      </c>
      <c r="F34" s="222" t="str">
        <f>CHOOSE(Content!$A$1, $D34, $E34)&amp;$C34</f>
        <v>Waste mined, Kt</v>
      </c>
      <c r="G34" s="147"/>
      <c r="H34" s="218">
        <v>15854.561299999999</v>
      </c>
      <c r="I34" s="218">
        <v>16451.944950000001</v>
      </c>
      <c r="J34" s="218">
        <v>17546.173849999999</v>
      </c>
      <c r="K34" s="218">
        <v>17598.108410000001</v>
      </c>
      <c r="L34" s="218">
        <v>19240.2022</v>
      </c>
      <c r="M34" s="218">
        <v>18774.579880000001</v>
      </c>
      <c r="N34" s="218">
        <v>19956.232469999999</v>
      </c>
      <c r="O34" s="218">
        <v>19715.577669999999</v>
      </c>
      <c r="P34" s="218">
        <v>20226.187839999999</v>
      </c>
      <c r="Q34" s="218">
        <v>20634.537710000001</v>
      </c>
      <c r="R34" s="218">
        <v>21171.153709999999</v>
      </c>
      <c r="S34" s="218">
        <v>20970.72969</v>
      </c>
      <c r="T34" s="218">
        <v>20696.695729999999</v>
      </c>
      <c r="U34" s="218">
        <v>20954.253420000001</v>
      </c>
      <c r="V34" s="218">
        <v>20622.33021</v>
      </c>
      <c r="W34" s="218">
        <v>20937.95448</v>
      </c>
      <c r="X34" s="218">
        <v>19979.670870000002</v>
      </c>
      <c r="Y34" s="218">
        <v>18752.865949999999</v>
      </c>
      <c r="Z34" s="218">
        <v>21494.927449999999</v>
      </c>
      <c r="AA34" s="218">
        <v>21034.15986</v>
      </c>
      <c r="AB34" s="218">
        <v>22052.126459999999</v>
      </c>
      <c r="AC34" s="218">
        <v>20346.225899999998</v>
      </c>
      <c r="AD34" s="218">
        <v>18611.087039999999</v>
      </c>
      <c r="AE34" s="218">
        <v>19627.85916</v>
      </c>
      <c r="AF34" s="218">
        <v>17535.121050629608</v>
      </c>
      <c r="AG34" s="218">
        <v>16294.404650020289</v>
      </c>
      <c r="AH34" s="218">
        <v>17213.295055826253</v>
      </c>
      <c r="AI34" s="218">
        <v>17009.602364745366</v>
      </c>
      <c r="AJ34" s="218">
        <v>12387.03405</v>
      </c>
      <c r="AK34" s="218">
        <v>12153.437309999999</v>
      </c>
      <c r="AL34" s="365">
        <v>-0.25413431352431359</v>
      </c>
      <c r="AM34" s="211"/>
      <c r="AN34" s="218">
        <v>67450.788509999998</v>
      </c>
      <c r="AO34" s="218">
        <v>77686.592220000006</v>
      </c>
      <c r="AP34" s="218">
        <v>83002.608949999994</v>
      </c>
      <c r="AQ34" s="218">
        <v>83211.233839999986</v>
      </c>
      <c r="AR34" s="218">
        <v>81261.624129999982</v>
      </c>
      <c r="AS34" s="218">
        <v>80637.29856000001</v>
      </c>
      <c r="AT34" s="218">
        <v>68052.423121221524</v>
      </c>
      <c r="AU34" s="365">
        <v>-0.1560676717042353</v>
      </c>
      <c r="AV34" s="203"/>
      <c r="AW34" s="219"/>
      <c r="AX34" s="219"/>
      <c r="AY34" s="219"/>
      <c r="AZ34" s="219"/>
      <c r="BA34" s="219"/>
      <c r="BB34" s="212"/>
      <c r="BC34" s="212"/>
    </row>
    <row r="35" spans="1:55" s="205" customFormat="1" ht="15" customHeight="1">
      <c r="A35" s="203"/>
      <c r="B35" s="485"/>
      <c r="C35" s="485" t="str">
        <f t="shared" si="0"/>
        <v/>
      </c>
      <c r="D35" s="487" t="s">
        <v>10</v>
      </c>
      <c r="E35" s="487" t="s">
        <v>197</v>
      </c>
      <c r="F35" s="222" t="str">
        <f>CHOOSE(Content!$A$1, $D35, $E35)&amp;$C35</f>
        <v>Ore mined (open-pit), Kt</v>
      </c>
      <c r="G35" s="147"/>
      <c r="H35" s="218">
        <v>521.61500000000001</v>
      </c>
      <c r="I35" s="218">
        <v>511.12754000000001</v>
      </c>
      <c r="J35" s="218">
        <v>527.19146000000001</v>
      </c>
      <c r="K35" s="218">
        <v>440.06580000000002</v>
      </c>
      <c r="L35" s="218">
        <v>523.19399999999996</v>
      </c>
      <c r="M35" s="218">
        <v>518.08100000000002</v>
      </c>
      <c r="N35" s="218">
        <v>513.28300000000002</v>
      </c>
      <c r="O35" s="218">
        <v>486.24482999999998</v>
      </c>
      <c r="P35" s="218">
        <v>555.80899999999997</v>
      </c>
      <c r="Q35" s="218">
        <v>542.45399999999995</v>
      </c>
      <c r="R35" s="218">
        <v>573.88</v>
      </c>
      <c r="S35" s="218">
        <v>504.85899999999998</v>
      </c>
      <c r="T35" s="218">
        <v>584.42200000000003</v>
      </c>
      <c r="U35" s="218">
        <v>546.63900000000001</v>
      </c>
      <c r="V35" s="218">
        <v>558.06899999999996</v>
      </c>
      <c r="W35" s="218">
        <v>533.77400000000011</v>
      </c>
      <c r="X35" s="218">
        <v>517.81799999999998</v>
      </c>
      <c r="Y35" s="218">
        <v>647.072</v>
      </c>
      <c r="Z35" s="218">
        <v>643.57299999999998</v>
      </c>
      <c r="AA35" s="218">
        <v>618.09</v>
      </c>
      <c r="AB35" s="218">
        <v>582.10199999999998</v>
      </c>
      <c r="AC35" s="218">
        <v>602.87799999999993</v>
      </c>
      <c r="AD35" s="218">
        <v>610.7829999999999</v>
      </c>
      <c r="AE35" s="218">
        <v>612.76700000000005</v>
      </c>
      <c r="AF35" s="218">
        <v>623.84300000000007</v>
      </c>
      <c r="AG35" s="218">
        <v>616.654</v>
      </c>
      <c r="AH35" s="218">
        <v>607.21399999999994</v>
      </c>
      <c r="AI35" s="218">
        <v>594.33899999999994</v>
      </c>
      <c r="AJ35" s="218">
        <v>696.2170000000001</v>
      </c>
      <c r="AK35" s="218">
        <v>502.416</v>
      </c>
      <c r="AL35" s="365">
        <v>-0.18525461604076188</v>
      </c>
      <c r="AM35" s="211"/>
      <c r="AN35" s="218">
        <v>1999.9998000000001</v>
      </c>
      <c r="AO35" s="218">
        <v>2040.8028300000001</v>
      </c>
      <c r="AP35" s="218">
        <v>2177.002</v>
      </c>
      <c r="AQ35" s="218">
        <v>2222.904</v>
      </c>
      <c r="AR35" s="218">
        <v>2426.5529999999999</v>
      </c>
      <c r="AS35" s="218">
        <v>2408.5300000000002</v>
      </c>
      <c r="AT35" s="218">
        <v>2442.0500000000002</v>
      </c>
      <c r="AU35" s="365">
        <v>1.3917202609060375E-2</v>
      </c>
      <c r="AV35" s="203"/>
      <c r="AW35" s="219"/>
      <c r="AX35" s="219"/>
      <c r="AY35" s="219"/>
      <c r="AZ35" s="219"/>
      <c r="BA35" s="219"/>
      <c r="BB35" s="212"/>
      <c r="BC35" s="212"/>
    </row>
    <row r="36" spans="1:55" s="205" customFormat="1" ht="15" customHeight="1">
      <c r="A36" s="203"/>
      <c r="B36" s="485"/>
      <c r="C36" s="485" t="str">
        <f t="shared" si="0"/>
        <v/>
      </c>
      <c r="D36" s="487" t="s">
        <v>49</v>
      </c>
      <c r="E36" s="487" t="s">
        <v>198</v>
      </c>
      <c r="F36" s="222" t="str">
        <f>CHOOSE(Content!$A$1, $D36, $E36)&amp;$C36</f>
        <v>Gold grade, g/t</v>
      </c>
      <c r="G36" s="147"/>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365" t="s">
        <v>681</v>
      </c>
      <c r="AM36" s="211"/>
      <c r="AN36" s="236">
        <v>7.3828500000000004</v>
      </c>
      <c r="AO36" s="236">
        <v>7.2212199999999998</v>
      </c>
      <c r="AP36" s="236">
        <v>6.242</v>
      </c>
      <c r="AQ36" s="236">
        <v>5.5492949763012716</v>
      </c>
      <c r="AR36" s="236">
        <v>5.0324431405372145</v>
      </c>
      <c r="AS36" s="236">
        <v>5.0752546158860383</v>
      </c>
      <c r="AT36" s="236">
        <v>4.9615863311561998</v>
      </c>
      <c r="AU36" s="365">
        <v>-2.2396567922729593E-2</v>
      </c>
      <c r="AV36" s="203"/>
    </row>
    <row r="37" spans="1:55" s="205" customFormat="1" ht="32.1" customHeight="1">
      <c r="A37" s="385"/>
      <c r="B37" s="485"/>
      <c r="C37" s="485" t="str">
        <f t="shared" si="0"/>
        <v/>
      </c>
      <c r="D37" s="487" t="s">
        <v>6</v>
      </c>
      <c r="E37" s="487" t="s">
        <v>193</v>
      </c>
      <c r="F37" s="393" t="str">
        <f>CHOOSE(Content!$A$1, $D37, $E37)&amp;$C37</f>
        <v>PROCESSING</v>
      </c>
      <c r="G37" s="147"/>
      <c r="H37" s="237"/>
      <c r="I37" s="237"/>
      <c r="J37" s="237"/>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c r="AJ37" s="237"/>
      <c r="AK37" s="237"/>
      <c r="AL37" s="371" t="s">
        <v>681</v>
      </c>
      <c r="AM37" s="388"/>
      <c r="AN37" s="237"/>
      <c r="AO37" s="237"/>
      <c r="AP37" s="237"/>
      <c r="AQ37" s="237"/>
      <c r="AR37" s="237"/>
      <c r="AS37" s="237"/>
      <c r="AT37" s="237"/>
      <c r="AU37" s="371" t="s">
        <v>681</v>
      </c>
      <c r="AV37" s="385"/>
    </row>
    <row r="38" spans="1:55" s="205" customFormat="1" ht="15" customHeight="1">
      <c r="A38" s="203"/>
      <c r="B38" s="485"/>
      <c r="C38" s="485" t="str">
        <f t="shared" si="0"/>
        <v/>
      </c>
      <c r="D38" s="487" t="s">
        <v>7</v>
      </c>
      <c r="E38" s="487" t="s">
        <v>194</v>
      </c>
      <c r="F38" s="222" t="str">
        <f>CHOOSE(Content!$A$1, $D38, $E38)&amp;$C38</f>
        <v>Ore processed, Kt</v>
      </c>
      <c r="G38" s="147"/>
      <c r="H38" s="218">
        <v>476.41</v>
      </c>
      <c r="I38" s="218">
        <v>511.69799999999998</v>
      </c>
      <c r="J38" s="218">
        <v>502</v>
      </c>
      <c r="K38" s="218">
        <v>509.53899999999999</v>
      </c>
      <c r="L38" s="218">
        <v>525.54899999999998</v>
      </c>
      <c r="M38" s="218">
        <v>480.61799999999999</v>
      </c>
      <c r="N38" s="218">
        <v>509.255</v>
      </c>
      <c r="O38" s="218">
        <v>488.31178</v>
      </c>
      <c r="P38" s="218">
        <v>563.36800000000005</v>
      </c>
      <c r="Q38" s="218">
        <v>569.245</v>
      </c>
      <c r="R38" s="218">
        <v>550.375</v>
      </c>
      <c r="S38" s="218">
        <v>517.01199999999994</v>
      </c>
      <c r="T38" s="218">
        <v>550.54600000000005</v>
      </c>
      <c r="U38" s="218">
        <v>535.27499999999998</v>
      </c>
      <c r="V38" s="218">
        <v>565.09500000000003</v>
      </c>
      <c r="W38" s="218">
        <v>549.08400000000006</v>
      </c>
      <c r="X38" s="218">
        <v>560.09901300000001</v>
      </c>
      <c r="Y38" s="218">
        <v>632.779</v>
      </c>
      <c r="Z38" s="218">
        <v>639.91100000000006</v>
      </c>
      <c r="AA38" s="218">
        <v>609.94600000000003</v>
      </c>
      <c r="AB38" s="218">
        <v>604.02600000000007</v>
      </c>
      <c r="AC38" s="218">
        <v>607.49</v>
      </c>
      <c r="AD38" s="218">
        <v>613.26800000000003</v>
      </c>
      <c r="AE38" s="218">
        <v>591.76099999999997</v>
      </c>
      <c r="AF38" s="218">
        <v>588.83100000000002</v>
      </c>
      <c r="AG38" s="218">
        <v>641.04899999999998</v>
      </c>
      <c r="AH38" s="218">
        <v>628.02099999999996</v>
      </c>
      <c r="AI38" s="218">
        <v>611.99800000000005</v>
      </c>
      <c r="AJ38" s="218">
        <v>624.74199999999996</v>
      </c>
      <c r="AK38" s="218">
        <v>610.38</v>
      </c>
      <c r="AL38" s="365">
        <v>-4.7841896641286352E-2</v>
      </c>
      <c r="AM38" s="218"/>
      <c r="AN38" s="218">
        <v>1999.9970000000001</v>
      </c>
      <c r="AO38" s="218">
        <v>2003.73378</v>
      </c>
      <c r="AP38" s="218">
        <v>2200</v>
      </c>
      <c r="AQ38" s="218">
        <v>2200</v>
      </c>
      <c r="AR38" s="218">
        <v>2442.735013</v>
      </c>
      <c r="AS38" s="218">
        <v>2416.5450000000005</v>
      </c>
      <c r="AT38" s="218">
        <v>2469.8990000000003</v>
      </c>
      <c r="AU38" s="365">
        <v>2.2078628786138754E-2</v>
      </c>
      <c r="AV38" s="203"/>
      <c r="AW38" s="219"/>
      <c r="AX38" s="219"/>
      <c r="AY38" s="219"/>
      <c r="AZ38" s="219"/>
      <c r="BA38" s="219"/>
      <c r="BB38" s="212"/>
      <c r="BC38" s="212"/>
    </row>
    <row r="39" spans="1:55" s="205" customFormat="1" ht="15" customHeight="1">
      <c r="A39" s="203"/>
      <c r="B39" s="485"/>
      <c r="C39" s="485" t="str">
        <f t="shared" si="0"/>
        <v/>
      </c>
      <c r="D39" s="487" t="s">
        <v>49</v>
      </c>
      <c r="E39" s="487" t="s">
        <v>198</v>
      </c>
      <c r="F39" s="222" t="str">
        <f>CHOOSE(Content!$A$1, $D39, $E39)&amp;$C39</f>
        <v>Gold grade, g/t</v>
      </c>
      <c r="G39" s="147"/>
      <c r="H39" s="238">
        <v>6.8765400000000003</v>
      </c>
      <c r="I39" s="238">
        <v>6.5906900000000004</v>
      </c>
      <c r="J39" s="238">
        <v>7.4512799999999997</v>
      </c>
      <c r="K39" s="238">
        <v>7.6063700000000001</v>
      </c>
      <c r="L39" s="238">
        <v>8.0329099999999993</v>
      </c>
      <c r="M39" s="238">
        <v>8.5022300000000008</v>
      </c>
      <c r="N39" s="238">
        <v>7.4123099999999997</v>
      </c>
      <c r="O39" s="238">
        <v>7.8009599999999999</v>
      </c>
      <c r="P39" s="238">
        <v>5.9751899999999996</v>
      </c>
      <c r="Q39" s="238">
        <v>6.4663599999999999</v>
      </c>
      <c r="R39" s="238">
        <v>6.0526400000000002</v>
      </c>
      <c r="S39" s="238">
        <v>6.3317100000000002</v>
      </c>
      <c r="T39" s="238">
        <v>4.7818534691015833</v>
      </c>
      <c r="U39" s="238">
        <v>4.7814132922329646</v>
      </c>
      <c r="V39" s="238">
        <v>5.638669958148629</v>
      </c>
      <c r="W39" s="238">
        <v>6.581773280590947</v>
      </c>
      <c r="X39" s="238">
        <v>5.2335380566007172</v>
      </c>
      <c r="Y39" s="238">
        <v>4.9359943993084476</v>
      </c>
      <c r="Z39" s="238">
        <v>4.6874388782190017</v>
      </c>
      <c r="AA39" s="238">
        <v>5.3065891078882386</v>
      </c>
      <c r="AB39" s="238">
        <v>5.3467347432064178</v>
      </c>
      <c r="AC39" s="238">
        <v>5.3132309338425321</v>
      </c>
      <c r="AD39" s="238">
        <v>4.6872861783102984</v>
      </c>
      <c r="AE39" s="238">
        <v>4.6068397376643615</v>
      </c>
      <c r="AF39" s="239">
        <v>5.7630345549062465</v>
      </c>
      <c r="AG39" s="239">
        <v>5.5895831675893728</v>
      </c>
      <c r="AH39" s="238">
        <v>4.3780373586233585</v>
      </c>
      <c r="AI39" s="238">
        <v>3.9618360844316478</v>
      </c>
      <c r="AJ39" s="238">
        <v>4.4641100166148586</v>
      </c>
      <c r="AK39" s="238">
        <v>5.7115950719224085</v>
      </c>
      <c r="AL39" s="365">
        <v>2.1828444210385767E-2</v>
      </c>
      <c r="AM39" s="211"/>
      <c r="AN39" s="238">
        <v>7.1337000000000002</v>
      </c>
      <c r="AO39" s="238">
        <v>7.9312300000000002</v>
      </c>
      <c r="AP39" s="238">
        <v>6.2054400000000003</v>
      </c>
      <c r="AQ39" s="238">
        <v>5.4510599545454541</v>
      </c>
      <c r="AR39" s="238">
        <v>5.0316426196818913</v>
      </c>
      <c r="AS39" s="238">
        <v>4.9897734865272527</v>
      </c>
      <c r="AT39" s="238">
        <v>4.9195474227893525</v>
      </c>
      <c r="AU39" s="365">
        <v>-1.4073998334296234E-2</v>
      </c>
      <c r="AV39" s="203"/>
    </row>
    <row r="40" spans="1:55" s="205" customFormat="1" ht="15" customHeight="1">
      <c r="A40" s="203"/>
      <c r="B40" s="485"/>
      <c r="C40" s="485" t="str">
        <f t="shared" si="0"/>
        <v/>
      </c>
      <c r="D40" s="487" t="s">
        <v>15</v>
      </c>
      <c r="E40" s="487" t="s">
        <v>347</v>
      </c>
      <c r="F40" s="222" t="str">
        <f>CHOOSE(Content!$A$1, $D40, $E40)&amp;$C40</f>
        <v>Gold recovery</v>
      </c>
      <c r="G40" s="147"/>
      <c r="H40" s="240">
        <v>0.86807100000000004</v>
      </c>
      <c r="I40" s="240">
        <v>0.87782660000000012</v>
      </c>
      <c r="J40" s="240">
        <v>0.88300000000000001</v>
      </c>
      <c r="K40" s="240">
        <v>0.88001260000000003</v>
      </c>
      <c r="L40" s="240">
        <v>0.87234790000000006</v>
      </c>
      <c r="M40" s="240">
        <v>0.87224670000000004</v>
      </c>
      <c r="N40" s="240">
        <v>0.89012230000000003</v>
      </c>
      <c r="O40" s="240">
        <v>0.88624429999999998</v>
      </c>
      <c r="P40" s="240">
        <v>0.88829759999999991</v>
      </c>
      <c r="Q40" s="240">
        <v>0.89939099999999994</v>
      </c>
      <c r="R40" s="240">
        <v>0.88365159999999998</v>
      </c>
      <c r="S40" s="240">
        <v>0.87250220000000001</v>
      </c>
      <c r="T40" s="240">
        <v>0.87699400861564181</v>
      </c>
      <c r="U40" s="240">
        <v>0.88987688771967799</v>
      </c>
      <c r="V40" s="240">
        <v>0.89185594756589603</v>
      </c>
      <c r="W40" s="240">
        <v>0.89416511545384292</v>
      </c>
      <c r="X40" s="240">
        <v>0.88503948504750196</v>
      </c>
      <c r="Y40" s="240">
        <v>0.88985028976175162</v>
      </c>
      <c r="Z40" s="240">
        <v>0.88808804485828963</v>
      </c>
      <c r="AA40" s="240">
        <v>0.86753886511731826</v>
      </c>
      <c r="AB40" s="240">
        <v>0.88243367500557657</v>
      </c>
      <c r="AC40" s="240">
        <v>0.89167141839082675</v>
      </c>
      <c r="AD40" s="240">
        <v>0.8921931900138711</v>
      </c>
      <c r="AE40" s="240">
        <v>0.8771985799218982</v>
      </c>
      <c r="AF40" s="241">
        <v>0.88840663024870181</v>
      </c>
      <c r="AG40" s="241">
        <v>0.89720128956359002</v>
      </c>
      <c r="AH40" s="240">
        <v>0.89399746732077845</v>
      </c>
      <c r="AI40" s="240">
        <v>0.87009574584514082</v>
      </c>
      <c r="AJ40" s="240">
        <v>0.88232925266453432</v>
      </c>
      <c r="AK40" s="240">
        <v>0.89242773467853675</v>
      </c>
      <c r="AL40" s="365">
        <v>-5.3204948996173895E-3</v>
      </c>
      <c r="AM40" s="211"/>
      <c r="AN40" s="240">
        <v>0.87755120000000009</v>
      </c>
      <c r="AO40" s="240">
        <v>0.87987470000000001</v>
      </c>
      <c r="AP40" s="240">
        <v>0.88636750000000009</v>
      </c>
      <c r="AQ40" s="240">
        <v>0.88886687667475262</v>
      </c>
      <c r="AR40" s="240">
        <v>0.88239734154089844</v>
      </c>
      <c r="AS40" s="240">
        <v>0.88590415533846512</v>
      </c>
      <c r="AT40" s="240">
        <v>0.88861137193696071</v>
      </c>
      <c r="AU40" s="370">
        <v>3.0558797835882334E-3</v>
      </c>
      <c r="AV40" s="203"/>
    </row>
    <row r="41" spans="1:55" s="205" customFormat="1" ht="15" customHeight="1">
      <c r="A41" s="203"/>
      <c r="B41" s="485"/>
      <c r="C41" s="485" t="str">
        <f t="shared" si="0"/>
        <v/>
      </c>
      <c r="D41" s="487" t="s">
        <v>14</v>
      </c>
      <c r="E41" s="487" t="s">
        <v>207</v>
      </c>
      <c r="F41" s="222" t="str">
        <f>CHOOSE(Content!$A$1, $D41, $E41)&amp;$C41</f>
        <v>Concentrate produced, Kt</v>
      </c>
      <c r="G41" s="147"/>
      <c r="H41" s="238">
        <v>29.776879000000001</v>
      </c>
      <c r="I41" s="238">
        <v>28.509114</v>
      </c>
      <c r="J41" s="238">
        <v>31.4</v>
      </c>
      <c r="K41" s="238">
        <v>34.786527</v>
      </c>
      <c r="L41" s="238">
        <v>35.701929999999997</v>
      </c>
      <c r="M41" s="238">
        <v>37.290761000000003</v>
      </c>
      <c r="N41" s="238">
        <v>37.171799999999998</v>
      </c>
      <c r="O41" s="238">
        <v>40.458299000000004</v>
      </c>
      <c r="P41" s="238">
        <v>35.107865999999994</v>
      </c>
      <c r="Q41" s="238">
        <v>34.167761999999996</v>
      </c>
      <c r="R41" s="238">
        <v>28.856120000000001</v>
      </c>
      <c r="S41" s="238">
        <v>29.970030000000001</v>
      </c>
      <c r="T41" s="238">
        <v>24.799353</v>
      </c>
      <c r="U41" s="238">
        <v>24.523066</v>
      </c>
      <c r="V41" s="238">
        <v>28.945475999999999</v>
      </c>
      <c r="W41" s="238">
        <v>35.295818999999995</v>
      </c>
      <c r="X41" s="238">
        <v>29.977953000000003</v>
      </c>
      <c r="Y41" s="238">
        <v>31.535505000000001</v>
      </c>
      <c r="Z41" s="238">
        <v>28.352603999999999</v>
      </c>
      <c r="AA41" s="238">
        <v>29.789463999999999</v>
      </c>
      <c r="AB41" s="238">
        <v>30.746584999999996</v>
      </c>
      <c r="AC41" s="238">
        <v>30.866863000000002</v>
      </c>
      <c r="AD41" s="238">
        <v>28.619481</v>
      </c>
      <c r="AE41" s="238">
        <v>27.886647000000004</v>
      </c>
      <c r="AF41" s="239">
        <v>31.176013999999999</v>
      </c>
      <c r="AG41" s="239">
        <v>32.221655999999996</v>
      </c>
      <c r="AH41" s="238">
        <v>26.507821999999997</v>
      </c>
      <c r="AI41" s="238">
        <v>22.801850999999999</v>
      </c>
      <c r="AJ41" s="238">
        <v>27.183792999999998</v>
      </c>
      <c r="AK41" s="238">
        <v>32.516173999999999</v>
      </c>
      <c r="AL41" s="365">
        <v>9.1403744115450269E-3</v>
      </c>
      <c r="AM41" s="211"/>
      <c r="AN41" s="238">
        <v>124.507548</v>
      </c>
      <c r="AO41" s="238">
        <v>150.62279000000001</v>
      </c>
      <c r="AP41" s="238">
        <v>128.10177999999999</v>
      </c>
      <c r="AQ41" s="238">
        <v>113.563714</v>
      </c>
      <c r="AR41" s="238">
        <v>119.65552599999999</v>
      </c>
      <c r="AS41" s="238">
        <v>118.11957600000001</v>
      </c>
      <c r="AT41" s="238">
        <v>112.70734300000001</v>
      </c>
      <c r="AU41" s="369">
        <v>-4.5819949438355545E-2</v>
      </c>
      <c r="AV41" s="203"/>
      <c r="AW41" s="219"/>
      <c r="AX41" s="219"/>
      <c r="AY41" s="219"/>
      <c r="AZ41" s="219"/>
      <c r="BA41" s="219"/>
      <c r="BB41" s="212"/>
      <c r="BC41" s="212"/>
    </row>
    <row r="42" spans="1:55" s="205" customFormat="1" ht="15" customHeight="1">
      <c r="A42" s="203"/>
      <c r="B42" s="485"/>
      <c r="C42" s="485" t="str">
        <f t="shared" si="0"/>
        <v/>
      </c>
      <c r="D42" s="487" t="s">
        <v>31</v>
      </c>
      <c r="E42" s="487" t="s">
        <v>208</v>
      </c>
      <c r="F42" s="222" t="str">
        <f>CHOOSE(Content!$A$1, $D42, $E42)&amp;$C42</f>
        <v>Concentrate gold grades, g/t</v>
      </c>
      <c r="G42" s="147"/>
      <c r="H42" s="238">
        <v>96.016459616200876</v>
      </c>
      <c r="I42" s="238">
        <v>104.21889645535812</v>
      </c>
      <c r="J42" s="238">
        <v>104.8</v>
      </c>
      <c r="K42" s="238">
        <v>98.618278277679181</v>
      </c>
      <c r="L42" s="238">
        <v>101.37632055185813</v>
      </c>
      <c r="M42" s="238">
        <v>97.355921484144545</v>
      </c>
      <c r="N42" s="238">
        <v>90.553984472099813</v>
      </c>
      <c r="O42" s="238">
        <v>83.384186270411405</v>
      </c>
      <c r="P42" s="238">
        <v>84.954742051254286</v>
      </c>
      <c r="Q42" s="238">
        <v>97.016676128802374</v>
      </c>
      <c r="R42" s="238">
        <v>102.32297</v>
      </c>
      <c r="S42" s="238">
        <v>94.196160000000006</v>
      </c>
      <c r="T42" s="238">
        <v>91.61716839951427</v>
      </c>
      <c r="U42" s="238">
        <v>94.496312165860502</v>
      </c>
      <c r="V42" s="238">
        <v>98.424665740511585</v>
      </c>
      <c r="W42" s="238">
        <v>91.274759766872108</v>
      </c>
      <c r="X42" s="238">
        <v>86.683707189747068</v>
      </c>
      <c r="Y42" s="238">
        <v>88.487471502359014</v>
      </c>
      <c r="Z42" s="238">
        <v>93.920505502774958</v>
      </c>
      <c r="AA42" s="238">
        <v>94.073230052074791</v>
      </c>
      <c r="AB42" s="238">
        <v>92.57405659848078</v>
      </c>
      <c r="AC42" s="238">
        <v>93.271154895137855</v>
      </c>
      <c r="AD42" s="238">
        <v>89.534119172182031</v>
      </c>
      <c r="AE42" s="238">
        <v>85.576883310854839</v>
      </c>
      <c r="AF42" s="239">
        <v>96.532812292809481</v>
      </c>
      <c r="AG42" s="239">
        <v>99.869578669389313</v>
      </c>
      <c r="AH42" s="238">
        <v>93.1349913904658</v>
      </c>
      <c r="AI42" s="238">
        <v>92.060767456992863</v>
      </c>
      <c r="AJ42" s="238">
        <v>90.420706190633524</v>
      </c>
      <c r="AK42" s="238">
        <v>95.515078126965378</v>
      </c>
      <c r="AL42" s="372">
        <v>-4.3601871565306038E-2</v>
      </c>
      <c r="AM42" s="211"/>
      <c r="AN42" s="238">
        <v>100.83544412905793</v>
      </c>
      <c r="AO42" s="238">
        <v>92.877337088232139</v>
      </c>
      <c r="AP42" s="238">
        <v>94.246369999999999</v>
      </c>
      <c r="AQ42" s="238">
        <v>93.867588726448304</v>
      </c>
      <c r="AR42" s="238">
        <v>90.713563868333182</v>
      </c>
      <c r="AS42" s="238">
        <v>90.37770430618545</v>
      </c>
      <c r="AT42" s="238">
        <v>95.782873636724815</v>
      </c>
      <c r="AU42" s="369">
        <v>5.9806446424302884E-2</v>
      </c>
      <c r="AV42" s="203"/>
    </row>
    <row r="43" spans="1:55" s="205" customFormat="1" ht="15" customHeight="1">
      <c r="A43" s="203"/>
      <c r="B43" s="485"/>
      <c r="C43" s="485" t="str">
        <f t="shared" si="0"/>
        <v/>
      </c>
      <c r="D43" s="487" t="s">
        <v>13</v>
      </c>
      <c r="E43" s="487" t="s">
        <v>209</v>
      </c>
      <c r="F43" s="222" t="str">
        <f>CHOOSE(Content!$A$1, $D43, $E43)&amp;$C43</f>
        <v>Gold in concentrate, Koz</v>
      </c>
      <c r="G43" s="147"/>
      <c r="H43" s="238">
        <v>91.921182503576773</v>
      </c>
      <c r="I43" s="238">
        <v>95.525854003568753</v>
      </c>
      <c r="J43" s="238">
        <v>105.9</v>
      </c>
      <c r="K43" s="238">
        <v>110.29586380953914</v>
      </c>
      <c r="L43" s="238">
        <v>116.36408442779751</v>
      </c>
      <c r="M43" s="238">
        <v>116.72243959682993</v>
      </c>
      <c r="N43" s="238">
        <v>108.22108765894512</v>
      </c>
      <c r="O43" s="238">
        <v>108.46310993939589</v>
      </c>
      <c r="P43" s="238">
        <v>95.892092529779617</v>
      </c>
      <c r="Q43" s="238">
        <v>106.57458806886684</v>
      </c>
      <c r="R43" s="238">
        <v>94.929634930000006</v>
      </c>
      <c r="S43" s="238">
        <v>90.763476779999991</v>
      </c>
      <c r="T43" s="238">
        <v>73.04793672737793</v>
      </c>
      <c r="U43" s="238">
        <v>74.504132975388629</v>
      </c>
      <c r="V43" s="238">
        <v>91.595762534762969</v>
      </c>
      <c r="W43" s="238">
        <v>103.57732731043129</v>
      </c>
      <c r="X43" s="238">
        <v>83.546870930924172</v>
      </c>
      <c r="Y43" s="238">
        <v>89.716498143295766</v>
      </c>
      <c r="Z43" s="238">
        <v>85.613866606651968</v>
      </c>
      <c r="AA43" s="238">
        <v>90.098898837751378</v>
      </c>
      <c r="AB43" s="238">
        <v>91.511762341858628</v>
      </c>
      <c r="AC43" s="238">
        <v>92.561543234684194</v>
      </c>
      <c r="AD43" s="238">
        <v>82.383655296027769</v>
      </c>
      <c r="AE43" s="238">
        <v>76.726167031041527</v>
      </c>
      <c r="AF43" s="239">
        <v>96.757866719179518</v>
      </c>
      <c r="AG43" s="239">
        <v>103.45984242127092</v>
      </c>
      <c r="AH43" s="238">
        <v>79.373889554230232</v>
      </c>
      <c r="AI43" s="238">
        <v>67.489379089170029</v>
      </c>
      <c r="AJ43" s="238">
        <v>79.025761087980456</v>
      </c>
      <c r="AK43" s="238">
        <v>99.853228736315856</v>
      </c>
      <c r="AL43" s="372">
        <v>-3.4860034584912158E-2</v>
      </c>
      <c r="AM43" s="211"/>
      <c r="AN43" s="238">
        <v>403.6450528075618</v>
      </c>
      <c r="AO43" s="238">
        <v>449.77072162296849</v>
      </c>
      <c r="AP43" s="238">
        <v>388.15979229999999</v>
      </c>
      <c r="AQ43" s="238">
        <v>342.7251595479608</v>
      </c>
      <c r="AR43" s="238">
        <v>348.97613451862333</v>
      </c>
      <c r="AS43" s="238">
        <v>343.2210559101066</v>
      </c>
      <c r="AT43" s="238">
        <v>347.08097778385076</v>
      </c>
      <c r="AU43" s="369">
        <v>1.1246168634697851E-2</v>
      </c>
      <c r="AV43" s="203"/>
      <c r="AW43" s="219"/>
      <c r="AX43" s="219"/>
      <c r="AY43" s="219"/>
      <c r="AZ43" s="219"/>
      <c r="BA43" s="219"/>
      <c r="BB43" s="212"/>
      <c r="BC43" s="212"/>
    </row>
    <row r="44" spans="1:55" s="205" customFormat="1" ht="15">
      <c r="A44" s="385"/>
      <c r="B44" s="485"/>
      <c r="C44" s="485" t="str">
        <f t="shared" si="0"/>
        <v/>
      </c>
      <c r="D44" s="487" t="s">
        <v>421</v>
      </c>
      <c r="E44" s="487" t="s">
        <v>423</v>
      </c>
      <c r="F44" s="396" t="str">
        <f>CHOOSE(Content!$A$1, $D44, $E44)&amp;$C44</f>
        <v>Concentrate shipped, Kt</v>
      </c>
      <c r="G44" s="396"/>
      <c r="H44" s="397">
        <v>19.607558000000001</v>
      </c>
      <c r="I44" s="397">
        <v>17.340008000000001</v>
      </c>
      <c r="J44" s="397">
        <v>17.2</v>
      </c>
      <c r="K44" s="397">
        <v>13.483568</v>
      </c>
      <c r="L44" s="397">
        <v>20.841017999999998</v>
      </c>
      <c r="M44" s="397">
        <v>26.424239</v>
      </c>
      <c r="N44" s="397">
        <v>21.060093999999999</v>
      </c>
      <c r="O44" s="397">
        <v>15.929769</v>
      </c>
      <c r="P44" s="397">
        <v>26.971705</v>
      </c>
      <c r="Q44" s="397">
        <v>21.431497</v>
      </c>
      <c r="R44" s="397">
        <v>9.7222480000000004</v>
      </c>
      <c r="S44" s="397">
        <v>25.765944000000001</v>
      </c>
      <c r="T44" s="397">
        <v>10.772622999999999</v>
      </c>
      <c r="U44" s="397">
        <v>15.681569</v>
      </c>
      <c r="V44" s="397">
        <v>15.502931</v>
      </c>
      <c r="W44" s="397">
        <v>24.838836999999998</v>
      </c>
      <c r="X44" s="397">
        <v>8.7664439999999999</v>
      </c>
      <c r="Y44" s="397">
        <v>9.6989199999999993</v>
      </c>
      <c r="Z44" s="397">
        <v>15.296719999999999</v>
      </c>
      <c r="AA44" s="397">
        <v>15.622678000000001</v>
      </c>
      <c r="AB44" s="397">
        <v>12.797923000000001</v>
      </c>
      <c r="AC44" s="397">
        <v>18.613417000000002</v>
      </c>
      <c r="AD44" s="397">
        <v>8.4306529999999995</v>
      </c>
      <c r="AE44" s="397">
        <v>15.060089</v>
      </c>
      <c r="AF44" s="398">
        <v>0</v>
      </c>
      <c r="AG44" s="398">
        <v>8.4209310000000013</v>
      </c>
      <c r="AH44" s="397">
        <v>6.4870530000000004</v>
      </c>
      <c r="AI44" s="397">
        <v>2.84694</v>
      </c>
      <c r="AJ44" s="397">
        <v>0</v>
      </c>
      <c r="AK44" s="397">
        <v>0</v>
      </c>
      <c r="AL44" s="525">
        <v>-1</v>
      </c>
      <c r="AM44" s="388"/>
      <c r="AN44" s="397">
        <v>67.640033000000003</v>
      </c>
      <c r="AO44" s="397">
        <v>84.255119999999991</v>
      </c>
      <c r="AP44" s="397">
        <v>83.891394000000005</v>
      </c>
      <c r="AQ44" s="397">
        <v>66.795960000000008</v>
      </c>
      <c r="AR44" s="397">
        <v>49.384762000000002</v>
      </c>
      <c r="AS44" s="397">
        <v>54.902082</v>
      </c>
      <c r="AT44" s="397">
        <v>17.754923999999999</v>
      </c>
      <c r="AU44" s="405">
        <v>-0.67660745543311096</v>
      </c>
      <c r="AV44" s="385"/>
      <c r="AW44" s="219"/>
      <c r="AX44" s="219"/>
      <c r="AY44" s="219"/>
      <c r="AZ44" s="219"/>
      <c r="BA44" s="219"/>
      <c r="BB44" s="212"/>
      <c r="BC44" s="212"/>
    </row>
    <row r="45" spans="1:55" s="205" customFormat="1" ht="15" customHeight="1">
      <c r="A45" s="203"/>
      <c r="B45" s="485"/>
      <c r="C45" s="485" t="str">
        <f t="shared" si="0"/>
        <v/>
      </c>
      <c r="D45" s="487" t="s">
        <v>422</v>
      </c>
      <c r="E45" s="487" t="s">
        <v>424</v>
      </c>
      <c r="F45" s="222" t="str">
        <f>CHOOSE(Content!$A$1, $D45, $E45)&amp;$C45</f>
        <v>Payable gold shipped, Koz</v>
      </c>
      <c r="G45" s="147"/>
      <c r="H45" s="238">
        <v>50.72538428151173</v>
      </c>
      <c r="I45" s="238">
        <v>40.448549520150465</v>
      </c>
      <c r="J45" s="238">
        <v>35.823075859629952</v>
      </c>
      <c r="K45" s="238">
        <v>28.042907389843588</v>
      </c>
      <c r="L45" s="238">
        <v>41.337172022441209</v>
      </c>
      <c r="M45" s="238">
        <v>50.729252977960677</v>
      </c>
      <c r="N45" s="238">
        <v>39.867813911617667</v>
      </c>
      <c r="O45" s="238">
        <v>27.818340701207259</v>
      </c>
      <c r="P45" s="238">
        <v>46.13582844374428</v>
      </c>
      <c r="Q45" s="238">
        <v>39.972022762711596</v>
      </c>
      <c r="R45" s="238">
        <v>19.523855510000001</v>
      </c>
      <c r="S45" s="238">
        <v>50.202872990000003</v>
      </c>
      <c r="T45" s="238">
        <v>19.967945408073046</v>
      </c>
      <c r="U45" s="238">
        <v>28.306537206423712</v>
      </c>
      <c r="V45" s="238">
        <v>30.066186442040287</v>
      </c>
      <c r="W45" s="238">
        <v>46.410827077338553</v>
      </c>
      <c r="X45" s="238">
        <v>16.185934380375194</v>
      </c>
      <c r="Y45" s="238">
        <v>17.938531998006646</v>
      </c>
      <c r="Z45" s="238">
        <v>28.139700033758253</v>
      </c>
      <c r="AA45" s="238">
        <v>29.857025093638963</v>
      </c>
      <c r="AB45" s="238">
        <v>23.727354799299107</v>
      </c>
      <c r="AC45" s="238">
        <v>34.321330075393433</v>
      </c>
      <c r="AD45" s="238">
        <v>16.122802578487946</v>
      </c>
      <c r="AE45" s="238">
        <v>28.324086678348088</v>
      </c>
      <c r="AF45" s="239">
        <v>0</v>
      </c>
      <c r="AG45" s="239">
        <v>16.195951902519006</v>
      </c>
      <c r="AH45" s="238">
        <v>12.360126352339766</v>
      </c>
      <c r="AI45" s="238">
        <v>5.7992049126304099</v>
      </c>
      <c r="AJ45" s="238">
        <v>0</v>
      </c>
      <c r="AK45" s="238">
        <v>0</v>
      </c>
      <c r="AL45" s="526">
        <v>-1</v>
      </c>
      <c r="AM45" s="211"/>
      <c r="AN45" s="238">
        <v>155.03991705113572</v>
      </c>
      <c r="AO45" s="238">
        <v>159.75257961322683</v>
      </c>
      <c r="AP45" s="238">
        <v>155.83457970000001</v>
      </c>
      <c r="AQ45" s="238">
        <v>124.75149613387561</v>
      </c>
      <c r="AR45" s="238">
        <v>92.121191505779052</v>
      </c>
      <c r="AS45" s="238">
        <v>102.49557413152857</v>
      </c>
      <c r="AT45" s="238">
        <v>35.059501766682196</v>
      </c>
      <c r="AU45" s="369">
        <v>-0.65794131050291305</v>
      </c>
      <c r="AV45" s="203"/>
      <c r="AW45" s="219"/>
      <c r="AX45" s="219"/>
      <c r="AY45" s="219"/>
      <c r="AZ45" s="219"/>
      <c r="BA45" s="219"/>
      <c r="BB45" s="212"/>
      <c r="BC45" s="212"/>
    </row>
    <row r="46" spans="1:55" s="205" customFormat="1" ht="15" customHeight="1">
      <c r="A46" s="203"/>
      <c r="B46" s="485"/>
      <c r="C46" s="485"/>
      <c r="D46" s="487"/>
      <c r="E46" s="487"/>
      <c r="F46" s="222"/>
      <c r="G46" s="147"/>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9"/>
      <c r="AG46" s="239"/>
      <c r="AH46" s="238"/>
      <c r="AI46" s="238"/>
      <c r="AJ46" s="238"/>
      <c r="AK46" s="238"/>
      <c r="AL46" s="526"/>
      <c r="AM46" s="211"/>
      <c r="AN46" s="238"/>
      <c r="AO46" s="238"/>
      <c r="AP46" s="238"/>
      <c r="AQ46" s="238"/>
      <c r="AR46" s="238"/>
      <c r="AS46" s="238"/>
      <c r="AT46" s="238"/>
      <c r="AU46" s="369"/>
      <c r="AV46" s="203"/>
      <c r="AW46" s="219"/>
      <c r="AX46" s="219"/>
      <c r="AY46" s="219"/>
      <c r="AZ46" s="219"/>
      <c r="BA46" s="219"/>
      <c r="BB46" s="212"/>
      <c r="BC46" s="212"/>
    </row>
    <row r="47" spans="1:55" s="205" customFormat="1" ht="15" customHeight="1">
      <c r="A47" s="203"/>
      <c r="B47" s="485"/>
      <c r="C47" s="485"/>
      <c r="D47" s="487" t="s">
        <v>709</v>
      </c>
      <c r="E47" s="487" t="s">
        <v>710</v>
      </c>
      <c r="F47" s="399" t="str">
        <f>CHOOSE(Content!$A$1, $D47, $E47)&amp;$C47</f>
        <v>Toll-processing at third-party smelter in Kazakhstan</v>
      </c>
      <c r="G47" s="147"/>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9"/>
      <c r="AG47" s="239"/>
      <c r="AH47" s="238"/>
      <c r="AI47" s="238"/>
      <c r="AJ47" s="238"/>
      <c r="AK47" s="238"/>
      <c r="AL47" s="526"/>
      <c r="AM47" s="211"/>
      <c r="AN47" s="238"/>
      <c r="AO47" s="238"/>
      <c r="AP47" s="238"/>
      <c r="AQ47" s="238"/>
      <c r="AR47" s="238"/>
      <c r="AS47" s="238"/>
      <c r="AT47" s="238"/>
      <c r="AU47" s="369"/>
      <c r="AV47" s="203"/>
      <c r="AW47" s="219"/>
      <c r="AX47" s="219"/>
      <c r="AY47" s="219"/>
      <c r="AZ47" s="219"/>
      <c r="BA47" s="219"/>
      <c r="BB47" s="212"/>
      <c r="BC47" s="212"/>
    </row>
    <row r="48" spans="1:55" s="205" customFormat="1" ht="15" customHeight="1">
      <c r="A48" s="203"/>
      <c r="B48" s="485"/>
      <c r="C48" s="485"/>
      <c r="D48" s="487" t="s">
        <v>161</v>
      </c>
      <c r="E48" s="487" t="s">
        <v>210</v>
      </c>
      <c r="F48" s="222" t="str">
        <f>CHOOSE(Content!$A$1, $D48, $E48)&amp;$C48</f>
        <v>Concentrate processed, Kt</v>
      </c>
      <c r="G48" s="147"/>
      <c r="H48" s="218">
        <v>0</v>
      </c>
      <c r="I48" s="218">
        <v>0</v>
      </c>
      <c r="J48" s="218">
        <v>0</v>
      </c>
      <c r="K48" s="218">
        <v>0</v>
      </c>
      <c r="L48" s="218">
        <v>0</v>
      </c>
      <c r="M48" s="218">
        <v>0</v>
      </c>
      <c r="N48" s="218">
        <v>0</v>
      </c>
      <c r="O48" s="218">
        <v>0</v>
      </c>
      <c r="P48" s="218">
        <v>0</v>
      </c>
      <c r="Q48" s="218">
        <v>0</v>
      </c>
      <c r="R48" s="218">
        <v>0</v>
      </c>
      <c r="S48" s="218">
        <v>0</v>
      </c>
      <c r="T48" s="218">
        <v>0</v>
      </c>
      <c r="U48" s="218">
        <v>0</v>
      </c>
      <c r="V48" s="218">
        <v>0</v>
      </c>
      <c r="W48" s="218">
        <v>0</v>
      </c>
      <c r="X48" s="218">
        <v>0</v>
      </c>
      <c r="Y48" s="218">
        <v>0</v>
      </c>
      <c r="Z48" s="218">
        <v>0</v>
      </c>
      <c r="AA48" s="218">
        <v>0</v>
      </c>
      <c r="AB48" s="218">
        <v>0</v>
      </c>
      <c r="AC48" s="218">
        <v>0</v>
      </c>
      <c r="AD48" s="218">
        <v>0</v>
      </c>
      <c r="AE48" s="218">
        <v>0</v>
      </c>
      <c r="AF48" s="218">
        <v>0</v>
      </c>
      <c r="AG48" s="218">
        <v>0</v>
      </c>
      <c r="AH48" s="218">
        <v>0</v>
      </c>
      <c r="AI48" s="218">
        <v>0</v>
      </c>
      <c r="AJ48" s="238">
        <v>15.024847677543345</v>
      </c>
      <c r="AK48" s="238">
        <v>12.625177000000003</v>
      </c>
      <c r="AL48" s="525" t="s">
        <v>713</v>
      </c>
      <c r="AM48" s="211"/>
      <c r="AN48" s="238"/>
      <c r="AO48" s="238"/>
      <c r="AP48" s="238"/>
      <c r="AQ48" s="238"/>
      <c r="AR48" s="238"/>
      <c r="AS48" s="238"/>
      <c r="AT48" s="238"/>
      <c r="AU48" s="369"/>
      <c r="AV48" s="203"/>
      <c r="AW48" s="219"/>
      <c r="AX48" s="219"/>
      <c r="AY48" s="219"/>
      <c r="AZ48" s="219"/>
      <c r="BA48" s="219"/>
      <c r="BB48" s="212"/>
      <c r="BC48" s="212"/>
    </row>
    <row r="49" spans="1:55" s="205" customFormat="1" ht="15" customHeight="1">
      <c r="A49" s="203"/>
      <c r="B49" s="485"/>
      <c r="C49" s="485"/>
      <c r="D49" s="487" t="s">
        <v>712</v>
      </c>
      <c r="E49" s="487" t="s">
        <v>711</v>
      </c>
      <c r="F49" s="222" t="str">
        <f>CHOOSE(Content!$A$1, $D49, $E49)&amp;$C49</f>
        <v>Dore produced, Koz</v>
      </c>
      <c r="G49" s="147"/>
      <c r="H49" s="218">
        <v>0</v>
      </c>
      <c r="I49" s="218">
        <v>0</v>
      </c>
      <c r="J49" s="218">
        <v>0</v>
      </c>
      <c r="K49" s="218">
        <v>0</v>
      </c>
      <c r="L49" s="218">
        <v>0</v>
      </c>
      <c r="M49" s="218">
        <v>0</v>
      </c>
      <c r="N49" s="218">
        <v>0</v>
      </c>
      <c r="O49" s="218">
        <v>0</v>
      </c>
      <c r="P49" s="218">
        <v>0</v>
      </c>
      <c r="Q49" s="218">
        <v>0</v>
      </c>
      <c r="R49" s="218">
        <v>0</v>
      </c>
      <c r="S49" s="218">
        <v>0</v>
      </c>
      <c r="T49" s="218">
        <v>0</v>
      </c>
      <c r="U49" s="218">
        <v>0</v>
      </c>
      <c r="V49" s="218">
        <v>0</v>
      </c>
      <c r="W49" s="218">
        <v>0</v>
      </c>
      <c r="X49" s="218">
        <v>0</v>
      </c>
      <c r="Y49" s="218">
        <v>0</v>
      </c>
      <c r="Z49" s="218">
        <v>0</v>
      </c>
      <c r="AA49" s="218">
        <v>0</v>
      </c>
      <c r="AB49" s="218">
        <v>0</v>
      </c>
      <c r="AC49" s="218">
        <v>0</v>
      </c>
      <c r="AD49" s="218">
        <v>0</v>
      </c>
      <c r="AE49" s="218">
        <v>0</v>
      </c>
      <c r="AF49" s="218">
        <v>0</v>
      </c>
      <c r="AG49" s="218">
        <v>0</v>
      </c>
      <c r="AH49" s="218">
        <v>0</v>
      </c>
      <c r="AI49" s="218">
        <v>0</v>
      </c>
      <c r="AJ49" s="238">
        <v>35.708037037632423</v>
      </c>
      <c r="AK49" s="238">
        <v>30.416109441059689</v>
      </c>
      <c r="AL49" s="526" t="s">
        <v>713</v>
      </c>
      <c r="AM49" s="211"/>
      <c r="AN49" s="238"/>
      <c r="AO49" s="238"/>
      <c r="AP49" s="238"/>
      <c r="AQ49" s="238"/>
      <c r="AR49" s="238"/>
      <c r="AS49" s="238"/>
      <c r="AT49" s="238"/>
      <c r="AU49" s="369"/>
      <c r="AV49" s="203"/>
      <c r="AW49" s="219"/>
      <c r="AX49" s="219"/>
      <c r="AY49" s="219"/>
      <c r="AZ49" s="219"/>
      <c r="BA49" s="219"/>
      <c r="BB49" s="212"/>
      <c r="BC49" s="212"/>
    </row>
    <row r="50" spans="1:55" s="205" customFormat="1" ht="15" customHeight="1">
      <c r="A50" s="203"/>
      <c r="B50" s="485"/>
      <c r="C50" s="485"/>
      <c r="D50" s="487"/>
      <c r="E50" s="487"/>
      <c r="F50" s="222"/>
      <c r="G50" s="147"/>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9"/>
      <c r="AG50" s="239"/>
      <c r="AH50" s="238"/>
      <c r="AI50" s="238"/>
      <c r="AJ50" s="238"/>
      <c r="AK50" s="238"/>
      <c r="AL50" s="526"/>
      <c r="AM50" s="211"/>
      <c r="AN50" s="238"/>
      <c r="AO50" s="238"/>
      <c r="AP50" s="238"/>
      <c r="AQ50" s="238"/>
      <c r="AR50" s="238"/>
      <c r="AS50" s="238"/>
      <c r="AT50" s="238"/>
      <c r="AU50" s="369"/>
      <c r="AV50" s="203"/>
      <c r="AW50" s="219"/>
      <c r="AX50" s="219"/>
      <c r="AY50" s="219"/>
      <c r="AZ50" s="219"/>
      <c r="BA50" s="219"/>
      <c r="BB50" s="212"/>
      <c r="BC50" s="212"/>
    </row>
    <row r="51" spans="1:55" s="205" customFormat="1" ht="32.1" customHeight="1">
      <c r="A51" s="203"/>
      <c r="B51" s="485"/>
      <c r="C51" s="485" t="str">
        <f t="shared" si="0"/>
        <v/>
      </c>
      <c r="D51" s="487" t="s">
        <v>540</v>
      </c>
      <c r="E51" s="487" t="s">
        <v>541</v>
      </c>
      <c r="F51" s="399" t="str">
        <f>CHOOSE(Content!$A$1, $D51, $E51)&amp;$C51</f>
        <v>Toll-processing at third-party POX</v>
      </c>
      <c r="G51" s="147"/>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3"/>
      <c r="AG51" s="243"/>
      <c r="AH51" s="243"/>
      <c r="AI51" s="243"/>
      <c r="AJ51" s="243"/>
      <c r="AK51" s="243"/>
      <c r="AL51" s="373" t="s">
        <v>681</v>
      </c>
      <c r="AM51" s="211"/>
      <c r="AN51" s="242"/>
      <c r="AO51" s="242"/>
      <c r="AP51" s="242"/>
      <c r="AQ51" s="242"/>
      <c r="AR51" s="242"/>
      <c r="AS51" s="242"/>
      <c r="AT51" s="242"/>
      <c r="AU51" s="371" t="s">
        <v>681</v>
      </c>
      <c r="AV51" s="203"/>
    </row>
    <row r="52" spans="1:55" s="205" customFormat="1" ht="15" customHeight="1">
      <c r="A52" s="203"/>
      <c r="B52" s="485"/>
      <c r="C52" s="485" t="str">
        <f t="shared" si="0"/>
        <v/>
      </c>
      <c r="D52" s="487" t="s">
        <v>161</v>
      </c>
      <c r="E52" s="487" t="s">
        <v>210</v>
      </c>
      <c r="F52" s="222" t="str">
        <f>CHOOSE(Content!$A$1, $D52, $E52)&amp;$C52</f>
        <v>Concentrate processed, Kt</v>
      </c>
      <c r="G52" s="147"/>
      <c r="H52" s="244">
        <v>7.9496399999999996</v>
      </c>
      <c r="I52" s="244">
        <v>12.11205</v>
      </c>
      <c r="J52" s="244">
        <v>15.293950000000001</v>
      </c>
      <c r="K52" s="244">
        <v>16.315719999999999</v>
      </c>
      <c r="L52" s="244">
        <v>15.93418</v>
      </c>
      <c r="M52" s="244">
        <v>13.03322</v>
      </c>
      <c r="N52" s="244">
        <v>14.8972</v>
      </c>
      <c r="O52" s="244">
        <v>9.5401600000000002</v>
      </c>
      <c r="P52" s="244">
        <v>11.99729</v>
      </c>
      <c r="Q52" s="244">
        <v>13.14747</v>
      </c>
      <c r="R52" s="244">
        <v>19.142710000000001</v>
      </c>
      <c r="S52" s="244">
        <v>10.674620000000001</v>
      </c>
      <c r="T52" s="244">
        <v>13.511279999999999</v>
      </c>
      <c r="U52" s="244">
        <v>7.0213640000000002</v>
      </c>
      <c r="V52" s="244">
        <v>14.291055999999998</v>
      </c>
      <c r="W52" s="244">
        <v>13.364277999999999</v>
      </c>
      <c r="X52" s="244">
        <v>14.431698000000001</v>
      </c>
      <c r="Y52" s="244">
        <v>13.305157000000001</v>
      </c>
      <c r="Z52" s="244">
        <v>18.993669999999998</v>
      </c>
      <c r="AA52" s="244">
        <v>19.352735000000003</v>
      </c>
      <c r="AB52" s="244">
        <v>17.000334000000002</v>
      </c>
      <c r="AC52" s="244">
        <v>17.605181000000002</v>
      </c>
      <c r="AD52" s="244">
        <v>16.348243999999998</v>
      </c>
      <c r="AE52" s="244">
        <v>16.033507</v>
      </c>
      <c r="AF52" s="245">
        <v>8.643383</v>
      </c>
      <c r="AG52" s="245">
        <v>0</v>
      </c>
      <c r="AH52" s="245">
        <v>42.316228000000002</v>
      </c>
      <c r="AI52" s="245">
        <v>31.506855999999999</v>
      </c>
      <c r="AJ52" s="245">
        <v>13.113620000000001</v>
      </c>
      <c r="AK52" s="245">
        <v>3.186849</v>
      </c>
      <c r="AL52" s="525" t="s">
        <v>713</v>
      </c>
      <c r="AM52" s="211"/>
      <c r="AN52" s="244">
        <v>51.67136</v>
      </c>
      <c r="AO52" s="244">
        <v>53.404760000000003</v>
      </c>
      <c r="AP52" s="244">
        <v>54.962090000000003</v>
      </c>
      <c r="AQ52" s="244">
        <v>48.187977999999994</v>
      </c>
      <c r="AR52" s="244">
        <v>66.083259999999996</v>
      </c>
      <c r="AS52" s="244">
        <v>66.987266000000005</v>
      </c>
      <c r="AT52" s="244">
        <v>82.466466999999994</v>
      </c>
      <c r="AU52" s="369">
        <v>0.23107676912803088</v>
      </c>
      <c r="AV52" s="203"/>
      <c r="AW52" s="219"/>
      <c r="AX52" s="219"/>
      <c r="AY52" s="219"/>
      <c r="AZ52" s="219"/>
      <c r="BA52" s="219"/>
      <c r="BB52" s="212"/>
      <c r="BC52" s="212"/>
    </row>
    <row r="53" spans="1:55" s="205" customFormat="1" ht="15" customHeight="1">
      <c r="A53" s="203"/>
      <c r="B53" s="485"/>
      <c r="C53" s="485" t="str">
        <f t="shared" si="0"/>
        <v/>
      </c>
      <c r="D53" s="487" t="s">
        <v>49</v>
      </c>
      <c r="E53" s="487" t="s">
        <v>198</v>
      </c>
      <c r="F53" s="222" t="str">
        <f>CHOOSE(Content!$A$1, $D53, $E53)&amp;$C53</f>
        <v>Gold grade, g/t</v>
      </c>
      <c r="G53" s="147"/>
      <c r="H53" s="238">
        <v>118.32011</v>
      </c>
      <c r="I53" s="238">
        <v>128.93994000000001</v>
      </c>
      <c r="J53" s="238">
        <v>125.9</v>
      </c>
      <c r="K53" s="238">
        <v>134.12047000000001</v>
      </c>
      <c r="L53" s="238">
        <v>135.77189999999999</v>
      </c>
      <c r="M53" s="238">
        <v>149.20928000000001</v>
      </c>
      <c r="N53" s="238">
        <v>147.76586</v>
      </c>
      <c r="O53" s="238">
        <v>136.78638000000001</v>
      </c>
      <c r="P53" s="238">
        <v>137.27443</v>
      </c>
      <c r="Q53" s="238">
        <v>130.81387000000001</v>
      </c>
      <c r="R53" s="238">
        <v>133.80088000000001</v>
      </c>
      <c r="S53" s="238">
        <v>132.67440999999999</v>
      </c>
      <c r="T53" s="238">
        <v>132.55912837273746</v>
      </c>
      <c r="U53" s="238">
        <v>131.15726659378433</v>
      </c>
      <c r="V53" s="238">
        <v>136.75199369451778</v>
      </c>
      <c r="W53" s="238">
        <v>129.3014429960227</v>
      </c>
      <c r="X53" s="238">
        <v>125.42927381102348</v>
      </c>
      <c r="Y53" s="238">
        <v>108.88847985784759</v>
      </c>
      <c r="Z53" s="238">
        <v>107.97136098500185</v>
      </c>
      <c r="AA53" s="238">
        <v>115.01165494179504</v>
      </c>
      <c r="AB53" s="238">
        <v>116.62035581183287</v>
      </c>
      <c r="AC53" s="238">
        <v>115.63039368922136</v>
      </c>
      <c r="AD53" s="238">
        <v>112.01664839355225</v>
      </c>
      <c r="AE53" s="238">
        <v>102.95864778678801</v>
      </c>
      <c r="AF53" s="239">
        <v>111.45161564632738</v>
      </c>
      <c r="AG53" s="239">
        <v>0</v>
      </c>
      <c r="AH53" s="239">
        <v>98.616561476131565</v>
      </c>
      <c r="AI53" s="239">
        <v>102.87382212938036</v>
      </c>
      <c r="AJ53" s="239">
        <v>115.42879082968699</v>
      </c>
      <c r="AK53" s="239">
        <v>108.36453186203676</v>
      </c>
      <c r="AL53" s="525" t="s">
        <v>713</v>
      </c>
      <c r="AM53" s="211"/>
      <c r="AN53" s="238">
        <v>128.05201</v>
      </c>
      <c r="AO53" s="238">
        <v>142.57816</v>
      </c>
      <c r="AP53" s="238">
        <v>133.62578999999999</v>
      </c>
      <c r="AQ53" s="238">
        <v>132.69486509685052</v>
      </c>
      <c r="AR53" s="238">
        <v>114.03036411944571</v>
      </c>
      <c r="AS53" s="238">
        <v>111.9666939385166</v>
      </c>
      <c r="AT53" s="238">
        <v>101.58832922962495</v>
      </c>
      <c r="AU53" s="369">
        <v>-9.2691534811152332E-2</v>
      </c>
      <c r="AV53" s="203"/>
    </row>
    <row r="54" spans="1:55" s="205" customFormat="1" ht="15" customHeight="1">
      <c r="A54" s="203"/>
      <c r="B54" s="485"/>
      <c r="C54" s="485" t="str">
        <f t="shared" si="0"/>
        <v/>
      </c>
      <c r="D54" s="487" t="s">
        <v>15</v>
      </c>
      <c r="E54" s="487" t="s">
        <v>347</v>
      </c>
      <c r="F54" s="222" t="str">
        <f>CHOOSE(Content!$A$1, $D54, $E54)&amp;$C54</f>
        <v>Gold recovery</v>
      </c>
      <c r="G54" s="147"/>
      <c r="H54" s="240">
        <v>0.94442130000000002</v>
      </c>
      <c r="I54" s="240">
        <v>0.93417500000000009</v>
      </c>
      <c r="J54" s="240">
        <v>0.91700000000000004</v>
      </c>
      <c r="K54" s="240">
        <v>0.91384749999999992</v>
      </c>
      <c r="L54" s="240">
        <v>0.9177843</v>
      </c>
      <c r="M54" s="240">
        <v>0.91769270000000003</v>
      </c>
      <c r="N54" s="240">
        <v>0.92576380000000003</v>
      </c>
      <c r="O54" s="240">
        <v>0.91731620000000003</v>
      </c>
      <c r="P54" s="240">
        <v>0.92417420000000006</v>
      </c>
      <c r="Q54" s="240">
        <v>0.90199520000000011</v>
      </c>
      <c r="R54" s="240">
        <v>0.93119910000000006</v>
      </c>
      <c r="S54" s="240">
        <v>0.93011799999999989</v>
      </c>
      <c r="T54" s="240">
        <v>0.94595716966115007</v>
      </c>
      <c r="U54" s="240">
        <v>0.94002925889331801</v>
      </c>
      <c r="V54" s="240">
        <v>0.94078234673113614</v>
      </c>
      <c r="W54" s="240">
        <v>0.92446832934724044</v>
      </c>
      <c r="X54" s="240">
        <v>0.93600260949683156</v>
      </c>
      <c r="Y54" s="240">
        <v>0.91864362658325804</v>
      </c>
      <c r="Z54" s="240">
        <v>0.91266825611657343</v>
      </c>
      <c r="AA54" s="240">
        <v>0.927539869348326</v>
      </c>
      <c r="AB54" s="240">
        <v>0.93253427217496354</v>
      </c>
      <c r="AC54" s="240">
        <v>0.92458300541985683</v>
      </c>
      <c r="AD54" s="240">
        <v>0.93</v>
      </c>
      <c r="AE54" s="240">
        <v>0.91415874752436455</v>
      </c>
      <c r="AF54" s="241">
        <v>0.89630569116772318</v>
      </c>
      <c r="AG54" s="241">
        <v>0</v>
      </c>
      <c r="AH54" s="241">
        <v>0.92814419458295194</v>
      </c>
      <c r="AI54" s="241">
        <v>0.91802314472709379</v>
      </c>
      <c r="AJ54" s="241">
        <v>0.93455724368270277</v>
      </c>
      <c r="AK54" s="241">
        <v>0.93545922962031181</v>
      </c>
      <c r="AL54" s="525" t="s">
        <v>713</v>
      </c>
      <c r="AM54" s="211"/>
      <c r="AN54" s="240">
        <v>0.9239942000000001</v>
      </c>
      <c r="AO54" s="240">
        <v>0.91998760000000002</v>
      </c>
      <c r="AP54" s="240">
        <v>0.92257650000000002</v>
      </c>
      <c r="AQ54" s="240">
        <v>0.93771459082186803</v>
      </c>
      <c r="AR54" s="240">
        <v>0.92381508763415288</v>
      </c>
      <c r="AS54" s="240">
        <v>0.92571907749812676</v>
      </c>
      <c r="AT54" s="240">
        <v>0.92056743501796323</v>
      </c>
      <c r="AU54" s="370">
        <v>-5.5650170828136503E-3</v>
      </c>
      <c r="AV54" s="203"/>
    </row>
    <row r="55" spans="1:55" s="205" customFormat="1" ht="15" customHeight="1">
      <c r="A55" s="203"/>
      <c r="B55" s="485"/>
      <c r="C55" s="485" t="str">
        <f t="shared" si="0"/>
        <v/>
      </c>
      <c r="D55" s="487" t="s">
        <v>162</v>
      </c>
      <c r="E55" s="487" t="s">
        <v>199</v>
      </c>
      <c r="F55" s="222" t="str">
        <f>CHOOSE(Content!$A$1, $D55, $E55)&amp;$C55</f>
        <v>Gold produced, Koz</v>
      </c>
      <c r="G55" s="147"/>
      <c r="H55" s="238">
        <v>27.382542253765656</v>
      </c>
      <c r="I55" s="238">
        <v>40.905744666998892</v>
      </c>
      <c r="J55" s="238">
        <v>58.2</v>
      </c>
      <c r="K55" s="238">
        <v>61.974930387898475</v>
      </c>
      <c r="L55" s="238">
        <v>67.2317964312698</v>
      </c>
      <c r="M55" s="238">
        <v>53.544286833957599</v>
      </c>
      <c r="N55" s="238">
        <v>61.725090823219254</v>
      </c>
      <c r="O55" s="238">
        <v>39.319137805713183</v>
      </c>
      <c r="P55" s="238">
        <v>42.817452600511196</v>
      </c>
      <c r="Q55" s="238">
        <v>53.357191233140966</v>
      </c>
      <c r="R55" s="238">
        <v>73.582969797611213</v>
      </c>
      <c r="S55" s="238">
        <v>34.341552362917362</v>
      </c>
      <c r="T55" s="238">
        <v>61.863882242191387</v>
      </c>
      <c r="U55" s="238">
        <v>24.642895087691098</v>
      </c>
      <c r="V55" s="238">
        <v>52.188940682559839</v>
      </c>
      <c r="W55" s="238">
        <v>66.515369857411542</v>
      </c>
      <c r="X55" s="238">
        <v>55.188785865899334</v>
      </c>
      <c r="Y55" s="238">
        <v>38.38626361470574</v>
      </c>
      <c r="Z55" s="238">
        <v>56.083868349221149</v>
      </c>
      <c r="AA55" s="238">
        <v>74.285237275547757</v>
      </c>
      <c r="AB55" s="238">
        <v>51.96436974617005</v>
      </c>
      <c r="AC55" s="238">
        <v>58.905201691128013</v>
      </c>
      <c r="AD55" s="238">
        <v>60.665972929091581</v>
      </c>
      <c r="AE55" s="238">
        <v>45.743653350909057</v>
      </c>
      <c r="AF55" s="239">
        <v>30.96721789509219</v>
      </c>
      <c r="AG55" s="239">
        <v>0</v>
      </c>
      <c r="AH55" s="239">
        <v>72.597096860481926</v>
      </c>
      <c r="AI55" s="239">
        <v>95.56960712460014</v>
      </c>
      <c r="AJ55" s="239">
        <v>45.481354188435382</v>
      </c>
      <c r="AK55" s="239">
        <v>10.386380953911939</v>
      </c>
      <c r="AL55" s="525" t="s">
        <v>713</v>
      </c>
      <c r="AM55" s="211"/>
      <c r="AN55" s="238">
        <v>188.44270987959553</v>
      </c>
      <c r="AO55" s="238">
        <v>221.82031189415983</v>
      </c>
      <c r="AP55" s="238">
        <v>204.09916599418074</v>
      </c>
      <c r="AQ55" s="238">
        <v>205.21108786985388</v>
      </c>
      <c r="AR55" s="238">
        <v>223.94415510537397</v>
      </c>
      <c r="AS55" s="238">
        <v>217.2791977172987</v>
      </c>
      <c r="AT55" s="238">
        <v>199.20666446219877</v>
      </c>
      <c r="AU55" s="369">
        <v>-8.3176546328259438E-2</v>
      </c>
      <c r="AV55" s="203"/>
      <c r="AW55" s="219"/>
      <c r="AX55" s="219"/>
      <c r="AY55" s="219"/>
      <c r="AZ55" s="219"/>
      <c r="BA55" s="219"/>
      <c r="BB55" s="212"/>
      <c r="BC55" s="212"/>
    </row>
    <row r="56" spans="1:55" s="205" customFormat="1" ht="32.1" customHeight="1">
      <c r="A56" s="385"/>
      <c r="B56" s="485"/>
      <c r="C56" s="485" t="str">
        <f t="shared" si="0"/>
        <v/>
      </c>
      <c r="D56" s="487" t="s">
        <v>9</v>
      </c>
      <c r="E56" s="487" t="s">
        <v>185</v>
      </c>
      <c r="F56" s="400" t="str">
        <f>CHOOSE(Content!$A$1, $D56, $E56)&amp;$C56</f>
        <v>TOTAL PRODUCTION</v>
      </c>
      <c r="G56" s="147"/>
      <c r="H56" s="401"/>
      <c r="I56" s="401"/>
      <c r="J56" s="401"/>
      <c r="K56" s="401"/>
      <c r="L56" s="401"/>
      <c r="M56" s="401"/>
      <c r="N56" s="401"/>
      <c r="O56" s="401"/>
      <c r="P56" s="401"/>
      <c r="Q56" s="401"/>
      <c r="R56" s="401"/>
      <c r="S56" s="401"/>
      <c r="T56" s="401"/>
      <c r="U56" s="401"/>
      <c r="V56" s="401"/>
      <c r="W56" s="401"/>
      <c r="X56" s="401"/>
      <c r="Y56" s="401"/>
      <c r="Z56" s="401"/>
      <c r="AA56" s="401"/>
      <c r="AB56" s="401"/>
      <c r="AC56" s="401"/>
      <c r="AD56" s="401"/>
      <c r="AE56" s="401"/>
      <c r="AF56" s="402"/>
      <c r="AG56" s="402"/>
      <c r="AH56" s="402"/>
      <c r="AI56" s="402"/>
      <c r="AJ56" s="402"/>
      <c r="AK56" s="402"/>
      <c r="AL56" s="403" t="s">
        <v>681</v>
      </c>
      <c r="AM56" s="388"/>
      <c r="AN56" s="401"/>
      <c r="AO56" s="401"/>
      <c r="AP56" s="401"/>
      <c r="AQ56" s="401"/>
      <c r="AR56" s="401"/>
      <c r="AS56" s="401"/>
      <c r="AT56" s="401"/>
      <c r="AU56" s="387" t="s">
        <v>681</v>
      </c>
      <c r="AV56" s="385"/>
    </row>
    <row r="57" spans="1:55" s="205" customFormat="1" ht="15" customHeight="1">
      <c r="A57" s="203"/>
      <c r="B57" s="485"/>
      <c r="C57" s="485" t="str">
        <f t="shared" si="0"/>
        <v/>
      </c>
      <c r="D57" s="487" t="s">
        <v>0</v>
      </c>
      <c r="E57" s="487" t="s">
        <v>186</v>
      </c>
      <c r="F57" s="222" t="str">
        <f>CHOOSE(Content!$A$1, $D57, $E57)&amp;$C57</f>
        <v>Gold, Koz</v>
      </c>
      <c r="G57" s="147"/>
      <c r="H57" s="238">
        <v>78.107926535277386</v>
      </c>
      <c r="I57" s="238">
        <v>81.35429418714935</v>
      </c>
      <c r="J57" s="238">
        <v>94.002568430562491</v>
      </c>
      <c r="K57" s="238">
        <v>90.017837777742059</v>
      </c>
      <c r="L57" s="238">
        <v>108.56896845371101</v>
      </c>
      <c r="M57" s="238">
        <v>104.27353981191828</v>
      </c>
      <c r="N57" s="238">
        <v>101.59290473483692</v>
      </c>
      <c r="O57" s="238">
        <v>67.137478506920445</v>
      </c>
      <c r="P57" s="238">
        <v>88.953281044255476</v>
      </c>
      <c r="Q57" s="238">
        <v>93.329213995852569</v>
      </c>
      <c r="R57" s="238">
        <v>93.106825307611217</v>
      </c>
      <c r="S57" s="238">
        <v>84.544425352917358</v>
      </c>
      <c r="T57" s="238">
        <v>81.83182765026443</v>
      </c>
      <c r="U57" s="238">
        <v>52.949432294114814</v>
      </c>
      <c r="V57" s="238">
        <v>82.255127124600122</v>
      </c>
      <c r="W57" s="238">
        <v>112.9261969347501</v>
      </c>
      <c r="X57" s="238">
        <v>71.374720246274535</v>
      </c>
      <c r="Y57" s="238">
        <v>56.324795612712386</v>
      </c>
      <c r="Z57" s="238">
        <v>84.223568382979408</v>
      </c>
      <c r="AA57" s="238">
        <v>104.14226236918672</v>
      </c>
      <c r="AB57" s="238">
        <v>75.691724545469157</v>
      </c>
      <c r="AC57" s="238">
        <v>93.226531766521447</v>
      </c>
      <c r="AD57" s="238">
        <v>76.78877550757953</v>
      </c>
      <c r="AE57" s="238">
        <v>74.067740029257152</v>
      </c>
      <c r="AF57" s="239">
        <v>30.96721789509219</v>
      </c>
      <c r="AG57" s="239">
        <v>16.195951902519006</v>
      </c>
      <c r="AH57" s="239">
        <v>84.957223212821688</v>
      </c>
      <c r="AI57" s="239">
        <v>101.36881203723055</v>
      </c>
      <c r="AJ57" s="239">
        <v>81.189391226067812</v>
      </c>
      <c r="AK57" s="239">
        <v>40.802490394971628</v>
      </c>
      <c r="AL57" s="372">
        <v>1.5193017761818304</v>
      </c>
      <c r="AM57" s="211"/>
      <c r="AN57" s="238">
        <v>343.48262693073127</v>
      </c>
      <c r="AO57" s="238">
        <v>381.57289150738666</v>
      </c>
      <c r="AP57" s="238">
        <v>359.93374569418074</v>
      </c>
      <c r="AQ57" s="238">
        <v>329.96258400372949</v>
      </c>
      <c r="AR57" s="238">
        <v>316.06534661115302</v>
      </c>
      <c r="AS57" s="238">
        <v>319.7747718488273</v>
      </c>
      <c r="AT57" s="238">
        <v>234.26616622888096</v>
      </c>
      <c r="AU57" s="369">
        <v>-0.26740260066660393</v>
      </c>
      <c r="AV57" s="203"/>
      <c r="AW57" s="219"/>
      <c r="AX57" s="219"/>
      <c r="AY57" s="219"/>
      <c r="AZ57" s="219"/>
      <c r="BA57" s="219"/>
      <c r="BB57" s="212"/>
      <c r="BC57" s="212"/>
    </row>
    <row r="58" spans="1:55" s="205" customFormat="1" ht="32.1" customHeight="1">
      <c r="A58" s="385"/>
      <c r="B58" s="485"/>
      <c r="C58" s="485" t="str">
        <f t="shared" si="0"/>
        <v/>
      </c>
      <c r="D58" s="487" t="s">
        <v>23</v>
      </c>
      <c r="E58" s="487" t="s">
        <v>189</v>
      </c>
      <c r="F58" s="390" t="str">
        <f>CHOOSE(Content!$A$1, $D58, $E58)&amp;$C58</f>
        <v>Varvara</v>
      </c>
      <c r="G58" s="147"/>
      <c r="H58" s="391"/>
      <c r="I58" s="391"/>
      <c r="J58" s="391"/>
      <c r="K58" s="391"/>
      <c r="L58" s="391"/>
      <c r="M58" s="391"/>
      <c r="N58" s="391"/>
      <c r="O58" s="391"/>
      <c r="P58" s="391"/>
      <c r="Q58" s="391"/>
      <c r="R58" s="391"/>
      <c r="S58" s="391"/>
      <c r="T58" s="391"/>
      <c r="U58" s="391"/>
      <c r="V58" s="391"/>
      <c r="W58" s="391"/>
      <c r="X58" s="391"/>
      <c r="Y58" s="391"/>
      <c r="Z58" s="391"/>
      <c r="AA58" s="391"/>
      <c r="AB58" s="391"/>
      <c r="AC58" s="391"/>
      <c r="AD58" s="391"/>
      <c r="AE58" s="391"/>
      <c r="AF58" s="391"/>
      <c r="AG58" s="391"/>
      <c r="AH58" s="391"/>
      <c r="AI58" s="391"/>
      <c r="AJ58" s="391"/>
      <c r="AK58" s="391"/>
      <c r="AL58" s="392" t="s">
        <v>681</v>
      </c>
      <c r="AM58" s="388"/>
      <c r="AN58" s="389"/>
      <c r="AO58" s="389"/>
      <c r="AP58" s="389"/>
      <c r="AQ58" s="389"/>
      <c r="AR58" s="389"/>
      <c r="AS58" s="389"/>
      <c r="AT58" s="389"/>
      <c r="AU58" s="465" t="s">
        <v>681</v>
      </c>
      <c r="AV58" s="385"/>
    </row>
    <row r="59" spans="1:55" s="205" customFormat="1" ht="32.1" customHeight="1">
      <c r="A59" s="385"/>
      <c r="B59" s="485"/>
      <c r="C59" s="485" t="str">
        <f t="shared" si="0"/>
        <v/>
      </c>
      <c r="D59" s="487" t="s">
        <v>3</v>
      </c>
      <c r="E59" s="487" t="s">
        <v>190</v>
      </c>
      <c r="F59" s="393" t="str">
        <f>CHOOSE(Content!$A$1, $D59, $E59)&amp;$C59</f>
        <v>MINING</v>
      </c>
      <c r="G59" s="147"/>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374" t="s">
        <v>681</v>
      </c>
      <c r="AM59" s="388"/>
      <c r="AU59" s="469" t="s">
        <v>681</v>
      </c>
      <c r="AV59" s="385"/>
    </row>
    <row r="60" spans="1:55" s="205" customFormat="1" ht="15" customHeight="1">
      <c r="A60" s="203"/>
      <c r="B60" s="485"/>
      <c r="C60" s="485" t="str">
        <f t="shared" si="0"/>
        <v/>
      </c>
      <c r="D60" s="487" t="s">
        <v>11</v>
      </c>
      <c r="E60" s="487" t="s">
        <v>182</v>
      </c>
      <c r="F60" s="209" t="str">
        <f>CHOOSE(Content!$A$1, $D60, $E60)&amp;$C60</f>
        <v>Waste mined, Kt</v>
      </c>
      <c r="G60" s="147"/>
      <c r="H60" s="218">
        <v>11164.100560000001</v>
      </c>
      <c r="I60" s="218">
        <v>11555.023260000002</v>
      </c>
      <c r="J60" s="218">
        <v>11419.89523</v>
      </c>
      <c r="K60" s="218">
        <v>11213.863469999998</v>
      </c>
      <c r="L60" s="218">
        <v>10156.465240000001</v>
      </c>
      <c r="M60" s="218">
        <v>10117.383249999999</v>
      </c>
      <c r="N60" s="218">
        <v>10069.09295</v>
      </c>
      <c r="O60" s="218">
        <v>10275.75179</v>
      </c>
      <c r="P60" s="218">
        <v>9515.7179799999994</v>
      </c>
      <c r="Q60" s="218">
        <v>10033.67578</v>
      </c>
      <c r="R60" s="218">
        <v>11165.586020000001</v>
      </c>
      <c r="S60" s="218">
        <v>11325.846079999999</v>
      </c>
      <c r="T60" s="218">
        <v>10992.43741</v>
      </c>
      <c r="U60" s="218">
        <v>10306.04952</v>
      </c>
      <c r="V60" s="218">
        <v>10785.722030000001</v>
      </c>
      <c r="W60" s="218">
        <v>11207.330529999997</v>
      </c>
      <c r="X60" s="218">
        <v>10638.024129999998</v>
      </c>
      <c r="Y60" s="218">
        <v>10891.387580000001</v>
      </c>
      <c r="Z60" s="218">
        <v>10377.369589999998</v>
      </c>
      <c r="AA60" s="218">
        <v>8810.9700099999991</v>
      </c>
      <c r="AB60" s="218">
        <v>11002.391909999998</v>
      </c>
      <c r="AC60" s="218">
        <v>11000.352169999998</v>
      </c>
      <c r="AD60" s="218">
        <v>12368.095389999999</v>
      </c>
      <c r="AE60" s="218">
        <v>13953.108040000001</v>
      </c>
      <c r="AF60" s="218">
        <v>13076.147384533409</v>
      </c>
      <c r="AG60" s="218">
        <v>13807.677849047872</v>
      </c>
      <c r="AH60" s="218">
        <v>14372.332847028531</v>
      </c>
      <c r="AI60" s="218">
        <v>13895.026432157538</v>
      </c>
      <c r="AJ60" s="218">
        <v>11543.124</v>
      </c>
      <c r="AK60" s="218">
        <v>13243.719580446206</v>
      </c>
      <c r="AL60" s="365">
        <v>-4.0843817097061974E-2</v>
      </c>
      <c r="AM60" s="211"/>
      <c r="AN60" s="218">
        <v>45352.882519999999</v>
      </c>
      <c r="AO60" s="218">
        <v>40618.693229999997</v>
      </c>
      <c r="AP60" s="218">
        <v>42040.825859999997</v>
      </c>
      <c r="AQ60" s="218">
        <v>43291.539489999996</v>
      </c>
      <c r="AR60" s="218">
        <v>40717.75131</v>
      </c>
      <c r="AS60" s="218">
        <v>48323.947509999991</v>
      </c>
      <c r="AT60" s="218">
        <v>55151.184512767351</v>
      </c>
      <c r="AU60" s="365">
        <v>0.14128061457219654</v>
      </c>
      <c r="AV60" s="203"/>
      <c r="AW60" s="219"/>
      <c r="AX60" s="219"/>
      <c r="AY60" s="219"/>
      <c r="AZ60" s="219"/>
      <c r="BA60" s="219"/>
      <c r="BB60" s="212"/>
      <c r="BC60" s="212"/>
    </row>
    <row r="61" spans="1:55" s="205" customFormat="1" ht="15" customHeight="1">
      <c r="A61" s="203"/>
      <c r="B61" s="485"/>
      <c r="C61" s="485" t="str">
        <f t="shared" si="0"/>
        <v/>
      </c>
      <c r="D61" s="487" t="s">
        <v>10</v>
      </c>
      <c r="E61" s="487" t="s">
        <v>197</v>
      </c>
      <c r="F61" s="222" t="str">
        <f>CHOOSE(Content!$A$1, $D61, $E61)&amp;$C61</f>
        <v>Ore mined (open-pit), Kt</v>
      </c>
      <c r="G61" s="147"/>
      <c r="H61" s="247">
        <v>960.78599999999994</v>
      </c>
      <c r="I61" s="247">
        <v>977.47700000000009</v>
      </c>
      <c r="J61" s="247">
        <v>1014.263</v>
      </c>
      <c r="K61" s="247">
        <v>990.86500000000001</v>
      </c>
      <c r="L61" s="247">
        <v>782.11500000000001</v>
      </c>
      <c r="M61" s="247">
        <v>701.63700000000006</v>
      </c>
      <c r="N61" s="247">
        <v>725.14299999999992</v>
      </c>
      <c r="O61" s="247">
        <v>603.37800000000004</v>
      </c>
      <c r="P61" s="247">
        <v>1056.434</v>
      </c>
      <c r="Q61" s="247">
        <v>850.05700000000002</v>
      </c>
      <c r="R61" s="247">
        <v>908.04899999999998</v>
      </c>
      <c r="S61" s="247">
        <v>809.70099999999991</v>
      </c>
      <c r="T61" s="247">
        <v>956.79300000000012</v>
      </c>
      <c r="U61" s="247">
        <v>1112.9870000000001</v>
      </c>
      <c r="V61" s="247">
        <v>962.60100000000011</v>
      </c>
      <c r="W61" s="247">
        <v>824.87199999999996</v>
      </c>
      <c r="X61" s="247">
        <v>781.54499999999996</v>
      </c>
      <c r="Y61" s="247">
        <v>742.45099999999991</v>
      </c>
      <c r="Z61" s="247">
        <v>675.96400000000006</v>
      </c>
      <c r="AA61" s="247">
        <v>633.73099999999999</v>
      </c>
      <c r="AB61" s="247">
        <v>589.76600000000008</v>
      </c>
      <c r="AC61" s="247">
        <v>709.04100000000005</v>
      </c>
      <c r="AD61" s="247">
        <v>594.67899999999997</v>
      </c>
      <c r="AE61" s="247">
        <v>898.774</v>
      </c>
      <c r="AF61" s="247">
        <v>695.10699999999997</v>
      </c>
      <c r="AG61" s="247">
        <v>643.4190000000001</v>
      </c>
      <c r="AH61" s="247">
        <v>721.96299999999997</v>
      </c>
      <c r="AI61" s="247">
        <v>797.17399999999998</v>
      </c>
      <c r="AJ61" s="247">
        <v>768.01200000000006</v>
      </c>
      <c r="AK61" s="247">
        <v>801.80499999999995</v>
      </c>
      <c r="AL61" s="369">
        <v>0.24616307569406537</v>
      </c>
      <c r="AM61" s="211"/>
      <c r="AN61" s="218">
        <v>3943.3910000000001</v>
      </c>
      <c r="AO61" s="218">
        <v>2812.2730000000001</v>
      </c>
      <c r="AP61" s="218">
        <v>3624.241</v>
      </c>
      <c r="AQ61" s="218">
        <v>3857.2529999999997</v>
      </c>
      <c r="AR61" s="218">
        <v>2833.6910000000003</v>
      </c>
      <c r="AS61" s="218">
        <v>2792.26</v>
      </c>
      <c r="AT61" s="218">
        <v>2857.6630000000005</v>
      </c>
      <c r="AU61" s="365">
        <v>2.3422962045081874E-2</v>
      </c>
      <c r="AV61" s="203"/>
      <c r="AW61" s="219"/>
      <c r="AX61" s="219"/>
      <c r="AY61" s="219"/>
      <c r="AZ61" s="219"/>
      <c r="BA61" s="219"/>
      <c r="BB61" s="212"/>
      <c r="BC61" s="212"/>
    </row>
    <row r="62" spans="1:55" s="205" customFormat="1" ht="15" customHeight="1">
      <c r="A62" s="203"/>
      <c r="B62" s="485"/>
      <c r="C62" s="485" t="str">
        <f t="shared" si="0"/>
        <v/>
      </c>
      <c r="D62" s="487" t="s">
        <v>414</v>
      </c>
      <c r="E62" s="487" t="s">
        <v>195</v>
      </c>
      <c r="F62" s="209" t="str">
        <f>CHOOSE(Content!$A$1, $D62, $E62)&amp;$C62</f>
        <v>Grades</v>
      </c>
      <c r="G62" s="1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369" t="s">
        <v>681</v>
      </c>
      <c r="AM62" s="211"/>
      <c r="AN62" s="218"/>
      <c r="AO62" s="218"/>
      <c r="AP62" s="218"/>
      <c r="AQ62" s="218"/>
      <c r="AU62" s="375" t="s">
        <v>681</v>
      </c>
      <c r="AV62" s="203"/>
    </row>
    <row r="63" spans="1:55" s="205" customFormat="1" ht="15" customHeight="1">
      <c r="A63" s="203"/>
      <c r="B63" s="485"/>
      <c r="C63" s="485" t="str">
        <f t="shared" si="0"/>
        <v/>
      </c>
      <c r="D63" s="487" t="s">
        <v>24</v>
      </c>
      <c r="E63" s="487" t="s">
        <v>192</v>
      </c>
      <c r="F63" s="248" t="str">
        <f>CHOOSE(Content!$A$1, $D63, $E63)&amp;$C63</f>
        <v>Gold, g/t</v>
      </c>
      <c r="G63" s="1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369" t="s">
        <v>681</v>
      </c>
      <c r="AM63" s="211"/>
      <c r="AN63" s="236">
        <v>1.3277785286825474</v>
      </c>
      <c r="AO63" s="236">
        <v>1.4305538615916733</v>
      </c>
      <c r="AP63" s="236">
        <v>1.5269795800003365</v>
      </c>
      <c r="AQ63" s="236">
        <v>1.5547551586582478</v>
      </c>
      <c r="AR63" s="236">
        <v>1.3741575916357851</v>
      </c>
      <c r="AS63" s="236">
        <v>1.2602429573177281</v>
      </c>
      <c r="AT63" s="236">
        <v>1.3692859514925304</v>
      </c>
      <c r="AU63" s="365">
        <v>8.6525374763360752E-2</v>
      </c>
      <c r="AV63" s="203"/>
    </row>
    <row r="64" spans="1:55" s="205" customFormat="1" ht="32.1" customHeight="1">
      <c r="A64" s="385"/>
      <c r="B64" s="485"/>
      <c r="C64" s="485" t="str">
        <f t="shared" si="0"/>
        <v/>
      </c>
      <c r="D64" s="487" t="s">
        <v>6</v>
      </c>
      <c r="E64" s="487" t="s">
        <v>193</v>
      </c>
      <c r="F64" s="393" t="str">
        <f>CHOOSE(Content!$A$1, $D64, $E64)&amp;$C64</f>
        <v>PROCESSING</v>
      </c>
      <c r="G64" s="147"/>
      <c r="H64" s="404"/>
      <c r="I64" s="404"/>
      <c r="J64" s="404"/>
      <c r="K64" s="404"/>
      <c r="L64" s="404"/>
      <c r="M64" s="404"/>
      <c r="N64" s="404"/>
      <c r="O64" s="404"/>
      <c r="P64" s="404"/>
      <c r="Q64" s="404"/>
      <c r="R64" s="404"/>
      <c r="S64" s="404"/>
      <c r="T64" s="404"/>
      <c r="U64" s="404"/>
      <c r="V64" s="404"/>
      <c r="W64" s="404"/>
      <c r="X64" s="404"/>
      <c r="Y64" s="404"/>
      <c r="Z64" s="404"/>
      <c r="AA64" s="404"/>
      <c r="AB64" s="404"/>
      <c r="AC64" s="404"/>
      <c r="AD64" s="404"/>
      <c r="AE64" s="404"/>
      <c r="AF64" s="404"/>
      <c r="AG64" s="404"/>
      <c r="AH64" s="404"/>
      <c r="AI64" s="404"/>
      <c r="AJ64" s="404"/>
      <c r="AK64" s="404"/>
      <c r="AL64" s="405" t="s">
        <v>681</v>
      </c>
      <c r="AM64" s="388"/>
      <c r="AN64" s="404"/>
      <c r="AO64" s="404"/>
      <c r="AP64" s="404"/>
      <c r="AQ64" s="404"/>
      <c r="AR64" s="404"/>
      <c r="AS64" s="404"/>
      <c r="AT64" s="404"/>
      <c r="AU64" s="405" t="s">
        <v>681</v>
      </c>
      <c r="AV64" s="385"/>
    </row>
    <row r="65" spans="1:55" s="205" customFormat="1" ht="15" customHeight="1">
      <c r="A65" s="203"/>
      <c r="B65" s="485"/>
      <c r="C65" s="485" t="str">
        <f t="shared" si="0"/>
        <v/>
      </c>
      <c r="D65" s="487" t="s">
        <v>29</v>
      </c>
      <c r="E65" s="487" t="s">
        <v>201</v>
      </c>
      <c r="F65" s="8" t="str">
        <f>CHOOSE(Content!$A$1, $D65, $E65)&amp;$C65</f>
        <v>Flotation</v>
      </c>
      <c r="G65" s="1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369" t="s">
        <v>681</v>
      </c>
      <c r="AM65" s="211"/>
      <c r="AN65" s="247"/>
      <c r="AO65" s="247"/>
      <c r="AP65" s="247"/>
      <c r="AQ65" s="247"/>
      <c r="AR65" s="247"/>
      <c r="AS65" s="247"/>
      <c r="AT65" s="247"/>
      <c r="AU65" s="369" t="s">
        <v>681</v>
      </c>
      <c r="AV65" s="203"/>
    </row>
    <row r="66" spans="1:55" s="205" customFormat="1" ht="15" customHeight="1">
      <c r="A66" s="203"/>
      <c r="B66" s="485"/>
      <c r="C66" s="485" t="str">
        <f t="shared" si="0"/>
        <v/>
      </c>
      <c r="D66" s="487" t="s">
        <v>7</v>
      </c>
      <c r="E66" s="487" t="s">
        <v>194</v>
      </c>
      <c r="F66" s="209" t="str">
        <f>CHOOSE(Content!$A$1, $D66, $E66)&amp;$C66</f>
        <v>Ore processed, Kt</v>
      </c>
      <c r="G66" s="147"/>
      <c r="H66" s="218">
        <v>146.53</v>
      </c>
      <c r="I66" s="218">
        <v>130.197</v>
      </c>
      <c r="J66" s="218">
        <v>134.48500000000001</v>
      </c>
      <c r="K66" s="218">
        <v>148.22800000000001</v>
      </c>
      <c r="L66" s="218">
        <v>129.00200000000001</v>
      </c>
      <c r="M66" s="218">
        <v>187.572</v>
      </c>
      <c r="N66" s="218">
        <v>176.08799999999999</v>
      </c>
      <c r="O66" s="218">
        <v>166.959</v>
      </c>
      <c r="P66" s="218">
        <v>190.26599999999999</v>
      </c>
      <c r="Q66" s="218">
        <v>185.10499999999999</v>
      </c>
      <c r="R66" s="218">
        <v>133.042</v>
      </c>
      <c r="S66" s="218">
        <v>187.93608000000003</v>
      </c>
      <c r="T66" s="218">
        <v>178.84114</v>
      </c>
      <c r="U66" s="218">
        <v>191.86452</v>
      </c>
      <c r="V66" s="218">
        <v>196.78438</v>
      </c>
      <c r="W66" s="218">
        <v>184.73400000000001</v>
      </c>
      <c r="X66" s="218">
        <v>189.327</v>
      </c>
      <c r="Y66" s="218">
        <v>187.03399999999999</v>
      </c>
      <c r="Z66" s="218">
        <v>192.68700000000001</v>
      </c>
      <c r="AA66" s="218">
        <v>193.06700000000001</v>
      </c>
      <c r="AB66" s="218">
        <v>198.30952000000002</v>
      </c>
      <c r="AC66" s="218">
        <v>196.41</v>
      </c>
      <c r="AD66" s="218">
        <v>204.08499999999998</v>
      </c>
      <c r="AE66" s="218">
        <v>178.08271400000001</v>
      </c>
      <c r="AF66" s="218">
        <v>202.37900000000002</v>
      </c>
      <c r="AG66" s="218">
        <v>195.661</v>
      </c>
      <c r="AH66" s="218">
        <v>131.90600000000001</v>
      </c>
      <c r="AI66" s="218">
        <v>126.631</v>
      </c>
      <c r="AJ66" s="218">
        <v>117.768</v>
      </c>
      <c r="AK66" s="218">
        <v>105.50500000000001</v>
      </c>
      <c r="AL66" s="365">
        <v>-0.46077654719131556</v>
      </c>
      <c r="AM66" s="211"/>
      <c r="AN66" s="247">
        <v>559.44000000000005</v>
      </c>
      <c r="AO66" s="247">
        <v>659.62099999999998</v>
      </c>
      <c r="AP66" s="247">
        <v>696.34908000000007</v>
      </c>
      <c r="AQ66" s="247">
        <v>752.22403999999995</v>
      </c>
      <c r="AR66" s="247">
        <v>762.11500000000012</v>
      </c>
      <c r="AS66" s="247">
        <v>776.88723400000026</v>
      </c>
      <c r="AT66" s="247">
        <v>656.577</v>
      </c>
      <c r="AU66" s="369">
        <v>-0.15486190110314035</v>
      </c>
      <c r="AV66" s="203"/>
      <c r="AW66" s="219"/>
      <c r="AX66" s="219"/>
      <c r="AY66" s="219"/>
      <c r="AZ66" s="219"/>
      <c r="BA66" s="219"/>
      <c r="BB66" s="212"/>
      <c r="BC66" s="212"/>
    </row>
    <row r="67" spans="1:55" s="205" customFormat="1" ht="15" customHeight="1">
      <c r="A67" s="203"/>
      <c r="B67" s="485"/>
      <c r="C67" s="485" t="str">
        <f t="shared" si="0"/>
        <v/>
      </c>
      <c r="D67" s="487" t="s">
        <v>414</v>
      </c>
      <c r="E67" s="487" t="s">
        <v>195</v>
      </c>
      <c r="F67" s="209" t="str">
        <f>CHOOSE(Content!$A$1, $D67, $E67)&amp;$C67</f>
        <v>Grades</v>
      </c>
      <c r="G67" s="1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369" t="s">
        <v>681</v>
      </c>
      <c r="AM67" s="211"/>
      <c r="AN67" s="247"/>
      <c r="AO67" s="247"/>
      <c r="AP67" s="247"/>
      <c r="AQ67" s="247"/>
      <c r="AR67" s="247"/>
      <c r="AS67" s="247"/>
      <c r="AT67" s="247"/>
      <c r="AU67" s="369" t="s">
        <v>681</v>
      </c>
      <c r="AV67" s="203"/>
    </row>
    <row r="68" spans="1:55" s="205" customFormat="1" ht="15" customHeight="1">
      <c r="A68" s="203"/>
      <c r="B68" s="485"/>
      <c r="C68" s="485" t="str">
        <f t="shared" si="0"/>
        <v/>
      </c>
      <c r="D68" s="487" t="s">
        <v>24</v>
      </c>
      <c r="E68" s="487" t="s">
        <v>192</v>
      </c>
      <c r="F68" s="248" t="str">
        <f>CHOOSE(Content!$A$1, $D68, $E68)&amp;$C68</f>
        <v>Gold, g/t</v>
      </c>
      <c r="G68" s="147"/>
      <c r="H68" s="249">
        <v>1.1193769194021701</v>
      </c>
      <c r="I68" s="249">
        <v>1.0833214282971191</v>
      </c>
      <c r="J68" s="249">
        <v>1.340652117336506</v>
      </c>
      <c r="K68" s="249">
        <v>2.2660111449928486</v>
      </c>
      <c r="L68" s="249">
        <v>3.1303235608750253</v>
      </c>
      <c r="M68" s="249">
        <v>2.590412748171369</v>
      </c>
      <c r="N68" s="249">
        <v>3.2046391576938804</v>
      </c>
      <c r="O68" s="249">
        <v>2.6102618008013945</v>
      </c>
      <c r="P68" s="249">
        <v>2.5499999999999998</v>
      </c>
      <c r="Q68" s="249">
        <v>2.83</v>
      </c>
      <c r="R68" s="249">
        <v>2.91</v>
      </c>
      <c r="S68" s="249">
        <v>2.3780900264091778</v>
      </c>
      <c r="T68" s="249">
        <v>2.8198990667190071</v>
      </c>
      <c r="U68" s="249">
        <v>2.7726229666924862</v>
      </c>
      <c r="V68" s="249">
        <v>2.9194695533848471</v>
      </c>
      <c r="W68" s="249">
        <v>2.4011178234650905</v>
      </c>
      <c r="X68" s="249">
        <v>2.2025838892498166</v>
      </c>
      <c r="Y68" s="249">
        <v>2.2784552541249186</v>
      </c>
      <c r="Z68" s="249">
        <v>2.4947598955819501</v>
      </c>
      <c r="AA68" s="236">
        <v>2.2326119947997327</v>
      </c>
      <c r="AB68" s="236">
        <v>2.326010874314052</v>
      </c>
      <c r="AC68" s="236">
        <v>2.4348958810651187</v>
      </c>
      <c r="AD68" s="236">
        <v>2.3304044883259425</v>
      </c>
      <c r="AE68" s="236">
        <v>2.1775925989088418</v>
      </c>
      <c r="AF68" s="236">
        <v>1.7749316875762802</v>
      </c>
      <c r="AG68" s="236">
        <v>1.9078027813411973</v>
      </c>
      <c r="AH68" s="236">
        <v>2.1278395220839084</v>
      </c>
      <c r="AI68" s="236">
        <v>2.4315373012927326</v>
      </c>
      <c r="AJ68" s="236">
        <v>2.3569772773588751</v>
      </c>
      <c r="AK68" s="236">
        <v>2.4219752618359318</v>
      </c>
      <c r="AL68" s="365">
        <v>0.26951028980745484</v>
      </c>
      <c r="AM68" s="211"/>
      <c r="AN68" s="249">
        <v>1.4679883454883453</v>
      </c>
      <c r="AO68" s="249">
        <v>2.8649968694144063</v>
      </c>
      <c r="AP68" s="249">
        <v>2.6496196058011914</v>
      </c>
      <c r="AQ68" s="249">
        <v>2.7204300227825251</v>
      </c>
      <c r="AR68" s="249">
        <v>2.3026822723604696</v>
      </c>
      <c r="AS68" s="249">
        <v>2.3206716767854614</v>
      </c>
      <c r="AT68" s="249">
        <v>2.0120630177420167</v>
      </c>
      <c r="AU68" s="369">
        <v>-0.13298247319109013</v>
      </c>
      <c r="AV68" s="203"/>
    </row>
    <row r="69" spans="1:55" s="205" customFormat="1" ht="15" customHeight="1">
      <c r="A69" s="203"/>
      <c r="B69" s="485"/>
      <c r="C69" s="485" t="str">
        <f t="shared" si="0"/>
        <v/>
      </c>
      <c r="D69" s="487" t="s">
        <v>27</v>
      </c>
      <c r="E69" s="487" t="s">
        <v>200</v>
      </c>
      <c r="F69" s="248" t="str">
        <f>CHOOSE(Content!$A$1, $D69, $E69)&amp;$C69</f>
        <v>Copper</v>
      </c>
      <c r="G69" s="147"/>
      <c r="H69" s="250">
        <v>5.7499248686275848E-3</v>
      </c>
      <c r="I69" s="250">
        <v>5.1835613186171723E-3</v>
      </c>
      <c r="J69" s="250">
        <v>4.9401263932780616E-3</v>
      </c>
      <c r="K69" s="250">
        <v>3.6870572496424431E-3</v>
      </c>
      <c r="L69" s="250">
        <v>3.1881747569805119E-3</v>
      </c>
      <c r="M69" s="250">
        <v>3.4193959492888064E-3</v>
      </c>
      <c r="N69" s="250">
        <v>3.3038144620871381E-3</v>
      </c>
      <c r="O69" s="250">
        <v>3.3361354943429226E-3</v>
      </c>
      <c r="P69" s="250">
        <v>3.0985917137060746E-3</v>
      </c>
      <c r="Q69" s="250">
        <v>3.1248848545420167E-3</v>
      </c>
      <c r="R69" s="250">
        <v>2.8986168503179447E-3</v>
      </c>
      <c r="S69" s="250">
        <v>3.6274098619062389E-3</v>
      </c>
      <c r="T69" s="250">
        <v>3.1654979721108911E-3</v>
      </c>
      <c r="U69" s="250">
        <v>6.702230052747637E-3</v>
      </c>
      <c r="V69" s="250">
        <v>6.5986025008692249E-3</v>
      </c>
      <c r="W69" s="250">
        <v>3.6045898372795474E-3</v>
      </c>
      <c r="X69" s="250">
        <v>3.2174013584961468E-3</v>
      </c>
      <c r="Y69" s="250">
        <v>3.2182094271629757E-3</v>
      </c>
      <c r="Z69" s="250">
        <v>3.3944957106602936E-3</v>
      </c>
      <c r="AA69" s="250">
        <v>3.5347479165263873E-3</v>
      </c>
      <c r="AB69" s="250">
        <v>3.0600485493585987E-3</v>
      </c>
      <c r="AC69" s="250">
        <v>2.942503115930961E-3</v>
      </c>
      <c r="AD69" s="250">
        <v>2.9654206776588195E-3</v>
      </c>
      <c r="AE69" s="250">
        <v>2.5229194395588557E-3</v>
      </c>
      <c r="AF69" s="250">
        <v>2.7138682373171121E-3</v>
      </c>
      <c r="AG69" s="250">
        <v>2.7560984611138652E-3</v>
      </c>
      <c r="AH69" s="250">
        <v>2.5024515336679151E-3</v>
      </c>
      <c r="AI69" s="250">
        <v>2.3708155427975774E-3</v>
      </c>
      <c r="AJ69" s="250">
        <v>2.1783622461109976E-3</v>
      </c>
      <c r="AK69" s="250">
        <v>2.3378155821998953E-2</v>
      </c>
      <c r="AL69" s="369">
        <v>7.4823369527047934</v>
      </c>
      <c r="AM69" s="211"/>
      <c r="AN69" s="250">
        <v>4.8768744530244528E-3</v>
      </c>
      <c r="AO69" s="250">
        <v>3.177823052717038E-3</v>
      </c>
      <c r="AP69" s="250">
        <v>3.2100960483784939E-3</v>
      </c>
      <c r="AQ69" s="250">
        <v>5.073533171048349E-3</v>
      </c>
      <c r="AR69" s="250">
        <v>3.3427683486088049E-3</v>
      </c>
      <c r="AS69" s="250">
        <v>2.8823488377722516E-3</v>
      </c>
      <c r="AT69" s="250">
        <v>2.6178163962490312E-3</v>
      </c>
      <c r="AU69" s="369">
        <v>-9.1776692000846039E-2</v>
      </c>
      <c r="AV69" s="203"/>
    </row>
    <row r="70" spans="1:55" s="205" customFormat="1" ht="15" customHeight="1">
      <c r="A70" s="203"/>
      <c r="B70" s="485"/>
      <c r="C70" s="485" t="str">
        <f t="shared" ref="C70:C85" si="3">IFERROR(CHOOSE(B70, " ¹ "," ² "," ³ "," ⁴ "," ⁵ "," ⁶ "," ⁷ "," ⁸ "," ⁹ ", " ¹⁰ "," ¹¹ "," ¹² " ),"")</f>
        <v/>
      </c>
      <c r="D70" s="487" t="s">
        <v>12</v>
      </c>
      <c r="E70" s="487" t="s">
        <v>349</v>
      </c>
      <c r="F70" s="209" t="str">
        <f>CHOOSE(Content!$A$1, $D70, $E70)&amp;$C70</f>
        <v>Technological recovery</v>
      </c>
      <c r="G70" s="147"/>
      <c r="H70" s="251"/>
      <c r="I70" s="251"/>
      <c r="J70" s="251"/>
      <c r="K70" s="251"/>
      <c r="L70" s="251"/>
      <c r="M70" s="251"/>
      <c r="N70" s="251"/>
      <c r="O70" s="251"/>
      <c r="P70" s="251"/>
      <c r="Q70" s="251"/>
      <c r="R70" s="251"/>
      <c r="S70" s="251"/>
      <c r="T70" s="251"/>
      <c r="U70" s="251"/>
      <c r="V70" s="252"/>
      <c r="W70" s="252"/>
      <c r="X70" s="252"/>
      <c r="Y70" s="252"/>
      <c r="Z70" s="252"/>
      <c r="AA70" s="252"/>
      <c r="AB70" s="252"/>
      <c r="AC70" s="252"/>
      <c r="AD70" s="252"/>
      <c r="AE70" s="252"/>
      <c r="AF70" s="252"/>
      <c r="AG70" s="252"/>
      <c r="AH70" s="252"/>
      <c r="AI70" s="252"/>
      <c r="AJ70" s="252"/>
      <c r="AK70" s="252"/>
      <c r="AL70" s="369" t="s">
        <v>681</v>
      </c>
      <c r="AM70" s="211"/>
      <c r="AN70" s="247"/>
      <c r="AO70" s="247"/>
      <c r="AP70" s="247"/>
      <c r="AQ70" s="247"/>
      <c r="AR70" s="247"/>
      <c r="AS70" s="247"/>
      <c r="AT70" s="247"/>
      <c r="AU70" s="369" t="s">
        <v>681</v>
      </c>
      <c r="AV70" s="203"/>
    </row>
    <row r="71" spans="1:55" s="205" customFormat="1" ht="15" customHeight="1">
      <c r="A71" s="203"/>
      <c r="B71" s="485"/>
      <c r="C71" s="485" t="str">
        <f t="shared" si="3"/>
        <v/>
      </c>
      <c r="D71" s="487" t="s">
        <v>28</v>
      </c>
      <c r="E71" s="487" t="s">
        <v>202</v>
      </c>
      <c r="F71" s="248" t="str">
        <f>CHOOSE(Content!$A$1, $D71, $E71)&amp;$C71</f>
        <v>Gold</v>
      </c>
      <c r="G71" s="147"/>
      <c r="H71" s="253">
        <v>0.79330000000000001</v>
      </c>
      <c r="I71" s="253">
        <v>0.88700000000000001</v>
      </c>
      <c r="J71" s="253">
        <v>0.69499999999999995</v>
      </c>
      <c r="K71" s="253">
        <v>0.77810120059343779</v>
      </c>
      <c r="L71" s="253">
        <v>0.8566583999195454</v>
      </c>
      <c r="M71" s="253">
        <v>0.87192847991481026</v>
      </c>
      <c r="N71" s="253">
        <v>0.88726970986713027</v>
      </c>
      <c r="O71" s="253">
        <v>0.8352958593731149</v>
      </c>
      <c r="P71" s="253">
        <v>0.84639575042699267</v>
      </c>
      <c r="Q71" s="253">
        <v>0.83857651542583211</v>
      </c>
      <c r="R71" s="253">
        <v>0.88394310578557111</v>
      </c>
      <c r="S71" s="253">
        <v>0.85569205290937644</v>
      </c>
      <c r="T71" s="253">
        <v>0.88524436795101025</v>
      </c>
      <c r="U71" s="253">
        <v>0.88416588636188398</v>
      </c>
      <c r="V71" s="253">
        <v>0.86396450895023291</v>
      </c>
      <c r="W71" s="253">
        <v>0.86399999999999999</v>
      </c>
      <c r="X71" s="253">
        <v>0.85057068155442972</v>
      </c>
      <c r="Y71" s="253">
        <v>0.88164701812013702</v>
      </c>
      <c r="Z71" s="253">
        <v>0.87077871842996901</v>
      </c>
      <c r="AA71" s="253">
        <v>0.8747733882306159</v>
      </c>
      <c r="AB71" s="253">
        <v>0.89322669484811656</v>
      </c>
      <c r="AC71" s="253">
        <v>0.88652930990550349</v>
      </c>
      <c r="AD71" s="253">
        <v>0.89223759506672051</v>
      </c>
      <c r="AE71" s="253">
        <v>0.88355904503494909</v>
      </c>
      <c r="AF71" s="253">
        <v>0.85777957270706995</v>
      </c>
      <c r="AG71" s="253">
        <v>0.89223961476367974</v>
      </c>
      <c r="AH71" s="253">
        <v>0.90204436722964065</v>
      </c>
      <c r="AI71" s="253">
        <v>0.90604462651041795</v>
      </c>
      <c r="AJ71" s="253">
        <v>0.9027042995354434</v>
      </c>
      <c r="AK71" s="253">
        <v>0.89781493794282863</v>
      </c>
      <c r="AL71" s="365">
        <v>6.2486837469388767E-3</v>
      </c>
      <c r="AM71" s="211"/>
      <c r="AN71" s="254">
        <v>0.69476205690137416</v>
      </c>
      <c r="AO71" s="254">
        <v>0.86586399270845726</v>
      </c>
      <c r="AP71" s="254">
        <v>0.85459807695587642</v>
      </c>
      <c r="AQ71" s="254">
        <v>0.872</v>
      </c>
      <c r="AR71" s="254">
        <v>0.8700887505725825</v>
      </c>
      <c r="AS71" s="254">
        <v>0.88949967155411513</v>
      </c>
      <c r="AT71" s="254">
        <v>0.88789004528637383</v>
      </c>
      <c r="AU71" s="369">
        <v>-1.8095861293899729E-3</v>
      </c>
      <c r="AV71" s="203"/>
    </row>
    <row r="72" spans="1:55" s="205" customFormat="1" ht="15" customHeight="1">
      <c r="A72" s="203"/>
      <c r="B72" s="485"/>
      <c r="C72" s="485" t="str">
        <f t="shared" si="3"/>
        <v/>
      </c>
      <c r="D72" s="487" t="s">
        <v>27</v>
      </c>
      <c r="E72" s="487" t="s">
        <v>200</v>
      </c>
      <c r="F72" s="248" t="str">
        <f>CHOOSE(Content!$A$1, $D72, $E72)&amp;$C72</f>
        <v>Copper</v>
      </c>
      <c r="G72" s="147"/>
      <c r="H72" s="254">
        <v>0.9194</v>
      </c>
      <c r="I72" s="254">
        <v>0.90799999999999992</v>
      </c>
      <c r="J72" s="254">
        <v>0.91299999999999992</v>
      </c>
      <c r="K72" s="254">
        <v>0.86951886467827166</v>
      </c>
      <c r="L72" s="254">
        <v>0.83558292688877889</v>
      </c>
      <c r="M72" s="254">
        <v>0.85683622078915289</v>
      </c>
      <c r="N72" s="254">
        <v>0.84244536276159787</v>
      </c>
      <c r="O72" s="254">
        <v>0.84163299567959315</v>
      </c>
      <c r="P72" s="254">
        <v>0.83833302523626163</v>
      </c>
      <c r="Q72" s="254">
        <v>0.8604615862167766</v>
      </c>
      <c r="R72" s="254">
        <v>0.84948871064853326</v>
      </c>
      <c r="S72" s="254">
        <v>0.8518662872994931</v>
      </c>
      <c r="T72" s="254">
        <v>0.86611420994509958</v>
      </c>
      <c r="U72" s="254">
        <v>0.85515561179867317</v>
      </c>
      <c r="V72" s="254">
        <v>0.85096950661377335</v>
      </c>
      <c r="W72" s="253">
        <v>0.83699999999999997</v>
      </c>
      <c r="X72" s="253">
        <v>0.83625969964942259</v>
      </c>
      <c r="Y72" s="253">
        <v>0.84752204091298688</v>
      </c>
      <c r="Z72" s="253">
        <v>0.81388367676644691</v>
      </c>
      <c r="AA72" s="253">
        <v>0.85351379824888995</v>
      </c>
      <c r="AB72" s="253">
        <v>0.87166604096936384</v>
      </c>
      <c r="AC72" s="253">
        <v>0.85578776875297635</v>
      </c>
      <c r="AD72" s="253">
        <v>0.84619663717078974</v>
      </c>
      <c r="AE72" s="253">
        <v>0.81951739868064788</v>
      </c>
      <c r="AF72" s="253">
        <v>0.83150608250909952</v>
      </c>
      <c r="AG72" s="253">
        <v>0.85306417253047073</v>
      </c>
      <c r="AH72" s="253">
        <v>0.84250942556334474</v>
      </c>
      <c r="AI72" s="253">
        <v>0.8297172303978726</v>
      </c>
      <c r="AJ72" s="253">
        <v>0.83757365990470978</v>
      </c>
      <c r="AK72" s="253">
        <v>0.84229084717366887</v>
      </c>
      <c r="AL72" s="365">
        <v>-1.262897411908015E-2</v>
      </c>
      <c r="AM72" s="211"/>
      <c r="AN72" s="254">
        <v>0.9046431557133785</v>
      </c>
      <c r="AO72" s="254">
        <v>0.88709999999999989</v>
      </c>
      <c r="AP72" s="254">
        <v>0.84666189742956055</v>
      </c>
      <c r="AQ72" s="254">
        <v>0.84399999999999997</v>
      </c>
      <c r="AR72" s="254">
        <v>0.83791160678941434</v>
      </c>
      <c r="AS72" s="254">
        <v>0.85014670043234974</v>
      </c>
      <c r="AT72" s="254">
        <v>0.84016597282285432</v>
      </c>
      <c r="AU72" s="369">
        <v>-1.1740006288820104E-2</v>
      </c>
      <c r="AV72" s="203"/>
    </row>
    <row r="73" spans="1:55" s="205" customFormat="1" ht="15" customHeight="1">
      <c r="A73" s="203"/>
      <c r="B73" s="485"/>
      <c r="C73" s="485" t="str">
        <f t="shared" si="3"/>
        <v/>
      </c>
      <c r="D73" s="487" t="s">
        <v>8</v>
      </c>
      <c r="E73" s="487" t="s">
        <v>196</v>
      </c>
      <c r="F73" s="209" t="str">
        <f>CHOOSE(Content!$A$1, $D73, $E73)&amp;$C73</f>
        <v>Production</v>
      </c>
      <c r="G73" s="147"/>
      <c r="H73" s="255"/>
      <c r="I73" s="255"/>
      <c r="J73" s="255"/>
      <c r="K73" s="255"/>
      <c r="L73" s="255"/>
      <c r="M73" s="255"/>
      <c r="N73" s="255"/>
      <c r="O73" s="255"/>
      <c r="P73" s="255"/>
      <c r="Q73" s="255"/>
      <c r="R73" s="255"/>
      <c r="S73" s="255"/>
      <c r="T73" s="255"/>
      <c r="U73" s="255"/>
      <c r="V73" s="255"/>
      <c r="W73" s="253"/>
      <c r="X73" s="253"/>
      <c r="Y73" s="253"/>
      <c r="Z73" s="253"/>
      <c r="AA73" s="253"/>
      <c r="AB73" s="253"/>
      <c r="AC73" s="253"/>
      <c r="AD73" s="253"/>
      <c r="AE73" s="253"/>
      <c r="AF73" s="253"/>
      <c r="AG73" s="253"/>
      <c r="AH73" s="253"/>
      <c r="AI73" s="253"/>
      <c r="AJ73" s="253"/>
      <c r="AK73" s="253"/>
      <c r="AL73" s="365" t="s">
        <v>681</v>
      </c>
      <c r="AM73" s="211"/>
      <c r="AN73" s="249"/>
      <c r="AO73" s="249"/>
      <c r="AP73" s="249"/>
      <c r="AQ73" s="249"/>
      <c r="AR73" s="249"/>
      <c r="AS73" s="249"/>
      <c r="AT73" s="249"/>
      <c r="AU73" s="369" t="s">
        <v>681</v>
      </c>
      <c r="AV73" s="203"/>
      <c r="AW73" s="219"/>
      <c r="AX73" s="219"/>
      <c r="AY73" s="219"/>
      <c r="AZ73" s="219"/>
      <c r="BA73" s="219"/>
      <c r="BB73" s="212"/>
      <c r="BC73" s="212"/>
    </row>
    <row r="74" spans="1:55" s="205" customFormat="1" ht="15" customHeight="1">
      <c r="A74" s="203"/>
      <c r="B74" s="485"/>
      <c r="C74" s="485" t="str">
        <f t="shared" si="3"/>
        <v/>
      </c>
      <c r="D74" s="487" t="s">
        <v>16</v>
      </c>
      <c r="E74" s="487" t="s">
        <v>203</v>
      </c>
      <c r="F74" s="248" t="str">
        <f>CHOOSE(Content!$A$1, $D74, $E74)&amp;$C74</f>
        <v>Gold (in concentrate), Koz</v>
      </c>
      <c r="G74" s="147"/>
      <c r="H74" s="249">
        <v>2.5968843100000001</v>
      </c>
      <c r="I74" s="249">
        <v>1.8729559099999999</v>
      </c>
      <c r="J74" s="249">
        <v>2.7318114000000002</v>
      </c>
      <c r="K74" s="249">
        <v>6.1017111899999996</v>
      </c>
      <c r="L74" s="249">
        <v>8.6705372700000005</v>
      </c>
      <c r="M74" s="249">
        <v>8.8385217400000009</v>
      </c>
      <c r="N74" s="249">
        <v>14.16087418</v>
      </c>
      <c r="O74" s="249">
        <v>6.1436940499999997</v>
      </c>
      <c r="P74" s="249">
        <v>13.330766379999998</v>
      </c>
      <c r="Q74" s="249">
        <v>12.45133583</v>
      </c>
      <c r="R74" s="249">
        <v>9.1367217800000002</v>
      </c>
      <c r="S74" s="249">
        <v>9.1717047899999997</v>
      </c>
      <c r="T74" s="249">
        <v>11.459173985251763</v>
      </c>
      <c r="U74" s="249">
        <v>10.757672005877792</v>
      </c>
      <c r="V74" s="249">
        <v>9.5562703124496373</v>
      </c>
      <c r="W74" s="249">
        <v>9.2293429562142055</v>
      </c>
      <c r="X74" s="249">
        <v>9.5132890634474307</v>
      </c>
      <c r="Y74" s="249">
        <v>9.6988718471381183</v>
      </c>
      <c r="Z74" s="249">
        <v>10.18632075524398</v>
      </c>
      <c r="AA74" s="249">
        <v>10.201734941665046</v>
      </c>
      <c r="AB74" s="249">
        <v>10.23515405018728</v>
      </c>
      <c r="AC74" s="249">
        <v>10.184601218512386</v>
      </c>
      <c r="AD74" s="249">
        <v>11.369887504621666</v>
      </c>
      <c r="AE74" s="249">
        <v>8.8496109441059687</v>
      </c>
      <c r="AF74" s="249">
        <v>7.4074488015818147</v>
      </c>
      <c r="AG74" s="249">
        <v>8.7073265709646837</v>
      </c>
      <c r="AH74" s="249">
        <v>6.6829996431269789</v>
      </c>
      <c r="AI74" s="249">
        <v>7.4294083366823678</v>
      </c>
      <c r="AJ74" s="249">
        <v>6.3060251740157858</v>
      </c>
      <c r="AK74" s="249">
        <v>5.8173028115806904</v>
      </c>
      <c r="AL74" s="369">
        <v>-0.33190712853483895</v>
      </c>
      <c r="AM74" s="211"/>
      <c r="AN74" s="249">
        <v>13.303362810000001</v>
      </c>
      <c r="AO74" s="249">
        <v>37.813627240000002</v>
      </c>
      <c r="AP74" s="249">
        <v>44.09052878</v>
      </c>
      <c r="AQ74" s="249">
        <v>41.002459259793397</v>
      </c>
      <c r="AR74" s="249">
        <v>39.600216607494581</v>
      </c>
      <c r="AS74" s="249">
        <v>40.639253717427295</v>
      </c>
      <c r="AT74" s="249">
        <v>30.227183352355848</v>
      </c>
      <c r="AU74" s="369">
        <v>-0.2562072236234606</v>
      </c>
      <c r="AV74" s="203"/>
      <c r="AW74" s="219"/>
      <c r="AX74" s="219"/>
      <c r="AY74" s="219"/>
      <c r="AZ74" s="219"/>
      <c r="BA74" s="219"/>
      <c r="BB74" s="212"/>
      <c r="BC74" s="212"/>
    </row>
    <row r="75" spans="1:55" s="205" customFormat="1" ht="15" customHeight="1">
      <c r="A75" s="203"/>
      <c r="B75" s="485"/>
      <c r="C75" s="485" t="str">
        <f t="shared" si="3"/>
        <v/>
      </c>
      <c r="D75" s="487" t="s">
        <v>17</v>
      </c>
      <c r="E75" s="487" t="s">
        <v>204</v>
      </c>
      <c r="F75" s="248" t="str">
        <f>CHOOSE(Content!$A$1, $D75, $E75)&amp;$C75</f>
        <v>Copper (in concentrate), t</v>
      </c>
      <c r="G75" s="147"/>
      <c r="H75" s="247">
        <v>705.05110000000002</v>
      </c>
      <c r="I75" s="247">
        <v>559.38667999999996</v>
      </c>
      <c r="J75" s="247">
        <v>569.47909000000004</v>
      </c>
      <c r="K75" s="247">
        <v>451.78424000000001</v>
      </c>
      <c r="L75" s="247">
        <v>320.11180000000002</v>
      </c>
      <c r="M75" s="247">
        <v>464.74624999999997</v>
      </c>
      <c r="N75" s="247">
        <v>509.83013</v>
      </c>
      <c r="O75" s="247">
        <v>249.67394999999999</v>
      </c>
      <c r="P75" s="247">
        <v>600.31605000000002</v>
      </c>
      <c r="Q75" s="247">
        <v>540.30951000000005</v>
      </c>
      <c r="R75" s="247">
        <v>324.41030999999998</v>
      </c>
      <c r="S75" s="247">
        <v>436.28748000000002</v>
      </c>
      <c r="T75" s="247">
        <v>432.47164549686784</v>
      </c>
      <c r="U75" s="247">
        <v>383.27455043042085</v>
      </c>
      <c r="V75" s="247">
        <v>412.69606904843664</v>
      </c>
      <c r="W75" s="247">
        <v>435.54905976827172</v>
      </c>
      <c r="X75" s="247">
        <v>593.11454807368943</v>
      </c>
      <c r="Y75" s="247">
        <v>491.73081231856071</v>
      </c>
      <c r="Z75" s="247">
        <v>540.7805595703403</v>
      </c>
      <c r="AA75" s="247">
        <v>537.20153570878381</v>
      </c>
      <c r="AB75" s="247">
        <v>493.69192989714276</v>
      </c>
      <c r="AC75" s="247">
        <v>441.89462066285711</v>
      </c>
      <c r="AD75" s="247">
        <v>541.07646770285714</v>
      </c>
      <c r="AE75" s="247">
        <v>362.35597014857137</v>
      </c>
      <c r="AF75" s="247">
        <v>423.55709186285708</v>
      </c>
      <c r="AG75" s="247">
        <v>437.53551753142852</v>
      </c>
      <c r="AH75" s="247">
        <v>265.64200260571425</v>
      </c>
      <c r="AI75" s="247">
        <v>236.61973135999997</v>
      </c>
      <c r="AJ75" s="247">
        <v>197.59716463999999</v>
      </c>
      <c r="AK75" s="247">
        <v>195.03951341714287</v>
      </c>
      <c r="AL75" s="369">
        <v>-0.55423158668911254</v>
      </c>
      <c r="AM75" s="211"/>
      <c r="AN75" s="247">
        <v>2285.70111</v>
      </c>
      <c r="AO75" s="247">
        <v>1544.36213</v>
      </c>
      <c r="AP75" s="247">
        <v>1901.3233499999999</v>
      </c>
      <c r="AQ75" s="247">
        <v>1663.9913247439972</v>
      </c>
      <c r="AR75" s="247">
        <v>2162.8274556713741</v>
      </c>
      <c r="AS75" s="247">
        <v>1839.0189884114284</v>
      </c>
      <c r="AT75" s="247">
        <v>1363.3543433599998</v>
      </c>
      <c r="AU75" s="369">
        <v>-0.25865129617955418</v>
      </c>
      <c r="AV75" s="203"/>
      <c r="AW75" s="219"/>
      <c r="AX75" s="219"/>
      <c r="AY75" s="219"/>
      <c r="AZ75" s="219"/>
      <c r="BA75" s="219"/>
      <c r="BB75" s="212"/>
      <c r="BC75" s="212"/>
    </row>
    <row r="76" spans="1:55" s="205" customFormat="1" ht="15" customHeight="1">
      <c r="A76" s="203"/>
      <c r="B76" s="485"/>
      <c r="C76" s="485" t="str">
        <f t="shared" si="3"/>
        <v/>
      </c>
      <c r="D76" s="487" t="s">
        <v>346</v>
      </c>
      <c r="E76" s="487" t="s">
        <v>205</v>
      </c>
      <c r="F76" s="248" t="str">
        <f>CHOOSE(Content!$A$1, $D76, $E76)&amp;$C76</f>
        <v>Gold (in Dore), Koz</v>
      </c>
      <c r="G76" s="147"/>
      <c r="H76" s="218">
        <v>0</v>
      </c>
      <c r="I76" s="218">
        <v>0</v>
      </c>
      <c r="J76" s="218">
        <v>0</v>
      </c>
      <c r="K76" s="218">
        <v>0</v>
      </c>
      <c r="L76" s="218">
        <v>0</v>
      </c>
      <c r="M76" s="218">
        <v>0</v>
      </c>
      <c r="N76" s="218">
        <v>0</v>
      </c>
      <c r="O76" s="218">
        <v>0</v>
      </c>
      <c r="P76" s="218">
        <v>0</v>
      </c>
      <c r="Q76" s="218">
        <v>0</v>
      </c>
      <c r="R76" s="218">
        <v>0</v>
      </c>
      <c r="S76" s="218">
        <v>0</v>
      </c>
      <c r="T76" s="218">
        <v>0</v>
      </c>
      <c r="U76" s="218">
        <v>0</v>
      </c>
      <c r="V76" s="218">
        <v>0</v>
      </c>
      <c r="W76" s="218">
        <v>0</v>
      </c>
      <c r="X76" s="218">
        <v>0</v>
      </c>
      <c r="Y76" s="218">
        <v>0</v>
      </c>
      <c r="Z76" s="218">
        <v>0</v>
      </c>
      <c r="AA76" s="218">
        <v>0</v>
      </c>
      <c r="AB76" s="218">
        <v>0</v>
      </c>
      <c r="AC76" s="218">
        <v>0</v>
      </c>
      <c r="AD76" s="218">
        <v>0</v>
      </c>
      <c r="AE76" s="218">
        <v>0</v>
      </c>
      <c r="AF76" s="218">
        <v>0</v>
      </c>
      <c r="AG76" s="218">
        <v>0</v>
      </c>
      <c r="AH76" s="218">
        <v>0</v>
      </c>
      <c r="AI76" s="218">
        <v>0</v>
      </c>
      <c r="AJ76" s="218">
        <v>0</v>
      </c>
      <c r="AK76" s="218"/>
      <c r="AL76" s="365" t="s">
        <v>681</v>
      </c>
      <c r="AM76" s="211"/>
      <c r="AN76" s="218">
        <v>0</v>
      </c>
      <c r="AO76" s="218">
        <v>0</v>
      </c>
      <c r="AP76" s="218">
        <v>0</v>
      </c>
      <c r="AQ76" s="218">
        <v>0</v>
      </c>
      <c r="AR76" s="218">
        <v>0</v>
      </c>
      <c r="AS76" s="218">
        <v>0</v>
      </c>
      <c r="AT76" s="218">
        <v>0</v>
      </c>
      <c r="AU76" s="365" t="s">
        <v>713</v>
      </c>
      <c r="AV76" s="203"/>
      <c r="AW76" s="219"/>
      <c r="AX76" s="219"/>
      <c r="AY76" s="219"/>
      <c r="AZ76" s="219"/>
      <c r="BA76" s="219"/>
      <c r="BB76" s="212"/>
      <c r="BC76" s="212"/>
    </row>
    <row r="77" spans="1:55" s="205" customFormat="1" ht="32.1" customHeight="1">
      <c r="A77" s="385"/>
      <c r="B77" s="485"/>
      <c r="C77" s="485" t="str">
        <f t="shared" si="3"/>
        <v/>
      </c>
      <c r="D77" s="487" t="s">
        <v>30</v>
      </c>
      <c r="E77" s="487" t="s">
        <v>206</v>
      </c>
      <c r="F77" s="406" t="str">
        <f>CHOOSE(Content!$A$1, $D77, $E77)&amp;$C77</f>
        <v>Leaching</v>
      </c>
      <c r="G77" s="147"/>
      <c r="H77" s="407"/>
      <c r="I77" s="407"/>
      <c r="J77" s="407"/>
      <c r="K77" s="407"/>
      <c r="L77" s="407"/>
      <c r="M77" s="407"/>
      <c r="N77" s="407"/>
      <c r="O77" s="407"/>
      <c r="P77" s="407"/>
      <c r="Q77" s="407"/>
      <c r="R77" s="407"/>
      <c r="S77" s="407"/>
      <c r="T77" s="407"/>
      <c r="U77" s="407"/>
      <c r="V77" s="407"/>
      <c r="W77" s="407"/>
      <c r="X77" s="407"/>
      <c r="Y77" s="407"/>
      <c r="Z77" s="407"/>
      <c r="AA77" s="407"/>
      <c r="AB77" s="407"/>
      <c r="AC77" s="407"/>
      <c r="AD77" s="407"/>
      <c r="AE77" s="407"/>
      <c r="AF77" s="407"/>
      <c r="AG77" s="407"/>
      <c r="AH77" s="407"/>
      <c r="AI77" s="407"/>
      <c r="AJ77" s="407"/>
      <c r="AK77" s="407"/>
      <c r="AL77" s="405" t="s">
        <v>681</v>
      </c>
      <c r="AM77" s="388"/>
      <c r="AN77" s="407"/>
      <c r="AO77" s="407"/>
      <c r="AP77" s="407"/>
      <c r="AQ77" s="407"/>
      <c r="AR77" s="407"/>
      <c r="AS77" s="407"/>
      <c r="AT77" s="407"/>
      <c r="AU77" s="405" t="s">
        <v>681</v>
      </c>
      <c r="AV77" s="385"/>
    </row>
    <row r="78" spans="1:55" s="205" customFormat="1" ht="15" customHeight="1">
      <c r="A78" s="203"/>
      <c r="B78" s="485"/>
      <c r="C78" s="485" t="str">
        <f t="shared" si="3"/>
        <v/>
      </c>
      <c r="D78" s="487" t="s">
        <v>7</v>
      </c>
      <c r="E78" s="487" t="s">
        <v>194</v>
      </c>
      <c r="F78" s="209" t="str">
        <f>CHOOSE(Content!$A$1, $D78, $E78)&amp;$C78</f>
        <v>Ore processed, Kt</v>
      </c>
      <c r="G78" s="147"/>
      <c r="H78" s="247">
        <v>751.65800000000002</v>
      </c>
      <c r="I78" s="247">
        <v>783.83</v>
      </c>
      <c r="J78" s="247">
        <v>732.63130000000001</v>
      </c>
      <c r="K78" s="247">
        <v>723.00067999999999</v>
      </c>
      <c r="L78" s="247">
        <v>733.80278999999996</v>
      </c>
      <c r="M78" s="247">
        <v>795.97910000000002</v>
      </c>
      <c r="N78" s="247">
        <v>772.98397</v>
      </c>
      <c r="O78" s="247">
        <v>752.76310999999998</v>
      </c>
      <c r="P78" s="247">
        <v>764.19033999999999</v>
      </c>
      <c r="Q78" s="247">
        <v>793.68534</v>
      </c>
      <c r="R78" s="247">
        <v>829.59568999999999</v>
      </c>
      <c r="S78" s="247">
        <v>795.61300000000006</v>
      </c>
      <c r="T78" s="247">
        <v>769.46774000000005</v>
      </c>
      <c r="U78" s="247">
        <v>828.56115799999998</v>
      </c>
      <c r="V78" s="247">
        <v>822.61433999999986</v>
      </c>
      <c r="W78" s="247">
        <v>778.47732999999994</v>
      </c>
      <c r="X78" s="247">
        <v>768.26771000000008</v>
      </c>
      <c r="Y78" s="247">
        <v>777.38777000000005</v>
      </c>
      <c r="Z78" s="247">
        <v>786.71213</v>
      </c>
      <c r="AA78" s="247">
        <v>803.88169000000005</v>
      </c>
      <c r="AB78" s="247">
        <v>765.18925999999999</v>
      </c>
      <c r="AC78" s="247">
        <v>774.07577000000003</v>
      </c>
      <c r="AD78" s="247">
        <v>791.42615000000001</v>
      </c>
      <c r="AE78" s="247">
        <v>848.36199999999985</v>
      </c>
      <c r="AF78" s="247">
        <v>781.42201999999997</v>
      </c>
      <c r="AG78" s="247">
        <v>806.99914000000001</v>
      </c>
      <c r="AH78" s="247">
        <v>903.92799999999988</v>
      </c>
      <c r="AI78" s="247">
        <v>903.16300000000001</v>
      </c>
      <c r="AJ78" s="247">
        <v>891.51900000000001</v>
      </c>
      <c r="AK78" s="247">
        <v>868.58600000000001</v>
      </c>
      <c r="AL78" s="369">
        <v>7.6315892976044575E-2</v>
      </c>
      <c r="AM78" s="211"/>
      <c r="AN78" s="247">
        <v>2991.1199799999999</v>
      </c>
      <c r="AO78" s="247">
        <v>3055.5289699999998</v>
      </c>
      <c r="AP78" s="247">
        <v>3183.08437</v>
      </c>
      <c r="AQ78" s="247">
        <v>3199.1205679999998</v>
      </c>
      <c r="AR78" s="247">
        <v>3136.2493000000004</v>
      </c>
      <c r="AS78" s="247">
        <v>3179.0531800000003</v>
      </c>
      <c r="AT78" s="247">
        <v>3395.5121599999998</v>
      </c>
      <c r="AU78" s="369">
        <v>6.8089134639766957E-2</v>
      </c>
      <c r="AV78" s="203"/>
      <c r="AW78" s="219"/>
      <c r="AX78" s="219"/>
      <c r="AY78" s="219"/>
      <c r="AZ78" s="219"/>
      <c r="BA78" s="219"/>
      <c r="BB78" s="212"/>
      <c r="BC78" s="212"/>
    </row>
    <row r="79" spans="1:55" s="205" customFormat="1" ht="15" customHeight="1">
      <c r="A79" s="203"/>
      <c r="B79" s="485"/>
      <c r="C79" s="485" t="str">
        <f t="shared" si="3"/>
        <v/>
      </c>
      <c r="D79" s="487" t="s">
        <v>49</v>
      </c>
      <c r="E79" s="487" t="s">
        <v>198</v>
      </c>
      <c r="F79" s="4" t="str">
        <f>CHOOSE(Content!$A$1, $D79, $E79)&amp;$C79</f>
        <v>Gold grade, g/t</v>
      </c>
      <c r="G79" s="147"/>
      <c r="H79" s="249">
        <v>1.45695</v>
      </c>
      <c r="I79" s="249">
        <v>1.4233899999999999</v>
      </c>
      <c r="J79" s="249">
        <v>1.56965</v>
      </c>
      <c r="K79" s="249">
        <v>1.3688899999999999</v>
      </c>
      <c r="L79" s="249">
        <v>1.4676400000000001</v>
      </c>
      <c r="M79" s="249">
        <v>1.4841200000000001</v>
      </c>
      <c r="N79" s="249">
        <v>1.3876200000000001</v>
      </c>
      <c r="O79" s="249">
        <v>1.38828</v>
      </c>
      <c r="P79" s="249">
        <v>1.6622300000000001</v>
      </c>
      <c r="Q79" s="249">
        <v>1.6540900000000001</v>
      </c>
      <c r="R79" s="249">
        <v>1.5826199999999999</v>
      </c>
      <c r="S79" s="249">
        <v>1.4038600000000001</v>
      </c>
      <c r="T79" s="249">
        <v>1.6856623514846769</v>
      </c>
      <c r="U79" s="249">
        <v>1.6206702269767757</v>
      </c>
      <c r="V79" s="249">
        <v>1.6953149637532459</v>
      </c>
      <c r="W79" s="249">
        <v>1.3858128662526372</v>
      </c>
      <c r="X79" s="249">
        <v>1.4431688141624486</v>
      </c>
      <c r="Y79" s="249">
        <v>1.3942427985456984</v>
      </c>
      <c r="Z79" s="249">
        <v>1.3777935520073905</v>
      </c>
      <c r="AA79" s="249">
        <v>1.2593241177069228</v>
      </c>
      <c r="AB79" s="249">
        <v>1.3239430464562454</v>
      </c>
      <c r="AC79" s="249">
        <v>1.4004829268845347</v>
      </c>
      <c r="AD79" s="249">
        <v>1.0027471293436538</v>
      </c>
      <c r="AE79" s="249">
        <v>1.160876842668578</v>
      </c>
      <c r="AF79" s="249">
        <v>1.1544252361867151</v>
      </c>
      <c r="AG79" s="249">
        <v>1.2558152168538868</v>
      </c>
      <c r="AH79" s="249">
        <v>1.2829905700454021</v>
      </c>
      <c r="AI79" s="249">
        <v>1.3752886245339988</v>
      </c>
      <c r="AJ79" s="249">
        <v>1.4173382732168356</v>
      </c>
      <c r="AK79" s="249">
        <v>1.4500282067636363</v>
      </c>
      <c r="AL79" s="369">
        <v>0.15465092897687516</v>
      </c>
      <c r="AM79" s="211"/>
      <c r="AN79" s="249">
        <v>1.4544699999999999</v>
      </c>
      <c r="AO79" s="249">
        <v>1.43214</v>
      </c>
      <c r="AP79" s="249">
        <v>1.57487</v>
      </c>
      <c r="AQ79" s="249">
        <v>1.5983459801881401</v>
      </c>
      <c r="AR79" s="249">
        <v>1.3675194124395658</v>
      </c>
      <c r="AS79" s="249">
        <v>1.2191022862977083</v>
      </c>
      <c r="AT79" s="249">
        <v>1.2714947838678925</v>
      </c>
      <c r="AU79" s="369">
        <v>4.2976293424315415E-2</v>
      </c>
      <c r="AV79" s="203"/>
    </row>
    <row r="80" spans="1:55" s="205" customFormat="1" ht="15" customHeight="1">
      <c r="A80" s="203"/>
      <c r="B80" s="485"/>
      <c r="C80" s="485" t="str">
        <f t="shared" si="3"/>
        <v/>
      </c>
      <c r="D80" s="487" t="s">
        <v>12</v>
      </c>
      <c r="E80" s="487" t="s">
        <v>349</v>
      </c>
      <c r="F80" s="4" t="str">
        <f>CHOOSE(Content!$A$1, $D80, $E80)&amp;$C80</f>
        <v>Technological recovery</v>
      </c>
      <c r="G80" s="147"/>
      <c r="H80" s="254">
        <v>0.8532341</v>
      </c>
      <c r="I80" s="254">
        <v>0.8766197</v>
      </c>
      <c r="J80" s="254">
        <v>0.87445610000000007</v>
      </c>
      <c r="K80" s="254">
        <v>0.86614519999999995</v>
      </c>
      <c r="L80" s="254">
        <v>0.86962320000000004</v>
      </c>
      <c r="M80" s="254">
        <v>0.89062359999999996</v>
      </c>
      <c r="N80" s="254">
        <v>0.88107060000000004</v>
      </c>
      <c r="O80" s="254">
        <v>0.87382930000000003</v>
      </c>
      <c r="P80" s="254">
        <v>0.86415830000000005</v>
      </c>
      <c r="Q80" s="254">
        <v>0.89948759999999994</v>
      </c>
      <c r="R80" s="254">
        <v>0.89911789999999991</v>
      </c>
      <c r="S80" s="254">
        <v>0.89380880000000007</v>
      </c>
      <c r="T80" s="254">
        <v>0.89568114974849333</v>
      </c>
      <c r="U80" s="254">
        <v>0.91081894252144968</v>
      </c>
      <c r="V80" s="254">
        <v>0.90965289880096689</v>
      </c>
      <c r="W80" s="254">
        <v>0.87701616547427252</v>
      </c>
      <c r="X80" s="254">
        <v>0.89057795335245415</v>
      </c>
      <c r="Y80" s="254">
        <v>0.89002620523748599</v>
      </c>
      <c r="Z80" s="254">
        <v>0.89881836127510073</v>
      </c>
      <c r="AA80" s="254">
        <v>0.86944247213111381</v>
      </c>
      <c r="AB80" s="254">
        <v>0.87669759255804403</v>
      </c>
      <c r="AC80" s="254">
        <v>0.91779825312770924</v>
      </c>
      <c r="AD80" s="254">
        <v>0.88828655707879489</v>
      </c>
      <c r="AE80" s="254">
        <v>0.89362400075721382</v>
      </c>
      <c r="AF80" s="254">
        <v>0.89384024911835613</v>
      </c>
      <c r="AG80" s="254">
        <v>0.90365307608192191</v>
      </c>
      <c r="AH80" s="254">
        <v>0.91489544429738923</v>
      </c>
      <c r="AI80" s="254">
        <v>0.88650335099199762</v>
      </c>
      <c r="AJ80" s="254">
        <v>0.88642733684503772</v>
      </c>
      <c r="AK80" s="254">
        <v>0.91824040540092045</v>
      </c>
      <c r="AL80" s="369">
        <v>1.6142621217255737E-2</v>
      </c>
      <c r="AM80" s="211"/>
      <c r="AN80" s="254">
        <v>0.86777820000000006</v>
      </c>
      <c r="AO80" s="254">
        <v>0.87910290000000002</v>
      </c>
      <c r="AP80" s="254">
        <v>0.8891732</v>
      </c>
      <c r="AQ80" s="254">
        <v>0.8995291593894863</v>
      </c>
      <c r="AR80" s="254">
        <v>0.8875322933823917</v>
      </c>
      <c r="AS80" s="254">
        <v>0.89415716657691291</v>
      </c>
      <c r="AT80" s="254">
        <v>0.89968867664062613</v>
      </c>
      <c r="AU80" s="369">
        <v>6.1862838776871598E-3</v>
      </c>
      <c r="AV80" s="203"/>
    </row>
    <row r="81" spans="1:55" s="205" customFormat="1" ht="15" customHeight="1">
      <c r="A81" s="203"/>
      <c r="B81" s="485"/>
      <c r="C81" s="485" t="str">
        <f t="shared" si="3"/>
        <v/>
      </c>
      <c r="D81" s="487" t="s">
        <v>346</v>
      </c>
      <c r="E81" s="487" t="s">
        <v>205</v>
      </c>
      <c r="F81" s="224" t="str">
        <f>CHOOSE(Content!$A$1, $D81, $E81)&amp;$C81</f>
        <v>Gold (in Dore), Koz</v>
      </c>
      <c r="G81" s="147"/>
      <c r="H81" s="249">
        <v>31.372683517408436</v>
      </c>
      <c r="I81" s="249">
        <v>34.071884867726602</v>
      </c>
      <c r="J81" s="249">
        <v>31.267538063789381</v>
      </c>
      <c r="K81" s="249">
        <v>26.680661048633713</v>
      </c>
      <c r="L81" s="249">
        <v>34.656937599363026</v>
      </c>
      <c r="M81" s="249">
        <v>32.17078791325735</v>
      </c>
      <c r="N81" s="249">
        <v>31.720442713713894</v>
      </c>
      <c r="O81" s="249">
        <v>22.185623745559184</v>
      </c>
      <c r="P81" s="249">
        <v>46.240984510000004</v>
      </c>
      <c r="Q81" s="249">
        <v>38.166200259999997</v>
      </c>
      <c r="R81" s="249">
        <v>37.640940710000002</v>
      </c>
      <c r="S81" s="249">
        <v>31.066361029999999</v>
      </c>
      <c r="T81" s="249">
        <v>45.449218724580831</v>
      </c>
      <c r="U81" s="249">
        <v>41.184455267092126</v>
      </c>
      <c r="V81" s="249">
        <v>41.243115662224511</v>
      </c>
      <c r="W81" s="249">
        <v>41.763486823026348</v>
      </c>
      <c r="X81" s="249">
        <v>34.341031279438013</v>
      </c>
      <c r="Y81" s="249">
        <v>31.9772599289469</v>
      </c>
      <c r="Z81" s="249">
        <v>32.417254604787246</v>
      </c>
      <c r="AA81" s="249">
        <v>30.721079749867378</v>
      </c>
      <c r="AB81" s="249">
        <v>31.125160094523125</v>
      </c>
      <c r="AC81" s="249">
        <v>31.372482228688092</v>
      </c>
      <c r="AD81" s="249">
        <v>30.377610654749464</v>
      </c>
      <c r="AE81" s="249">
        <v>36.00255600816628</v>
      </c>
      <c r="AF81" s="249">
        <v>29.617656604562189</v>
      </c>
      <c r="AG81" s="249">
        <v>29.886621029787641</v>
      </c>
      <c r="AH81" s="249">
        <v>33.151250740270392</v>
      </c>
      <c r="AI81" s="249">
        <v>37.447542315173528</v>
      </c>
      <c r="AJ81" s="249">
        <v>37.329740228591632</v>
      </c>
      <c r="AK81" s="249">
        <v>38.909874541450314</v>
      </c>
      <c r="AL81" s="369">
        <v>0.3019161484555013</v>
      </c>
      <c r="AM81" s="211"/>
      <c r="AN81" s="249">
        <v>123.39632152057504</v>
      </c>
      <c r="AO81" s="249">
        <v>120.73379197189345</v>
      </c>
      <c r="AP81" s="249">
        <v>153.11448650999998</v>
      </c>
      <c r="AQ81" s="249">
        <v>169.64027647692382</v>
      </c>
      <c r="AR81" s="249">
        <v>129.45662556303955</v>
      </c>
      <c r="AS81" s="249">
        <v>128.87780898612698</v>
      </c>
      <c r="AT81" s="249">
        <v>130.10307068979375</v>
      </c>
      <c r="AU81" s="369">
        <v>9.5071580849008797E-3</v>
      </c>
      <c r="AV81" s="203"/>
      <c r="AW81" s="219"/>
      <c r="AX81" s="219"/>
      <c r="AY81" s="219"/>
      <c r="AZ81" s="219"/>
      <c r="BA81" s="219"/>
      <c r="BB81" s="212"/>
      <c r="BC81" s="212"/>
    </row>
    <row r="82" spans="1:55" s="205" customFormat="1" ht="32.1" customHeight="1">
      <c r="A82" s="385"/>
      <c r="B82" s="485"/>
      <c r="C82" s="485" t="str">
        <f t="shared" si="3"/>
        <v/>
      </c>
      <c r="D82" s="487" t="s">
        <v>9</v>
      </c>
      <c r="E82" s="487" t="s">
        <v>185</v>
      </c>
      <c r="F82" s="400" t="str">
        <f>CHOOSE(Content!$A$1, $D82, $E82)&amp;$C82</f>
        <v>TOTAL PRODUCTION</v>
      </c>
      <c r="G82" s="147"/>
      <c r="H82" s="408"/>
      <c r="I82" s="408"/>
      <c r="J82" s="408"/>
      <c r="K82" s="408"/>
      <c r="L82" s="408"/>
      <c r="M82" s="408"/>
      <c r="N82" s="408"/>
      <c r="O82" s="408"/>
      <c r="P82" s="408"/>
      <c r="Q82" s="408"/>
      <c r="R82" s="408"/>
      <c r="S82" s="408"/>
      <c r="T82" s="408"/>
      <c r="U82" s="408"/>
      <c r="V82" s="408"/>
      <c r="W82" s="408"/>
      <c r="X82" s="408"/>
      <c r="Y82" s="408"/>
      <c r="Z82" s="408"/>
      <c r="AA82" s="408"/>
      <c r="AB82" s="408"/>
      <c r="AC82" s="408"/>
      <c r="AD82" s="408"/>
      <c r="AE82" s="408"/>
      <c r="AF82" s="408"/>
      <c r="AG82" s="408"/>
      <c r="AH82" s="408"/>
      <c r="AI82" s="408"/>
      <c r="AJ82" s="408"/>
      <c r="AK82" s="408"/>
      <c r="AL82" s="409" t="s">
        <v>681</v>
      </c>
      <c r="AM82" s="388"/>
      <c r="AN82" s="408"/>
      <c r="AO82" s="408"/>
      <c r="AP82" s="408"/>
      <c r="AQ82" s="408"/>
      <c r="AR82" s="408"/>
      <c r="AS82" s="408"/>
      <c r="AT82" s="408"/>
      <c r="AU82" s="409" t="s">
        <v>681</v>
      </c>
      <c r="AV82" s="385"/>
    </row>
    <row r="83" spans="1:55" s="205" customFormat="1" ht="15" customHeight="1">
      <c r="A83" s="203"/>
      <c r="B83" s="485"/>
      <c r="C83" s="485" t="str">
        <f t="shared" si="3"/>
        <v/>
      </c>
      <c r="D83" s="487" t="s">
        <v>0</v>
      </c>
      <c r="E83" s="487" t="s">
        <v>186</v>
      </c>
      <c r="F83" s="222" t="str">
        <f>CHOOSE(Content!$A$1, $D83, $E83)&amp;$C83</f>
        <v>Gold, Koz</v>
      </c>
      <c r="G83" s="147"/>
      <c r="H83" s="233">
        <v>33.96956782740844</v>
      </c>
      <c r="I83" s="233">
        <v>35.944840777726604</v>
      </c>
      <c r="J83" s="233">
        <v>33.999349463789379</v>
      </c>
      <c r="K83" s="233">
        <v>32.782372238633712</v>
      </c>
      <c r="L83" s="233">
        <v>43.32747486936303</v>
      </c>
      <c r="M83" s="233">
        <v>41.009309653257347</v>
      </c>
      <c r="N83" s="233">
        <v>45.881316893713894</v>
      </c>
      <c r="O83" s="233">
        <v>28.329317795559184</v>
      </c>
      <c r="P83" s="233">
        <v>59.571750890000004</v>
      </c>
      <c r="Q83" s="233">
        <v>50.617536089999994</v>
      </c>
      <c r="R83" s="233">
        <v>46.777662490000004</v>
      </c>
      <c r="S83" s="233">
        <v>40.238065820000003</v>
      </c>
      <c r="T83" s="233">
        <v>56.908392709832597</v>
      </c>
      <c r="U83" s="233">
        <v>51.94212727296992</v>
      </c>
      <c r="V83" s="233">
        <v>50.799385974674152</v>
      </c>
      <c r="W83" s="233">
        <v>50.992829779240552</v>
      </c>
      <c r="X83" s="233">
        <v>43.854320342885444</v>
      </c>
      <c r="Y83" s="233">
        <v>41.676131776085015</v>
      </c>
      <c r="Z83" s="233">
        <v>42.603575360031229</v>
      </c>
      <c r="AA83" s="233">
        <v>40.922814691532423</v>
      </c>
      <c r="AB83" s="233">
        <v>41.360314144710401</v>
      </c>
      <c r="AC83" s="233">
        <v>41.557083447200476</v>
      </c>
      <c r="AD83" s="233">
        <v>41.747498159371133</v>
      </c>
      <c r="AE83" s="233">
        <v>44.852166952272249</v>
      </c>
      <c r="AF83" s="233">
        <v>37.025105406144</v>
      </c>
      <c r="AG83" s="233">
        <v>38.593947600752323</v>
      </c>
      <c r="AH83" s="233">
        <v>39.834250383397368</v>
      </c>
      <c r="AI83" s="233">
        <v>44.876950651855893</v>
      </c>
      <c r="AJ83" s="233">
        <v>43.635765402607419</v>
      </c>
      <c r="AK83" s="233">
        <v>44.727177353031003</v>
      </c>
      <c r="AL83" s="369">
        <v>0.15891688032864315</v>
      </c>
      <c r="AM83" s="211"/>
      <c r="AN83" s="233">
        <v>136.69968433057505</v>
      </c>
      <c r="AO83" s="233">
        <v>158.54741921189344</v>
      </c>
      <c r="AP83" s="233">
        <v>197.20501528999998</v>
      </c>
      <c r="AQ83" s="233">
        <v>210.64273573671721</v>
      </c>
      <c r="AR83" s="233">
        <v>169.05684217053414</v>
      </c>
      <c r="AS83" s="233">
        <v>169.51706270355427</v>
      </c>
      <c r="AT83" s="233">
        <v>160.33025404214959</v>
      </c>
      <c r="AU83" s="369">
        <v>-5.4194005694106817E-2</v>
      </c>
      <c r="AV83" s="203"/>
      <c r="AW83" s="219"/>
      <c r="AX83" s="219"/>
      <c r="AY83" s="219"/>
      <c r="AZ83" s="219"/>
      <c r="BA83" s="219"/>
      <c r="BB83" s="212"/>
      <c r="BC83" s="212"/>
    </row>
    <row r="84" spans="1:55" s="205" customFormat="1" ht="15" customHeight="1">
      <c r="A84" s="203"/>
      <c r="B84" s="485"/>
      <c r="C84" s="485" t="str">
        <f t="shared" si="3"/>
        <v/>
      </c>
      <c r="D84" s="487" t="s">
        <v>25</v>
      </c>
      <c r="E84" s="487" t="s">
        <v>187</v>
      </c>
      <c r="F84" s="224" t="str">
        <f>CHOOSE(Content!$A$1, $D84, $E84)&amp;$C84</f>
        <v>Copper, t</v>
      </c>
      <c r="G84" s="147"/>
      <c r="H84" s="218">
        <v>705.05110000000002</v>
      </c>
      <c r="I84" s="218">
        <v>559.38668000000007</v>
      </c>
      <c r="J84" s="218">
        <v>569.47908999999993</v>
      </c>
      <c r="K84" s="218">
        <v>451.78424000000001</v>
      </c>
      <c r="L84" s="218">
        <v>320.11180000000002</v>
      </c>
      <c r="M84" s="218">
        <v>464.74625000000003</v>
      </c>
      <c r="N84" s="218">
        <v>509.83013</v>
      </c>
      <c r="O84" s="218">
        <v>249.67395000000002</v>
      </c>
      <c r="P84" s="218">
        <v>600.31605000000002</v>
      </c>
      <c r="Q84" s="218">
        <v>540.30951000000005</v>
      </c>
      <c r="R84" s="218">
        <v>324.41030999999998</v>
      </c>
      <c r="S84" s="218">
        <v>436.28748000000002</v>
      </c>
      <c r="T84" s="218">
        <v>432.47164549686801</v>
      </c>
      <c r="U84" s="218">
        <v>383.27455043042102</v>
      </c>
      <c r="V84" s="218">
        <v>412.69606904843664</v>
      </c>
      <c r="W84" s="218">
        <v>435.549059768272</v>
      </c>
      <c r="X84" s="218">
        <v>593.11454807368898</v>
      </c>
      <c r="Y84" s="218">
        <v>491.73081231856099</v>
      </c>
      <c r="Z84" s="218">
        <v>540.78055957033996</v>
      </c>
      <c r="AA84" s="218">
        <v>537.20153570878404</v>
      </c>
      <c r="AB84" s="218">
        <v>493.69192989714298</v>
      </c>
      <c r="AC84" s="218">
        <v>441.89462066285699</v>
      </c>
      <c r="AD84" s="218">
        <v>541.07646770285703</v>
      </c>
      <c r="AE84" s="218">
        <v>362.35597014857103</v>
      </c>
      <c r="AF84" s="218">
        <v>423.55709186285708</v>
      </c>
      <c r="AG84" s="218">
        <v>437.53551753142852</v>
      </c>
      <c r="AH84" s="218">
        <v>265.64200260571403</v>
      </c>
      <c r="AI84" s="218">
        <v>236.61973136</v>
      </c>
      <c r="AJ84" s="218">
        <v>197.59716463999999</v>
      </c>
      <c r="AK84" s="218">
        <v>195.03951341714287</v>
      </c>
      <c r="AL84" s="365">
        <v>-0.55423158668911254</v>
      </c>
      <c r="AM84" s="211"/>
      <c r="AN84" s="247">
        <v>2285.7011100000004</v>
      </c>
      <c r="AO84" s="247">
        <v>1544.3621300000002</v>
      </c>
      <c r="AP84" s="247">
        <v>1901.3233499999999</v>
      </c>
      <c r="AQ84" s="247">
        <v>1663.9913247439999</v>
      </c>
      <c r="AR84" s="247">
        <v>2162.82745567137</v>
      </c>
      <c r="AS84" s="247">
        <v>1839.01898841143</v>
      </c>
      <c r="AT84" s="247">
        <v>1363.35434336</v>
      </c>
      <c r="AU84" s="369">
        <v>-0.25865129617955473</v>
      </c>
      <c r="AV84" s="203"/>
      <c r="AW84" s="219"/>
      <c r="AX84" s="219"/>
      <c r="AY84" s="219"/>
      <c r="AZ84" s="219"/>
      <c r="BA84" s="219"/>
      <c r="BB84" s="212"/>
      <c r="BC84" s="212"/>
    </row>
    <row r="85" spans="1:55" s="205" customFormat="1" ht="15" customHeight="1">
      <c r="A85" s="203"/>
      <c r="B85" s="485"/>
      <c r="C85" s="485" t="str">
        <f t="shared" si="3"/>
        <v/>
      </c>
      <c r="D85" s="487" t="s">
        <v>1</v>
      </c>
      <c r="E85" s="487" t="s">
        <v>326</v>
      </c>
      <c r="F85" s="224" t="str">
        <f>CHOOSE(Content!$A$1, $D85, $E85)&amp;$C85</f>
        <v>Silver, Moz</v>
      </c>
      <c r="G85" s="147"/>
      <c r="H85" s="256">
        <v>6.4278509000000005E-3</v>
      </c>
      <c r="I85" s="256">
        <v>9.2908515200000007E-3</v>
      </c>
      <c r="J85" s="256">
        <v>8.2404771499999998E-3</v>
      </c>
      <c r="K85" s="256">
        <v>7.1159803400000004E-3</v>
      </c>
      <c r="L85" s="256">
        <v>7.7863358099999995E-3</v>
      </c>
      <c r="M85" s="256">
        <v>9.1447058700000004E-3</v>
      </c>
      <c r="N85" s="256">
        <v>1.017124482E-2</v>
      </c>
      <c r="O85" s="256">
        <v>6.0872754900000003E-3</v>
      </c>
      <c r="P85" s="256">
        <v>1.314516728E-2</v>
      </c>
      <c r="Q85" s="256">
        <v>1.031687069E-2</v>
      </c>
      <c r="R85" s="256">
        <v>9.8299494099999985E-3</v>
      </c>
      <c r="S85" s="256">
        <v>7.7833676100000004E-3</v>
      </c>
      <c r="T85" s="256">
        <v>1.5628566383204461E-2</v>
      </c>
      <c r="U85" s="256">
        <v>1.5419111177198706E-2</v>
      </c>
      <c r="V85" s="256">
        <v>2.1099853682061503E-2</v>
      </c>
      <c r="W85" s="256">
        <v>1.6029371935634251E-2</v>
      </c>
      <c r="X85" s="256">
        <v>9.9642281415274793E-3</v>
      </c>
      <c r="Y85" s="256">
        <v>7.472062709984407E-3</v>
      </c>
      <c r="Z85" s="256">
        <v>7.0941882907068349E-3</v>
      </c>
      <c r="AA85" s="256">
        <v>6.2437285835999171E-3</v>
      </c>
      <c r="AB85" s="256">
        <v>5.5547273618724588E-3</v>
      </c>
      <c r="AC85" s="256">
        <v>4.0108645168550165E-3</v>
      </c>
      <c r="AD85" s="256">
        <v>4.2570519716430598E-3</v>
      </c>
      <c r="AE85" s="256">
        <v>4.932736605205202E-3</v>
      </c>
      <c r="AF85" s="256">
        <v>3.2007377626312151E-3</v>
      </c>
      <c r="AG85" s="256">
        <v>3.56432020512161E-3</v>
      </c>
      <c r="AH85" s="256">
        <v>3.9244127831273012E-3</v>
      </c>
      <c r="AI85" s="256">
        <v>3.9347208674264953E-3</v>
      </c>
      <c r="AJ85" s="256">
        <v>3.5874993232272896E-3</v>
      </c>
      <c r="AK85" s="256">
        <v>3.3229275290562153E-3</v>
      </c>
      <c r="AL85" s="369">
        <v>-6.7724744740535581E-2</v>
      </c>
      <c r="AM85" s="211"/>
      <c r="AN85" s="256">
        <v>3.1075159909999997E-2</v>
      </c>
      <c r="AO85" s="256">
        <v>3.3189561990000005E-2</v>
      </c>
      <c r="AP85" s="256">
        <v>4.107535499E-2</v>
      </c>
      <c r="AQ85" s="256">
        <v>6.8176903178098922E-2</v>
      </c>
      <c r="AR85" s="256">
        <v>3.0774207725818643E-2</v>
      </c>
      <c r="AS85" s="256">
        <v>1.8755380455575739E-2</v>
      </c>
      <c r="AT85" s="256">
        <v>1.4624191618306621E-2</v>
      </c>
      <c r="AU85" s="369">
        <v>-0.22026686406358487</v>
      </c>
      <c r="AV85" s="203"/>
      <c r="AW85" s="219"/>
      <c r="AX85" s="219"/>
      <c r="AY85" s="219"/>
      <c r="AZ85" s="219"/>
      <c r="BA85" s="219"/>
      <c r="BB85" s="212"/>
      <c r="BC85" s="21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E77B8-08C0-4834-BCD9-AF62A3402763}">
  <sheetPr>
    <tabColor theme="8" tint="0.79998168889431442"/>
  </sheetPr>
  <dimension ref="A1:Y80"/>
  <sheetViews>
    <sheetView showGridLines="0" zoomScale="90" zoomScaleNormal="90" workbookViewId="0">
      <pane xSplit="7" ySplit="2" topLeftCell="H4" activePane="bottomRight" state="frozen"/>
      <selection activeCell="F1" sqref="F1:F1048576"/>
      <selection pane="topRight" activeCell="F1" sqref="F1:F1048576"/>
      <selection pane="bottomLeft" activeCell="F1" sqref="F1:F1048576"/>
      <selection pane="bottomRight"/>
    </sheetView>
  </sheetViews>
  <sheetFormatPr defaultColWidth="9.140625" defaultRowHeight="16.350000000000001" customHeight="1"/>
  <cols>
    <col min="1" max="1" width="1.140625" customWidth="1"/>
    <col min="2" max="5" width="2.7109375" hidden="1" customWidth="1"/>
    <col min="6" max="6" width="42.42578125" customWidth="1"/>
    <col min="7" max="7" width="2.7109375" customWidth="1"/>
    <col min="8" max="22" width="10.42578125" customWidth="1"/>
    <col min="23" max="23" width="10.42578125" style="376" customWidth="1"/>
  </cols>
  <sheetData>
    <row r="1" spans="1:25" ht="48" customHeight="1">
      <c r="A1" s="2"/>
      <c r="B1" s="485"/>
      <c r="C1" s="485" t="str">
        <f t="shared" ref="C1:C64" si="0">IFERROR(CHOOSE(B1, " ¹ "," ² "," ³ "," ⁴ "," ⁵ "," ⁶ "," ⁷ "," ⁸ "," ⁹ ", " ¹⁰ "," ¹¹ "," ¹² " ),"")</f>
        <v/>
      </c>
      <c r="D1" s="486" t="s">
        <v>21</v>
      </c>
      <c r="E1" s="486" t="s">
        <v>181</v>
      </c>
      <c r="F1" s="147" t="str">
        <f>CHOOSE(Content!$A$1, $D1, $E1)&amp;$C1</f>
        <v>Group production statistics</v>
      </c>
      <c r="G1" s="147"/>
      <c r="H1" s="2"/>
      <c r="I1" s="2"/>
      <c r="J1" s="2"/>
      <c r="K1" s="2"/>
      <c r="L1" s="2"/>
      <c r="M1" s="2"/>
      <c r="N1" s="2"/>
      <c r="O1" s="2"/>
      <c r="P1" s="2"/>
      <c r="Q1" s="2"/>
      <c r="R1" s="2"/>
      <c r="S1" s="2"/>
      <c r="T1" s="2"/>
      <c r="U1" s="2"/>
      <c r="V1" s="2"/>
      <c r="W1" s="459"/>
    </row>
    <row r="2" spans="1:25" s="205" customFormat="1" ht="33" customHeight="1" thickBot="1">
      <c r="A2" s="203"/>
      <c r="B2" s="485"/>
      <c r="C2" s="485" t="str">
        <f t="shared" si="0"/>
        <v/>
      </c>
      <c r="D2" s="487" t="str">
        <f>""</f>
        <v/>
      </c>
      <c r="E2" s="487" t="str">
        <f>""</f>
        <v/>
      </c>
      <c r="F2" s="204" t="str">
        <f>CHOOSE(Content!$A$1, $D2, $E2)&amp;$C2</f>
        <v/>
      </c>
      <c r="G2" s="147"/>
      <c r="H2" s="166" t="str">
        <f>CHOOSE(Content!$A$1, "H"&amp;MONTH(H3)/6, MONTH(H3)/6&amp;"П")&amp;" "&amp;YEAR(H3)</f>
        <v>H1 2019</v>
      </c>
      <c r="I2" s="166" t="str">
        <f>CHOOSE(Content!$A$1, "H"&amp;MONTH(I3)/6, MONTH(I3)/6&amp;"П")&amp;" "&amp;YEAR(I3)</f>
        <v>H2 2019</v>
      </c>
      <c r="J2" s="166" t="str">
        <f>CHOOSE(Content!$A$1, "H"&amp;MONTH(J3)/6, MONTH(J3)/6&amp;"П")&amp;" "&amp;YEAR(J3)</f>
        <v>H1 2020</v>
      </c>
      <c r="K2" s="166" t="str">
        <f>CHOOSE(Content!$A$1, "H"&amp;MONTH(K3)/6, MONTH(K3)/6&amp;"П")&amp;" "&amp;YEAR(K3)</f>
        <v>H2 2020</v>
      </c>
      <c r="L2" s="166" t="str">
        <f>CHOOSE(Content!$A$1, "H"&amp;MONTH(L3)/6, MONTH(L3)/6&amp;"П")&amp;" "&amp;YEAR(L3)</f>
        <v>H1 2021</v>
      </c>
      <c r="M2" s="166" t="str">
        <f>CHOOSE(Content!$A$1, "H"&amp;MONTH(M3)/6, MONTH(M3)/6&amp;"П")&amp;" "&amp;YEAR(M3)</f>
        <v>H2 2021</v>
      </c>
      <c r="N2" s="166" t="str">
        <f>CHOOSE(Content!$A$1, "H"&amp;MONTH(N3)/6, MONTH(N3)/6&amp;"П")&amp;" "&amp;YEAR(N3)</f>
        <v>H1 2022</v>
      </c>
      <c r="O2" s="166" t="str">
        <f>CHOOSE(Content!$A$1, "H"&amp;MONTH(O3)/6, MONTH(O3)/6&amp;"П")&amp;" "&amp;YEAR(O3)</f>
        <v>H2 2022</v>
      </c>
      <c r="P2" s="166" t="str">
        <f>CHOOSE(Content!$A$1, "H"&amp;MONTH(P3)/6, MONTH(P3)/6&amp;"П")&amp;" "&amp;YEAR(P3)</f>
        <v>H1 2023</v>
      </c>
      <c r="Q2" s="166" t="str">
        <f>CHOOSE(Content!$A$1, "H"&amp;MONTH(Q3)/6, MONTH(Q3)/6&amp;"П")&amp;" "&amp;YEAR(Q3)</f>
        <v>H2 2023</v>
      </c>
      <c r="R2" s="166" t="str">
        <f>CHOOSE(Content!$A$1, "H"&amp;MONTH(R3)/6, MONTH(R3)/6&amp;"П")&amp;" "&amp;YEAR(R3)</f>
        <v>H1 2024</v>
      </c>
      <c r="S2" s="166" t="str">
        <f>CHOOSE(Content!$A$1, "H"&amp;MONTH(S3)/6, MONTH(S3)/6&amp;"П")&amp;" "&amp;YEAR(S3)</f>
        <v>H2 2024</v>
      </c>
      <c r="T2" s="166" t="str">
        <f>CHOOSE(Content!$A$1, "H"&amp;MONTH(T3)/6, MONTH(T3)/6&amp;"П")&amp;" "&amp;YEAR(T3)</f>
        <v>H1 2025</v>
      </c>
      <c r="U2" s="166" t="str">
        <f>CHOOSE(Content!$A$1, "H"&amp;MONTH(U3)/6, MONTH(U3)/6&amp;"П")&amp;" "&amp;YEAR(U3)</f>
        <v>H2 2025</v>
      </c>
      <c r="V2" s="166" t="str">
        <f>CHOOSE(Content!$A$1, "H"&amp;MONTH(V3)/6, MONTH(V3)/6&amp;"П")&amp;" "&amp;YEAR(V3)</f>
        <v>H1 2026</v>
      </c>
      <c r="W2" s="460" t="str">
        <f>CHOOSE(Content!$A$1, "Y-o-Y, %", "г/г, %" )</f>
        <v>Y-o-Y, %</v>
      </c>
    </row>
    <row r="3" spans="1:25" s="205" customFormat="1" ht="15" hidden="1" customHeight="1" thickTop="1">
      <c r="A3" s="203"/>
      <c r="B3" s="485"/>
      <c r="C3" s="485" t="str">
        <f t="shared" si="0"/>
        <v/>
      </c>
      <c r="D3" s="487" t="str">
        <f>""</f>
        <v/>
      </c>
      <c r="E3" s="487" t="str">
        <f>""</f>
        <v/>
      </c>
      <c r="F3" s="206" t="str">
        <f>CHOOSE(Content!$A$1, $D3, $E3)&amp;$C3</f>
        <v/>
      </c>
      <c r="G3" s="147"/>
      <c r="H3" s="383">
        <f>DATE(2019, 6,30)</f>
        <v>43646</v>
      </c>
      <c r="I3" s="383">
        <f>EOMONTH(H3,6)</f>
        <v>43830</v>
      </c>
      <c r="J3" s="383">
        <f t="shared" ref="J3:V3" si="1">EOMONTH(I3,6)</f>
        <v>44012</v>
      </c>
      <c r="K3" s="383">
        <f t="shared" si="1"/>
        <v>44196</v>
      </c>
      <c r="L3" s="383">
        <f t="shared" si="1"/>
        <v>44377</v>
      </c>
      <c r="M3" s="383">
        <f t="shared" si="1"/>
        <v>44561</v>
      </c>
      <c r="N3" s="383">
        <f t="shared" si="1"/>
        <v>44742</v>
      </c>
      <c r="O3" s="383">
        <f t="shared" si="1"/>
        <v>44926</v>
      </c>
      <c r="P3" s="383">
        <f t="shared" si="1"/>
        <v>45107</v>
      </c>
      <c r="Q3" s="383">
        <f t="shared" si="1"/>
        <v>45291</v>
      </c>
      <c r="R3" s="383">
        <f t="shared" si="1"/>
        <v>45473</v>
      </c>
      <c r="S3" s="383">
        <f t="shared" si="1"/>
        <v>45657</v>
      </c>
      <c r="T3" s="383">
        <f t="shared" si="1"/>
        <v>45838</v>
      </c>
      <c r="U3" s="383">
        <f t="shared" si="1"/>
        <v>46022</v>
      </c>
      <c r="V3" s="383">
        <f t="shared" si="1"/>
        <v>46203</v>
      </c>
      <c r="W3" s="461"/>
    </row>
    <row r="4" spans="1:25" s="205" customFormat="1" ht="48" customHeight="1" thickTop="1">
      <c r="A4" s="203"/>
      <c r="B4" s="485"/>
      <c r="C4" s="485" t="str">
        <f t="shared" si="0"/>
        <v/>
      </c>
      <c r="D4" s="486" t="s">
        <v>22</v>
      </c>
      <c r="E4" s="486" t="s">
        <v>172</v>
      </c>
      <c r="F4" s="177" t="str">
        <f>CHOOSE(Content!$A$1, $D4, $E4)&amp;$C4</f>
        <v>Consolidated highlights</v>
      </c>
      <c r="G4" s="147"/>
      <c r="H4" s="203"/>
      <c r="I4" s="203"/>
      <c r="J4" s="203"/>
      <c r="K4" s="203"/>
      <c r="L4" s="203"/>
      <c r="M4" s="203"/>
      <c r="N4" s="203"/>
      <c r="O4" s="203"/>
      <c r="P4" s="203"/>
      <c r="Q4" s="203"/>
      <c r="R4" s="203"/>
      <c r="S4" s="203"/>
      <c r="T4" s="203"/>
      <c r="U4" s="203"/>
      <c r="V4" s="203"/>
      <c r="W4" s="369"/>
    </row>
    <row r="5" spans="1:25" s="205" customFormat="1" ht="16.350000000000001" customHeight="1">
      <c r="A5" s="203"/>
      <c r="B5" s="485"/>
      <c r="C5" s="485" t="str">
        <f t="shared" si="0"/>
        <v/>
      </c>
      <c r="D5" s="487" t="s">
        <v>11</v>
      </c>
      <c r="E5" s="487" t="s">
        <v>182</v>
      </c>
      <c r="F5" s="209" t="str">
        <f>CHOOSE(Content!$A$1, $D5, $E5)&amp;$C5</f>
        <v>Waste mined, Kt</v>
      </c>
      <c r="G5" s="147"/>
      <c r="H5" s="244">
        <v>55025.630069999999</v>
      </c>
      <c r="I5" s="244">
        <v>57778.040959999998</v>
      </c>
      <c r="J5" s="244">
        <v>58288.630569999994</v>
      </c>
      <c r="K5" s="244">
        <v>60016.654880000002</v>
      </c>
      <c r="L5" s="244">
        <v>60410.393760000006</v>
      </c>
      <c r="M5" s="244">
        <v>64633.315499999997</v>
      </c>
      <c r="N5" s="244">
        <v>62949.436079999999</v>
      </c>
      <c r="O5" s="244">
        <v>63553.337249999997</v>
      </c>
      <c r="P5" s="244">
        <v>60261.948530000001</v>
      </c>
      <c r="Q5" s="244">
        <v>61717.426910000002</v>
      </c>
      <c r="R5" s="244">
        <v>64401.096440000001</v>
      </c>
      <c r="S5" s="244">
        <v>64560.14963</v>
      </c>
      <c r="T5" s="244">
        <v>60713.350934231181</v>
      </c>
      <c r="U5" s="244">
        <v>62490.256699757694</v>
      </c>
      <c r="V5" s="244">
        <v>49327.314940446202</v>
      </c>
      <c r="W5" s="369">
        <v>-0.18753759788549818</v>
      </c>
      <c r="Y5" s="518"/>
    </row>
    <row r="6" spans="1:25" s="216" customFormat="1" ht="16.350000000000001" customHeight="1">
      <c r="A6" s="213"/>
      <c r="B6" s="485"/>
      <c r="C6" s="485" t="str">
        <f t="shared" si="0"/>
        <v/>
      </c>
      <c r="D6" s="487" t="s">
        <v>4</v>
      </c>
      <c r="E6" s="487" t="s">
        <v>183</v>
      </c>
      <c r="F6" s="1" t="str">
        <f>CHOOSE(Content!$A$1, $D6, $E6)&amp;$C6</f>
        <v>Ore mined, Kt</v>
      </c>
      <c r="G6" s="147"/>
      <c r="H6" s="260">
        <v>2971.0055400000001</v>
      </c>
      <c r="I6" s="260">
        <v>2972.38526</v>
      </c>
      <c r="J6" s="260">
        <v>2525.027</v>
      </c>
      <c r="K6" s="260">
        <v>2328.0488299999997</v>
      </c>
      <c r="L6" s="260">
        <v>3004.491</v>
      </c>
      <c r="M6" s="260">
        <v>2796.489</v>
      </c>
      <c r="N6" s="260">
        <v>3200.8409999999999</v>
      </c>
      <c r="O6" s="260">
        <v>2879.3159999999998</v>
      </c>
      <c r="P6" s="260">
        <v>2688.8859999999995</v>
      </c>
      <c r="Q6" s="260">
        <v>2571.3580000000002</v>
      </c>
      <c r="R6" s="260">
        <v>2483.7870000000003</v>
      </c>
      <c r="S6" s="260">
        <v>2717.0029999999997</v>
      </c>
      <c r="T6" s="260">
        <v>2579.0230000000001</v>
      </c>
      <c r="U6" s="260">
        <v>2720.6899999999996</v>
      </c>
      <c r="V6" s="260">
        <v>2768.45</v>
      </c>
      <c r="W6" s="462">
        <v>7.3449131706076143E-2</v>
      </c>
      <c r="Y6" s="518"/>
    </row>
    <row r="7" spans="1:25" s="205" customFormat="1" ht="16.350000000000001" customHeight="1">
      <c r="A7" s="203"/>
      <c r="B7" s="485"/>
      <c r="C7" s="485" t="str">
        <f t="shared" si="0"/>
        <v/>
      </c>
      <c r="D7" s="487" t="s">
        <v>5</v>
      </c>
      <c r="E7" s="487" t="s">
        <v>191</v>
      </c>
      <c r="F7" s="217" t="str">
        <f>CHOOSE(Content!$A$1, $D7, $E7)&amp;$C7</f>
        <v>Open-pit</v>
      </c>
      <c r="G7" s="147"/>
      <c r="H7" s="244">
        <v>2971.0055400000001</v>
      </c>
      <c r="I7" s="244">
        <v>2972.38526</v>
      </c>
      <c r="J7" s="244">
        <v>2525.027</v>
      </c>
      <c r="K7" s="244">
        <v>2328.0488299999997</v>
      </c>
      <c r="L7" s="244">
        <v>3004.491</v>
      </c>
      <c r="M7" s="244">
        <v>2796.489</v>
      </c>
      <c r="N7" s="244">
        <v>3200.8409999999999</v>
      </c>
      <c r="O7" s="244">
        <v>2879.3159999999998</v>
      </c>
      <c r="P7" s="244">
        <v>2688.8859999999995</v>
      </c>
      <c r="Q7" s="244">
        <v>2571.3580000000002</v>
      </c>
      <c r="R7" s="244">
        <v>2483.7870000000003</v>
      </c>
      <c r="S7" s="244">
        <v>2717.0029999999997</v>
      </c>
      <c r="T7" s="244">
        <v>2579.0230000000001</v>
      </c>
      <c r="U7" s="244">
        <v>2720.6899999999996</v>
      </c>
      <c r="V7" s="244">
        <v>2768.45</v>
      </c>
      <c r="W7" s="369">
        <v>7.3449131706076143E-2</v>
      </c>
      <c r="Y7" s="518"/>
    </row>
    <row r="8" spans="1:25" s="216" customFormat="1" ht="16.350000000000001" customHeight="1">
      <c r="A8" s="213"/>
      <c r="B8" s="485"/>
      <c r="C8" s="485" t="str">
        <f t="shared" si="0"/>
        <v/>
      </c>
      <c r="D8" s="487" t="s">
        <v>7</v>
      </c>
      <c r="E8" s="487" t="s">
        <v>194</v>
      </c>
      <c r="F8" s="1" t="str">
        <f>CHOOSE(Content!$A$1, $D8, $E8)&amp;$C8</f>
        <v>Ore processed, Kt</v>
      </c>
      <c r="G8" s="147"/>
      <c r="H8" s="260">
        <v>2800.3230000000003</v>
      </c>
      <c r="I8" s="260">
        <v>2749.8839800000001</v>
      </c>
      <c r="J8" s="260">
        <v>2852.5228900000002</v>
      </c>
      <c r="K8" s="260">
        <v>2866.3608600000002</v>
      </c>
      <c r="L8" s="260">
        <v>3065.85968</v>
      </c>
      <c r="M8" s="260">
        <v>3013.57377</v>
      </c>
      <c r="N8" s="260">
        <v>3054.555558</v>
      </c>
      <c r="O8" s="260">
        <v>3096.7890499999999</v>
      </c>
      <c r="P8" s="260">
        <v>3114.8944929999998</v>
      </c>
      <c r="Q8" s="260">
        <v>3226.2048199999999</v>
      </c>
      <c r="R8" s="260">
        <v>3145.5005500000002</v>
      </c>
      <c r="S8" s="260">
        <v>3226.984864</v>
      </c>
      <c r="T8" s="260">
        <v>3216.3411599999999</v>
      </c>
      <c r="U8" s="260">
        <v>3305.6469999999999</v>
      </c>
      <c r="V8" s="260">
        <v>3218.5</v>
      </c>
      <c r="W8" s="462">
        <v>6.7120989117963603E-4</v>
      </c>
      <c r="Y8" s="518"/>
    </row>
    <row r="9" spans="1:25" s="205" customFormat="1" ht="32.1" customHeight="1">
      <c r="A9" s="203"/>
      <c r="B9" s="485"/>
      <c r="C9" s="485" t="str">
        <f t="shared" si="0"/>
        <v/>
      </c>
      <c r="D9" s="487" t="s">
        <v>439</v>
      </c>
      <c r="E9" s="487" t="s">
        <v>440</v>
      </c>
      <c r="F9" s="261" t="str">
        <f>CHOOSE(Content!$A$1, $D9, $E9)&amp;$C9</f>
        <v>Gold grade processed, g/t</v>
      </c>
      <c r="G9" s="147"/>
      <c r="H9" s="220">
        <v>3.4461811182846418</v>
      </c>
      <c r="I9" s="220">
        <v>3.2747620195334517</v>
      </c>
      <c r="J9" s="220">
        <v>3.0910802041366079</v>
      </c>
      <c r="K9" s="220">
        <v>2.903260480954851</v>
      </c>
      <c r="L9" s="220">
        <v>3.0538376817514292</v>
      </c>
      <c r="M9" s="220">
        <v>3.3233839437632069</v>
      </c>
      <c r="N9" s="220">
        <v>3.1661455972923607</v>
      </c>
      <c r="O9" s="220">
        <v>2.9183837913061539</v>
      </c>
      <c r="P9" s="220">
        <v>2.8594922218357781</v>
      </c>
      <c r="Q9" s="220">
        <v>2.8653799171994287</v>
      </c>
      <c r="R9" s="220">
        <v>3.0579628871306421</v>
      </c>
      <c r="S9" s="220">
        <v>2.554256483181323</v>
      </c>
      <c r="T9" s="220">
        <v>2.9924302868418349</v>
      </c>
      <c r="U9" s="220">
        <v>2.4698822530052364</v>
      </c>
      <c r="V9" s="220">
        <v>2.8992778064315674</v>
      </c>
      <c r="W9" s="369">
        <v>-3.1129373613103972E-2</v>
      </c>
    </row>
    <row r="10" spans="1:25" s="205" customFormat="1" ht="16.350000000000001" customHeight="1">
      <c r="A10" s="203"/>
      <c r="B10" s="485"/>
      <c r="C10" s="485" t="str">
        <f t="shared" si="0"/>
        <v/>
      </c>
      <c r="D10" s="487" t="s">
        <v>345</v>
      </c>
      <c r="E10" s="487" t="s">
        <v>184</v>
      </c>
      <c r="F10" s="217" t="str">
        <f>CHOOSE(Content!$A$1, $D10, $E10)&amp;$C10</f>
        <v>Silver grade processed, g/t</v>
      </c>
      <c r="G10" s="147"/>
      <c r="H10" s="262">
        <v>0.87300585488304328</v>
      </c>
      <c r="I10" s="262">
        <v>1.0333230331993815</v>
      </c>
      <c r="J10" s="262">
        <v>1.1679798068592822</v>
      </c>
      <c r="K10" s="262">
        <v>1.6261055119109997</v>
      </c>
      <c r="L10" s="262">
        <v>1.42500895332263</v>
      </c>
      <c r="M10" s="262">
        <v>0.74346779766418947</v>
      </c>
      <c r="N10" s="262">
        <v>0.6718452524630818</v>
      </c>
      <c r="O10" s="262">
        <v>0.65159098912752078</v>
      </c>
      <c r="P10" s="262">
        <v>0.61976754237600551</v>
      </c>
      <c r="Q10" s="220">
        <v>0.42520243708519434</v>
      </c>
      <c r="R10" s="220">
        <v>0.41802748897580344</v>
      </c>
      <c r="S10" s="220">
        <v>0.42242027338976906</v>
      </c>
      <c r="T10" s="220">
        <v>0.26471877753167206</v>
      </c>
      <c r="U10" s="220">
        <v>0.3</v>
      </c>
      <c r="V10" s="220">
        <v>0.22382675159235671</v>
      </c>
      <c r="W10" s="369">
        <v>-0.15447346168868903</v>
      </c>
    </row>
    <row r="11" spans="1:25" s="349" customFormat="1" ht="33" customHeight="1">
      <c r="A11" s="346"/>
      <c r="B11" s="485"/>
      <c r="C11" s="485" t="str">
        <f t="shared" si="0"/>
        <v/>
      </c>
      <c r="D11" s="487" t="s">
        <v>169</v>
      </c>
      <c r="E11" s="487" t="s">
        <v>333</v>
      </c>
      <c r="F11" s="347" t="str">
        <f>CHOOSE(Content!$A$1, $D11, $E11)&amp;$C11</f>
        <v>GE grade processed, g/t</v>
      </c>
      <c r="G11" s="147"/>
      <c r="H11" s="348">
        <v>3.4570936914706798</v>
      </c>
      <c r="I11" s="348">
        <v>3.287678557448444</v>
      </c>
      <c r="J11" s="348">
        <v>3.1056799517223488</v>
      </c>
      <c r="K11" s="348">
        <v>2.9235867998537386</v>
      </c>
      <c r="L11" s="348">
        <v>3.8013713018325754</v>
      </c>
      <c r="M11" s="348">
        <v>3.3326772912340092</v>
      </c>
      <c r="N11" s="348">
        <v>3.1745436629481492</v>
      </c>
      <c r="O11" s="348">
        <v>3.3326772912340092</v>
      </c>
      <c r="P11" s="348">
        <v>2.9265286786702482</v>
      </c>
      <c r="Q11" s="348">
        <v>2.8706949476629937</v>
      </c>
      <c r="R11" s="348">
        <v>2.961365226410988</v>
      </c>
      <c r="S11" s="348">
        <v>2.5595367365986954</v>
      </c>
      <c r="T11" s="348">
        <v>3.0145129187325148</v>
      </c>
      <c r="U11" s="348">
        <v>2.4736322530052361</v>
      </c>
      <c r="V11" s="348">
        <v>2.9020756408264718</v>
      </c>
      <c r="W11" s="369">
        <v>-3.729865518483777E-2</v>
      </c>
    </row>
    <row r="12" spans="1:25" s="205" customFormat="1" ht="16.350000000000001" customHeight="1">
      <c r="A12" s="203"/>
      <c r="B12" s="485"/>
      <c r="C12" s="485" t="str">
        <f t="shared" si="0"/>
        <v/>
      </c>
      <c r="D12" s="487" t="s">
        <v>9</v>
      </c>
      <c r="E12" s="487" t="s">
        <v>185</v>
      </c>
      <c r="F12" s="1" t="str">
        <f>CHOOSE(Content!$A$1, $D12, $E12)&amp;$C12</f>
        <v>TOTAL PRODUCTION</v>
      </c>
      <c r="G12" s="147"/>
      <c r="H12" s="210"/>
      <c r="I12" s="210"/>
      <c r="J12" s="210"/>
      <c r="K12" s="210"/>
      <c r="L12" s="210"/>
      <c r="M12" s="210"/>
      <c r="N12" s="210"/>
      <c r="O12" s="210"/>
      <c r="P12" s="210"/>
      <c r="Q12" s="210"/>
      <c r="R12" s="210"/>
      <c r="S12" s="210"/>
      <c r="T12" s="210"/>
      <c r="U12" s="210"/>
      <c r="V12" s="210"/>
      <c r="W12" s="363"/>
    </row>
    <row r="13" spans="1:25" s="205" customFormat="1" ht="16.350000000000001" customHeight="1">
      <c r="A13" s="203"/>
      <c r="B13" s="485"/>
      <c r="C13" s="485" t="str">
        <f t="shared" si="0"/>
        <v/>
      </c>
      <c r="D13" s="487" t="s">
        <v>0</v>
      </c>
      <c r="E13" s="487" t="s">
        <v>186</v>
      </c>
      <c r="F13" s="222" t="str">
        <f>CHOOSE(Content!$A$1, $D13, $E13)&amp;$C13</f>
        <v>Gold, Koz</v>
      </c>
      <c r="G13" s="147"/>
      <c r="H13" s="210">
        <v>229.3966442121615</v>
      </c>
      <c r="I13" s="210">
        <v>250.80212791072765</v>
      </c>
      <c r="J13" s="210">
        <v>297.17929278824965</v>
      </c>
      <c r="K13" s="210">
        <v>242.94101793103044</v>
      </c>
      <c r="L13" s="210">
        <v>292.47178202010804</v>
      </c>
      <c r="M13" s="210">
        <v>264.66697897052859</v>
      </c>
      <c r="N13" s="210">
        <v>243.63177992718175</v>
      </c>
      <c r="O13" s="210">
        <v>296.97353981326495</v>
      </c>
      <c r="P13" s="210">
        <v>213.22996797795739</v>
      </c>
      <c r="Q13" s="210">
        <v>271.8922208037298</v>
      </c>
      <c r="R13" s="210">
        <v>251.83565390390149</v>
      </c>
      <c r="S13" s="210">
        <v>237.45618064848009</v>
      </c>
      <c r="T13" s="210">
        <v>122.78222280450751</v>
      </c>
      <c r="U13" s="210">
        <v>271.03723628530554</v>
      </c>
      <c r="V13" s="210">
        <v>210.35482437667787</v>
      </c>
      <c r="W13" s="369">
        <v>0.71323518642924788</v>
      </c>
      <c r="Y13" s="518"/>
    </row>
    <row r="14" spans="1:25" s="205" customFormat="1" ht="16.350000000000001" customHeight="1">
      <c r="A14" s="203"/>
      <c r="B14" s="485"/>
      <c r="C14" s="485" t="str">
        <f t="shared" si="0"/>
        <v/>
      </c>
      <c r="D14" s="487" t="s">
        <v>1</v>
      </c>
      <c r="E14" s="487" t="s">
        <v>326</v>
      </c>
      <c r="F14" s="222" t="str">
        <f>CHOOSE(Content!$A$1, $D14, $E14)&amp;$C14</f>
        <v>Silver, Moz</v>
      </c>
      <c r="G14" s="147"/>
      <c r="H14" s="223">
        <v>1.5718702420000001E-2</v>
      </c>
      <c r="I14" s="223">
        <v>1.5718702420000001E-2</v>
      </c>
      <c r="J14" s="223">
        <v>1.7531328669999999E-2</v>
      </c>
      <c r="K14" s="223">
        <v>1.5356457489999999E-2</v>
      </c>
      <c r="L14" s="223">
        <v>1.4902316150000001E-2</v>
      </c>
      <c r="M14" s="223">
        <v>1.6931041680000002E-2</v>
      </c>
      <c r="N14" s="223">
        <v>1.931595069E-2</v>
      </c>
      <c r="O14" s="223">
        <v>3.7129225617695757E-2</v>
      </c>
      <c r="P14" s="223">
        <v>1.7436290851511885E-2</v>
      </c>
      <c r="Q14" s="223">
        <v>1.3337916874306752E-2</v>
      </c>
      <c r="R14" s="223">
        <v>9.5655918787274745E-3</v>
      </c>
      <c r="S14" s="223">
        <v>9.1897885768482609E-3</v>
      </c>
      <c r="T14" s="223">
        <v>6.7650579677528255E-3</v>
      </c>
      <c r="U14" s="223">
        <v>7.8591336505537956E-3</v>
      </c>
      <c r="V14" s="223">
        <v>6.910426852283505E-3</v>
      </c>
      <c r="W14" s="369">
        <v>2.1488194960577189E-2</v>
      </c>
      <c r="Y14" s="518"/>
    </row>
    <row r="15" spans="1:25" s="205" customFormat="1" ht="16.350000000000001" customHeight="1">
      <c r="A15" s="203"/>
      <c r="B15" s="485"/>
      <c r="C15" s="485" t="str">
        <f t="shared" si="0"/>
        <v/>
      </c>
      <c r="D15" s="487" t="s">
        <v>25</v>
      </c>
      <c r="E15" s="487" t="s">
        <v>187</v>
      </c>
      <c r="F15" s="224" t="str">
        <f>CHOOSE(Content!$A$1, $D15, $E15)&amp;$C15</f>
        <v>Copper, t</v>
      </c>
      <c r="G15" s="147"/>
      <c r="H15" s="210">
        <v>1264.43778</v>
      </c>
      <c r="I15" s="210">
        <v>1021.26333</v>
      </c>
      <c r="J15" s="210">
        <v>784.85804999999993</v>
      </c>
      <c r="K15" s="210">
        <v>759.50408000000004</v>
      </c>
      <c r="L15" s="210">
        <v>1140.62556</v>
      </c>
      <c r="M15" s="210">
        <v>760.69778999999994</v>
      </c>
      <c r="N15" s="210">
        <v>815.74619592728902</v>
      </c>
      <c r="O15" s="210">
        <v>848.24512881670864</v>
      </c>
      <c r="P15" s="210">
        <v>1084.8453603922499</v>
      </c>
      <c r="Q15" s="210">
        <v>1077.982095279124</v>
      </c>
      <c r="R15" s="210">
        <v>935.58655055999998</v>
      </c>
      <c r="S15" s="210">
        <v>903.43243785142806</v>
      </c>
      <c r="T15" s="210">
        <v>861.09260939428555</v>
      </c>
      <c r="U15" s="210">
        <v>502.26173396571403</v>
      </c>
      <c r="V15" s="210">
        <v>392.63667805714283</v>
      </c>
      <c r="W15" s="369">
        <v>-0.5440250284654824</v>
      </c>
      <c r="Y15" s="518"/>
    </row>
    <row r="16" spans="1:25" s="216" customFormat="1" ht="16.350000000000001" customHeight="1">
      <c r="A16" s="213"/>
      <c r="B16" s="485"/>
      <c r="C16" s="485" t="str">
        <f t="shared" si="0"/>
        <v/>
      </c>
      <c r="D16" s="487" t="s">
        <v>454</v>
      </c>
      <c r="E16" s="487" t="s">
        <v>390</v>
      </c>
      <c r="F16" s="151" t="str">
        <f>CHOOSE(Content!$A$1, $D16, $E16)&amp;$C16</f>
        <v>Gold equivalent, Koz</v>
      </c>
      <c r="G16" s="147"/>
      <c r="H16" s="225">
        <v>229.5931279924115</v>
      </c>
      <c r="I16" s="225">
        <v>250.99861169097764</v>
      </c>
      <c r="J16" s="225">
        <v>297.39843439662468</v>
      </c>
      <c r="K16" s="225">
        <v>243.13297364965544</v>
      </c>
      <c r="L16" s="225">
        <v>292.65806097198305</v>
      </c>
      <c r="M16" s="225">
        <v>264.87861699152859</v>
      </c>
      <c r="N16" s="225">
        <v>243.87322931080675</v>
      </c>
      <c r="O16" s="225">
        <v>297.43765513348615</v>
      </c>
      <c r="P16" s="225">
        <v>213.4479216136013</v>
      </c>
      <c r="Q16" s="225">
        <v>272.05894476465863</v>
      </c>
      <c r="R16" s="225">
        <v>251.95522380238558</v>
      </c>
      <c r="S16" s="225">
        <v>237.57105300569069</v>
      </c>
      <c r="T16" s="225">
        <v>122.86678602910442</v>
      </c>
      <c r="U16" s="225">
        <v>271.13547545593747</v>
      </c>
      <c r="V16" s="225">
        <v>210.4412047123314</v>
      </c>
      <c r="W16" s="367">
        <v>0.71275909066655774</v>
      </c>
      <c r="Y16" s="518"/>
    </row>
    <row r="17" spans="1:25" s="205" customFormat="1" ht="48" customHeight="1">
      <c r="A17" s="203"/>
      <c r="B17" s="485"/>
      <c r="C17" s="485" t="str">
        <f t="shared" si="0"/>
        <v/>
      </c>
      <c r="D17" s="486" t="s">
        <v>706</v>
      </c>
      <c r="E17" s="486" t="s">
        <v>707</v>
      </c>
      <c r="F17" s="123" t="str">
        <f>CHOOSE(Content!$A$1, $D17, $E17)&amp;$C17</f>
        <v>Ag/Au ratio</v>
      </c>
      <c r="G17" s="147"/>
      <c r="H17" s="516">
        <v>80</v>
      </c>
      <c r="I17" s="516">
        <v>80</v>
      </c>
      <c r="J17" s="516">
        <v>80</v>
      </c>
      <c r="K17" s="516">
        <v>80</v>
      </c>
      <c r="L17" s="516">
        <v>80</v>
      </c>
      <c r="M17" s="516">
        <v>80</v>
      </c>
      <c r="N17" s="516">
        <v>80</v>
      </c>
      <c r="O17" s="516">
        <v>80</v>
      </c>
      <c r="P17" s="516">
        <v>80</v>
      </c>
      <c r="Q17" s="516">
        <v>80</v>
      </c>
      <c r="R17" s="516">
        <v>80</v>
      </c>
      <c r="S17" s="516">
        <v>80</v>
      </c>
      <c r="T17" s="516">
        <v>80</v>
      </c>
      <c r="U17" s="516">
        <v>80</v>
      </c>
      <c r="V17" s="516">
        <v>80</v>
      </c>
      <c r="W17" s="516">
        <v>80</v>
      </c>
    </row>
    <row r="18" spans="1:25" s="205" customFormat="1" ht="33" customHeight="1">
      <c r="A18" s="203"/>
      <c r="B18" s="485"/>
      <c r="C18" s="485" t="str">
        <f t="shared" si="0"/>
        <v/>
      </c>
      <c r="D18" s="487" t="s">
        <v>157</v>
      </c>
      <c r="E18" s="487" t="s">
        <v>188</v>
      </c>
      <c r="F18" s="148" t="str">
        <f>CHOOSE(Content!$A$1, $D18, $E18)&amp;$C18</f>
        <v>Gold production by mine, Koz</v>
      </c>
      <c r="G18" s="147"/>
      <c r="H18" s="227"/>
      <c r="I18" s="227"/>
      <c r="J18" s="227"/>
      <c r="K18" s="227"/>
      <c r="L18" s="227"/>
      <c r="M18" s="227"/>
      <c r="N18" s="227"/>
      <c r="O18" s="227"/>
      <c r="P18" s="227"/>
      <c r="Q18" s="227"/>
      <c r="R18" s="227"/>
      <c r="S18" s="227"/>
      <c r="T18" s="227"/>
      <c r="U18" s="227"/>
      <c r="V18" s="227"/>
      <c r="W18" s="463"/>
    </row>
    <row r="19" spans="1:25" s="205" customFormat="1" ht="16.350000000000001" customHeight="1">
      <c r="A19" s="228"/>
      <c r="B19" s="485"/>
      <c r="C19" s="485" t="str">
        <f t="shared" si="0"/>
        <v/>
      </c>
      <c r="D19" s="487" t="s">
        <v>363</v>
      </c>
      <c r="E19" s="487" t="s">
        <v>364</v>
      </c>
      <c r="F19" s="222" t="str">
        <f>CHOOSE(Content!$A$1, $D19, $E19)&amp;$C19</f>
        <v>Kyzyl</v>
      </c>
      <c r="G19" s="147"/>
      <c r="H19" s="51">
        <v>159.46222072242674</v>
      </c>
      <c r="I19" s="51">
        <v>184.02040620830456</v>
      </c>
      <c r="J19" s="51">
        <v>212.84250826562928</v>
      </c>
      <c r="K19" s="51">
        <v>168.73038324175735</v>
      </c>
      <c r="L19" s="51">
        <v>182.28249504010802</v>
      </c>
      <c r="M19" s="51">
        <v>177.65125066052858</v>
      </c>
      <c r="N19" s="51">
        <v>134.78125994437926</v>
      </c>
      <c r="O19" s="51">
        <v>195.18132405935023</v>
      </c>
      <c r="P19" s="51">
        <v>127.69951585898693</v>
      </c>
      <c r="Q19" s="51">
        <v>188.36583075216612</v>
      </c>
      <c r="R19" s="51">
        <v>168.9182563119906</v>
      </c>
      <c r="S19" s="51">
        <v>150.8565155368367</v>
      </c>
      <c r="T19" s="51">
        <v>47.163169797611197</v>
      </c>
      <c r="U19" s="51">
        <v>186.32603525005226</v>
      </c>
      <c r="V19" s="51">
        <v>121.99188162103944</v>
      </c>
      <c r="W19" s="369">
        <v>1.5865920832831364</v>
      </c>
      <c r="Y19" s="518"/>
    </row>
    <row r="20" spans="1:25" s="205" customFormat="1" ht="16.350000000000001" customHeight="1">
      <c r="A20" s="203"/>
      <c r="B20" s="485"/>
      <c r="C20" s="485" t="str">
        <f t="shared" si="0"/>
        <v/>
      </c>
      <c r="D20" s="487" t="s">
        <v>23</v>
      </c>
      <c r="E20" s="487" t="s">
        <v>189</v>
      </c>
      <c r="F20" s="222" t="str">
        <f>CHOOSE(Content!$A$1, $D20, $E20)&amp;$C20</f>
        <v>Varvara</v>
      </c>
      <c r="G20" s="147"/>
      <c r="H20" s="51">
        <v>69.934423489734755</v>
      </c>
      <c r="I20" s="51">
        <v>66.781721702423084</v>
      </c>
      <c r="J20" s="51">
        <v>84.336784522620363</v>
      </c>
      <c r="K20" s="51">
        <v>74.210634689273078</v>
      </c>
      <c r="L20" s="51">
        <v>110.18928698000001</v>
      </c>
      <c r="M20" s="51">
        <v>87.015728310000014</v>
      </c>
      <c r="N20" s="51">
        <v>108.8505199828025</v>
      </c>
      <c r="O20" s="51">
        <v>101.7922157539147</v>
      </c>
      <c r="P20" s="51">
        <v>85.530452118970459</v>
      </c>
      <c r="Q20" s="51">
        <v>83.526390051563652</v>
      </c>
      <c r="R20" s="51">
        <v>82.917397591910884</v>
      </c>
      <c r="S20" s="51">
        <v>86.59966511164339</v>
      </c>
      <c r="T20" s="51">
        <v>75.619053006896323</v>
      </c>
      <c r="U20" s="51">
        <v>84.711201035253254</v>
      </c>
      <c r="V20" s="51">
        <v>88.362942755638414</v>
      </c>
      <c r="W20" s="369">
        <v>0.16852749726421301</v>
      </c>
      <c r="Y20" s="518"/>
    </row>
    <row r="21" spans="1:25" s="216" customFormat="1" ht="16.350000000000001" customHeight="1">
      <c r="A21" s="229"/>
      <c r="B21" s="485"/>
      <c r="C21" s="485" t="str">
        <f t="shared" si="0"/>
        <v/>
      </c>
      <c r="D21" s="487" t="s">
        <v>36</v>
      </c>
      <c r="E21" s="487" t="s">
        <v>220</v>
      </c>
      <c r="F21" s="151" t="str">
        <f>CHOOSE(Content!$A$1, $D21, $E21)&amp;$C21</f>
        <v>Total</v>
      </c>
      <c r="G21" s="147"/>
      <c r="H21" s="264">
        <v>229.3966442121615</v>
      </c>
      <c r="I21" s="264">
        <v>250.80212791072765</v>
      </c>
      <c r="J21" s="264">
        <v>297.17929278824965</v>
      </c>
      <c r="K21" s="264">
        <v>242.94101793103044</v>
      </c>
      <c r="L21" s="264">
        <v>292.47178202010804</v>
      </c>
      <c r="M21" s="264">
        <v>264.66697897052859</v>
      </c>
      <c r="N21" s="264">
        <v>243.63177992718175</v>
      </c>
      <c r="O21" s="264">
        <v>296.97353981326495</v>
      </c>
      <c r="P21" s="264">
        <v>213.22996797795739</v>
      </c>
      <c r="Q21" s="264">
        <v>271.89222080372974</v>
      </c>
      <c r="R21" s="264">
        <v>251.83565390390149</v>
      </c>
      <c r="S21" s="264">
        <v>237.45618064848009</v>
      </c>
      <c r="T21" s="264">
        <v>122.78222280450751</v>
      </c>
      <c r="U21" s="264">
        <v>271.03723628530554</v>
      </c>
      <c r="V21" s="264">
        <v>210.35482437667787</v>
      </c>
      <c r="W21" s="464">
        <v>0.71323518642924788</v>
      </c>
      <c r="Y21" s="518"/>
    </row>
    <row r="22" spans="1:25" s="205" customFormat="1" ht="47.1" customHeight="1">
      <c r="A22" s="203"/>
      <c r="B22" s="485"/>
      <c r="C22" s="485" t="str">
        <f t="shared" si="0"/>
        <v/>
      </c>
      <c r="D22" s="487" t="s">
        <v>158</v>
      </c>
      <c r="E22" s="487" t="s">
        <v>331</v>
      </c>
      <c r="F22" s="384" t="str">
        <f>CHOOSE(Content!$A$1, $D22, $E22)&amp;$C22</f>
        <v>Silver production by mine, Moz</v>
      </c>
      <c r="G22" s="147"/>
      <c r="H22" s="265"/>
      <c r="I22" s="265"/>
      <c r="J22" s="265"/>
      <c r="K22" s="265"/>
      <c r="L22" s="265"/>
      <c r="M22" s="265"/>
      <c r="N22" s="265"/>
      <c r="O22" s="265"/>
      <c r="P22" s="265"/>
      <c r="Q22" s="265"/>
      <c r="R22" s="265"/>
      <c r="S22" s="265"/>
      <c r="T22" s="265"/>
      <c r="U22" s="265"/>
      <c r="V22" s="265"/>
      <c r="W22" s="463"/>
    </row>
    <row r="23" spans="1:25" s="205" customFormat="1" ht="16.350000000000001" customHeight="1">
      <c r="A23" s="228"/>
      <c r="B23" s="485"/>
      <c r="C23" s="485" t="str">
        <f t="shared" si="0"/>
        <v/>
      </c>
      <c r="D23" s="487" t="s">
        <v>23</v>
      </c>
      <c r="E23" s="487" t="s">
        <v>189</v>
      </c>
      <c r="F23" s="222" t="str">
        <f>CHOOSE(Content!$A$1, $D23, $E23)&amp;$C23</f>
        <v>Varvara</v>
      </c>
      <c r="G23" s="147"/>
      <c r="H23" s="230">
        <v>1.5718702420000001E-2</v>
      </c>
      <c r="I23" s="230">
        <v>1.5718702420000001E-2</v>
      </c>
      <c r="J23" s="230">
        <v>1.7531328669999999E-2</v>
      </c>
      <c r="K23" s="230">
        <v>1.5356457489999999E-2</v>
      </c>
      <c r="L23" s="230">
        <v>1.4902316150000001E-2</v>
      </c>
      <c r="M23" s="230">
        <v>1.6931041680000002E-2</v>
      </c>
      <c r="N23" s="230">
        <v>1.931595069E-2</v>
      </c>
      <c r="O23" s="266">
        <v>3.7129225617695757E-2</v>
      </c>
      <c r="P23" s="266">
        <v>1.7436290851511885E-2</v>
      </c>
      <c r="Q23" s="266">
        <v>1.3337916874306752E-2</v>
      </c>
      <c r="R23" s="266">
        <v>9.5655918787274745E-3</v>
      </c>
      <c r="S23" s="266">
        <v>9.1897885768482609E-3</v>
      </c>
      <c r="T23" s="266">
        <v>6.7650579677528255E-3</v>
      </c>
      <c r="U23" s="266">
        <v>7.8591336505537956E-3</v>
      </c>
      <c r="V23" s="266">
        <v>6.910426852283505E-3</v>
      </c>
      <c r="W23" s="369">
        <v>2.1488194960577189E-2</v>
      </c>
      <c r="Y23" s="518"/>
    </row>
    <row r="24" spans="1:25" s="216" customFormat="1" ht="16.350000000000001" customHeight="1">
      <c r="A24" s="213"/>
      <c r="B24" s="485"/>
      <c r="C24" s="485" t="str">
        <f t="shared" si="0"/>
        <v/>
      </c>
      <c r="D24" s="487" t="s">
        <v>1</v>
      </c>
      <c r="E24" s="487" t="s">
        <v>326</v>
      </c>
      <c r="F24" s="151" t="str">
        <f>CHOOSE(Content!$A$1, $D24, $E24)&amp;$C24</f>
        <v>Silver, Moz</v>
      </c>
      <c r="G24" s="147"/>
      <c r="H24" s="267">
        <v>1.5718702420000001E-2</v>
      </c>
      <c r="I24" s="267">
        <v>1.5718702420000001E-2</v>
      </c>
      <c r="J24" s="267">
        <v>1.7531328669999999E-2</v>
      </c>
      <c r="K24" s="267">
        <v>1.5356457489999999E-2</v>
      </c>
      <c r="L24" s="267">
        <v>1.4902316150000001E-2</v>
      </c>
      <c r="M24" s="267">
        <v>1.6931041680000002E-2</v>
      </c>
      <c r="N24" s="267">
        <v>1.931595069E-2</v>
      </c>
      <c r="O24" s="267">
        <v>3.7129225617695757E-2</v>
      </c>
      <c r="P24" s="267">
        <v>1.7436290851511885E-2</v>
      </c>
      <c r="Q24" s="267">
        <v>1.3337916874306752E-2</v>
      </c>
      <c r="R24" s="267">
        <v>9.5655918787274745E-3</v>
      </c>
      <c r="S24" s="267">
        <v>9.1897885768482609E-3</v>
      </c>
      <c r="T24" s="267">
        <v>6.7650579677528255E-3</v>
      </c>
      <c r="U24" s="267">
        <v>7.8591336505537956E-3</v>
      </c>
      <c r="V24" s="267">
        <v>6.910426852283505E-3</v>
      </c>
      <c r="W24" s="464">
        <v>2.1488194960577189E-2</v>
      </c>
      <c r="Y24" s="518"/>
    </row>
    <row r="25" spans="1:25" s="205" customFormat="1" ht="47.1" customHeight="1">
      <c r="A25" s="203"/>
      <c r="B25" s="485"/>
      <c r="C25" s="485" t="str">
        <f t="shared" si="0"/>
        <v/>
      </c>
      <c r="D25" s="487" t="s">
        <v>159</v>
      </c>
      <c r="E25" s="487" t="s">
        <v>334</v>
      </c>
      <c r="F25" s="384" t="str">
        <f>CHOOSE(Content!$A$1, $D25, $E25)&amp;$C25</f>
        <v>Gold equivalent production by mine, GE Koz</v>
      </c>
      <c r="G25" s="147"/>
      <c r="H25" s="227"/>
      <c r="I25" s="227"/>
      <c r="J25" s="227"/>
      <c r="K25" s="227"/>
      <c r="L25" s="227"/>
      <c r="M25" s="227"/>
      <c r="N25" s="227"/>
      <c r="O25" s="227"/>
      <c r="P25" s="227"/>
      <c r="Q25" s="227"/>
      <c r="R25" s="227"/>
      <c r="S25" s="227"/>
      <c r="T25" s="227"/>
      <c r="U25" s="227"/>
      <c r="V25" s="227"/>
      <c r="W25" s="463"/>
    </row>
    <row r="26" spans="1:25" s="205" customFormat="1" ht="16.350000000000001" customHeight="1">
      <c r="A26" s="203"/>
      <c r="B26" s="485"/>
      <c r="C26" s="485" t="str">
        <f t="shared" si="0"/>
        <v/>
      </c>
      <c r="D26" s="487" t="s">
        <v>363</v>
      </c>
      <c r="E26" s="487" t="s">
        <v>364</v>
      </c>
      <c r="F26" s="222" t="str">
        <f>CHOOSE(Content!$A$1, $D26, $E26)&amp;$C26</f>
        <v>Kyzyl</v>
      </c>
      <c r="G26" s="147"/>
      <c r="H26" s="28">
        <v>159.46222072242674</v>
      </c>
      <c r="I26" s="28">
        <v>184.02040620830456</v>
      </c>
      <c r="J26" s="28">
        <v>212.84250826562928</v>
      </c>
      <c r="K26" s="28">
        <v>168.73038324175735</v>
      </c>
      <c r="L26" s="28">
        <v>182.28249504010802</v>
      </c>
      <c r="M26" s="28">
        <v>177.65125066052858</v>
      </c>
      <c r="N26" s="28">
        <v>134.78125994437926</v>
      </c>
      <c r="O26" s="28">
        <v>195.18132405935023</v>
      </c>
      <c r="P26" s="28">
        <v>127.69951585898693</v>
      </c>
      <c r="Q26" s="28">
        <v>188.36583075216612</v>
      </c>
      <c r="R26" s="28">
        <v>170.01530727410096</v>
      </c>
      <c r="S26" s="28">
        <v>150.8565155368367</v>
      </c>
      <c r="T26" s="28">
        <v>47.163169797611197</v>
      </c>
      <c r="U26" s="28">
        <v>186.32603525005226</v>
      </c>
      <c r="V26" s="28">
        <v>121.99188162103944</v>
      </c>
      <c r="W26" s="369">
        <v>1.5865920832831364</v>
      </c>
      <c r="Y26" s="518"/>
    </row>
    <row r="27" spans="1:25" s="205" customFormat="1" ht="16.350000000000001" customHeight="1">
      <c r="A27" s="203"/>
      <c r="B27" s="485"/>
      <c r="C27" s="485" t="str">
        <f t="shared" si="0"/>
        <v/>
      </c>
      <c r="D27" s="487" t="s">
        <v>23</v>
      </c>
      <c r="E27" s="487" t="s">
        <v>189</v>
      </c>
      <c r="F27" s="222" t="str">
        <f>CHOOSE(Content!$A$1, $D27, $E27)&amp;$C27</f>
        <v>Varvara</v>
      </c>
      <c r="G27" s="147"/>
      <c r="H27" s="28">
        <v>70.13090726998476</v>
      </c>
      <c r="I27" s="28">
        <v>66.97820548267309</v>
      </c>
      <c r="J27" s="28">
        <v>84.55592613099536</v>
      </c>
      <c r="K27" s="28">
        <v>74.402590407898074</v>
      </c>
      <c r="L27" s="28">
        <v>110.375565931875</v>
      </c>
      <c r="M27" s="28">
        <v>87.227366331000013</v>
      </c>
      <c r="N27" s="28">
        <v>109.09196936642749</v>
      </c>
      <c r="O27" s="28">
        <v>102.2563310741359</v>
      </c>
      <c r="P27" s="28">
        <v>85.748405754614367</v>
      </c>
      <c r="Q27" s="28">
        <v>83.693114012492487</v>
      </c>
      <c r="R27" s="28">
        <v>83.407930562677834</v>
      </c>
      <c r="S27" s="28">
        <v>86.71453746885399</v>
      </c>
      <c r="T27" s="28">
        <v>75.703616231493243</v>
      </c>
      <c r="U27" s="28">
        <v>84.809440205885181</v>
      </c>
      <c r="V27" s="28">
        <v>88.606743806846481</v>
      </c>
      <c r="W27" s="369">
        <v>0.17044268448018274</v>
      </c>
      <c r="Y27" s="518"/>
    </row>
    <row r="28" spans="1:25" s="205" customFormat="1" ht="16.350000000000001" customHeight="1">
      <c r="A28" s="203"/>
      <c r="B28" s="485"/>
      <c r="C28" s="485" t="str">
        <f t="shared" si="0"/>
        <v/>
      </c>
      <c r="D28" s="487" t="s">
        <v>36</v>
      </c>
      <c r="E28" s="487" t="s">
        <v>220</v>
      </c>
      <c r="F28" s="151" t="str">
        <f>CHOOSE(Content!$A$1, $D28, $E28)&amp;$C28</f>
        <v>Total</v>
      </c>
      <c r="G28" s="147"/>
      <c r="H28" s="264">
        <v>229.5931279924115</v>
      </c>
      <c r="I28" s="264">
        <v>250.99861169097767</v>
      </c>
      <c r="J28" s="264">
        <v>297.39843439662462</v>
      </c>
      <c r="K28" s="264">
        <v>243.13297364965541</v>
      </c>
      <c r="L28" s="264">
        <v>292.65806097198299</v>
      </c>
      <c r="M28" s="264">
        <v>264.87861699152859</v>
      </c>
      <c r="N28" s="264">
        <v>243.87322931080675</v>
      </c>
      <c r="O28" s="264">
        <v>297.43765513348615</v>
      </c>
      <c r="P28" s="264">
        <v>213.4479216136013</v>
      </c>
      <c r="Q28" s="264">
        <v>272.05894476465858</v>
      </c>
      <c r="R28" s="264">
        <v>251.95522380238558</v>
      </c>
      <c r="S28" s="264">
        <v>237.57105300569066</v>
      </c>
      <c r="T28" s="264">
        <v>122.86678602910442</v>
      </c>
      <c r="U28" s="264">
        <v>271.13547545593747</v>
      </c>
      <c r="V28" s="264">
        <v>210.4412047123314</v>
      </c>
      <c r="W28" s="464">
        <v>0.71275909066655774</v>
      </c>
      <c r="Y28" s="518"/>
    </row>
    <row r="29" spans="1:25" s="205" customFormat="1" ht="47.1" customHeight="1">
      <c r="A29" s="385"/>
      <c r="B29" s="485"/>
      <c r="C29" s="485" t="str">
        <f t="shared" si="0"/>
        <v/>
      </c>
      <c r="D29" s="487" t="s">
        <v>425</v>
      </c>
      <c r="E29" s="487" t="s">
        <v>426</v>
      </c>
      <c r="F29" s="384" t="str">
        <f>CHOOSE(Content!$A$1, $D29, $E29)&amp;$C29</f>
        <v>Gold equivalent grade in ore processed by mine, GE g/t</v>
      </c>
      <c r="G29" s="147"/>
      <c r="H29" s="389"/>
      <c r="I29" s="389"/>
      <c r="J29" s="389"/>
      <c r="K29" s="389"/>
      <c r="L29" s="389"/>
      <c r="M29" s="389"/>
      <c r="N29" s="389"/>
      <c r="O29" s="389"/>
      <c r="P29" s="389"/>
      <c r="Q29" s="389"/>
      <c r="R29" s="389"/>
      <c r="S29" s="389"/>
      <c r="T29" s="389"/>
      <c r="U29" s="389"/>
      <c r="V29" s="389"/>
      <c r="W29" s="465"/>
    </row>
    <row r="30" spans="1:25" s="205" customFormat="1" ht="16.350000000000001" customHeight="1">
      <c r="A30" s="231"/>
      <c r="B30" s="485"/>
      <c r="C30" s="485" t="str">
        <f t="shared" si="0"/>
        <v/>
      </c>
      <c r="D30" s="487" t="s">
        <v>363</v>
      </c>
      <c r="E30" s="487" t="s">
        <v>364</v>
      </c>
      <c r="F30" s="222" t="str">
        <f>CHOOSE(Content!$A$1, $D30, $E30)&amp;$C30</f>
        <v>Kyzyl</v>
      </c>
      <c r="G30" s="147"/>
      <c r="H30" s="269">
        <v>6.7285107630137597</v>
      </c>
      <c r="I30" s="269">
        <v>7.5294029428721974</v>
      </c>
      <c r="J30" s="269">
        <v>8.2570899999999998</v>
      </c>
      <c r="K30" s="269">
        <v>7.6025552819218785</v>
      </c>
      <c r="L30" s="269">
        <v>6.2220500000000003</v>
      </c>
      <c r="M30" s="269">
        <v>6.1878135957436244</v>
      </c>
      <c r="N30" s="269">
        <v>4.7816364759937402</v>
      </c>
      <c r="O30" s="269">
        <v>6.1034453171348577</v>
      </c>
      <c r="P30" s="269">
        <v>5.0757018186401934</v>
      </c>
      <c r="Q30" s="269">
        <v>4.9895920093258672</v>
      </c>
      <c r="R30" s="269">
        <v>5.3299349410160497</v>
      </c>
      <c r="S30" s="269">
        <v>4.6477808500874254</v>
      </c>
      <c r="T30" s="269">
        <v>5.672626679025595</v>
      </c>
      <c r="U30" s="269">
        <v>4.1726257097673498</v>
      </c>
      <c r="V30" s="269">
        <v>5.0805996654581502</v>
      </c>
      <c r="W30" s="369">
        <v>-0.10436558706682586</v>
      </c>
    </row>
    <row r="31" spans="1:25" s="205" customFormat="1" ht="16.350000000000001" customHeight="1">
      <c r="A31" s="231"/>
      <c r="B31" s="485"/>
      <c r="C31" s="485" t="str">
        <f t="shared" si="0"/>
        <v/>
      </c>
      <c r="D31" s="487" t="s">
        <v>23</v>
      </c>
      <c r="E31" s="487" t="s">
        <v>189</v>
      </c>
      <c r="F31" s="222" t="str">
        <f>CHOOSE(Content!$A$1, $D31, $E31)&amp;$C31</f>
        <v>Varvara</v>
      </c>
      <c r="G31" s="147"/>
      <c r="H31" s="269">
        <v>1.3882976535124145</v>
      </c>
      <c r="I31" s="269">
        <v>1.527813553377765</v>
      </c>
      <c r="J31" s="269">
        <v>1.704972611665295</v>
      </c>
      <c r="K31" s="269">
        <v>1.6683267676030951</v>
      </c>
      <c r="L31" s="269">
        <v>1.8584438988895093</v>
      </c>
      <c r="M31" s="269">
        <v>1.6770975863422593</v>
      </c>
      <c r="N31" s="269">
        <v>1.8675833451920334</v>
      </c>
      <c r="O31" s="269">
        <v>1.761056545633729</v>
      </c>
      <c r="P31" s="269">
        <v>1.5794685069505749</v>
      </c>
      <c r="Q31" s="269">
        <v>1.5220124562891966</v>
      </c>
      <c r="R31" s="269">
        <v>1.5701546840175116</v>
      </c>
      <c r="S31" s="269">
        <v>1.3065746622053864</v>
      </c>
      <c r="T31" s="269">
        <v>1.3330371886052885</v>
      </c>
      <c r="U31" s="269">
        <v>1.4477067990945129</v>
      </c>
      <c r="V31" s="269">
        <v>1.5408889278796072</v>
      </c>
      <c r="W31" s="369">
        <v>0.15592343638348671</v>
      </c>
    </row>
    <row r="32" spans="1:25" s="205" customFormat="1" ht="33" customHeight="1">
      <c r="A32" s="385"/>
      <c r="B32" s="485"/>
      <c r="C32" s="485" t="str">
        <f t="shared" si="0"/>
        <v/>
      </c>
      <c r="D32" s="487" t="s">
        <v>363</v>
      </c>
      <c r="E32" s="487" t="s">
        <v>364</v>
      </c>
      <c r="F32" s="390" t="str">
        <f>CHOOSE(Content!$A$1, $D32, $E32)&amp;$C32</f>
        <v>Kyzyl</v>
      </c>
      <c r="G32" s="438"/>
      <c r="H32" s="389"/>
      <c r="I32" s="389"/>
      <c r="J32" s="389"/>
      <c r="K32" s="389"/>
      <c r="L32" s="389"/>
      <c r="M32" s="389"/>
      <c r="N32" s="389"/>
      <c r="O32" s="389"/>
      <c r="P32" s="389"/>
      <c r="Q32" s="389"/>
      <c r="R32" s="389"/>
      <c r="S32" s="389"/>
      <c r="T32" s="389"/>
      <c r="U32" s="389"/>
      <c r="V32" s="389"/>
      <c r="W32" s="465"/>
    </row>
    <row r="33" spans="1:25" s="205" customFormat="1" ht="33" customHeight="1">
      <c r="A33" s="385"/>
      <c r="B33" s="485"/>
      <c r="C33" s="485" t="str">
        <f t="shared" si="0"/>
        <v/>
      </c>
      <c r="D33" s="487" t="s">
        <v>3</v>
      </c>
      <c r="E33" s="487" t="s">
        <v>190</v>
      </c>
      <c r="F33" s="393" t="str">
        <f>CHOOSE(Content!$A$1, $D33, $E33)&amp;$C33</f>
        <v>MINING</v>
      </c>
      <c r="G33" s="147"/>
      <c r="H33" s="385"/>
      <c r="I33" s="385"/>
      <c r="J33" s="385"/>
      <c r="K33" s="385"/>
      <c r="L33" s="385"/>
      <c r="M33" s="385"/>
      <c r="N33" s="385"/>
      <c r="O33" s="385"/>
      <c r="P33" s="385"/>
      <c r="Q33" s="385"/>
      <c r="R33" s="385"/>
      <c r="S33" s="385"/>
      <c r="T33" s="385"/>
      <c r="U33" s="385"/>
      <c r="V33" s="385"/>
      <c r="W33" s="405"/>
    </row>
    <row r="34" spans="1:25" s="205" customFormat="1" ht="16.350000000000001" customHeight="1">
      <c r="A34" s="203"/>
      <c r="B34" s="485"/>
      <c r="C34" s="485" t="str">
        <f t="shared" si="0"/>
        <v/>
      </c>
      <c r="D34" s="487" t="s">
        <v>11</v>
      </c>
      <c r="E34" s="487" t="s">
        <v>182</v>
      </c>
      <c r="F34" s="222" t="str">
        <f>CHOOSE(Content!$A$1, $D34, $E34)&amp;$C34</f>
        <v>Waste mined, Kt</v>
      </c>
      <c r="G34" s="147"/>
      <c r="H34" s="218">
        <v>32306.506249999999</v>
      </c>
      <c r="I34" s="218">
        <v>35144.28226</v>
      </c>
      <c r="J34" s="218">
        <v>38014.782079999997</v>
      </c>
      <c r="K34" s="218">
        <v>39671.810140000001</v>
      </c>
      <c r="L34" s="218">
        <v>40861</v>
      </c>
      <c r="M34" s="218">
        <v>42141.883399999999</v>
      </c>
      <c r="N34" s="218">
        <v>41650.94915</v>
      </c>
      <c r="O34" s="218">
        <v>41560.28469</v>
      </c>
      <c r="P34" s="218">
        <v>38732.536820000001</v>
      </c>
      <c r="Q34" s="218">
        <v>42529.087310000003</v>
      </c>
      <c r="R34" s="218">
        <v>42398.352360000004</v>
      </c>
      <c r="S34" s="218">
        <v>38238.946199999998</v>
      </c>
      <c r="T34" s="218">
        <v>33829.525700649901</v>
      </c>
      <c r="U34" s="218">
        <v>34222.897420571622</v>
      </c>
      <c r="V34" s="218">
        <v>24540.47136</v>
      </c>
      <c r="W34" s="369">
        <v>-0.27458423221320682</v>
      </c>
      <c r="Y34" s="518"/>
    </row>
    <row r="35" spans="1:25" s="205" customFormat="1" ht="16.350000000000001" customHeight="1">
      <c r="A35" s="203"/>
      <c r="B35" s="485"/>
      <c r="C35" s="485" t="str">
        <f t="shared" si="0"/>
        <v/>
      </c>
      <c r="D35" s="487" t="s">
        <v>10</v>
      </c>
      <c r="E35" s="487" t="s">
        <v>197</v>
      </c>
      <c r="F35" s="222" t="str">
        <f>CHOOSE(Content!$A$1, $D35, $E35)&amp;$C35</f>
        <v>Ore mined (open-pit), Kt</v>
      </c>
      <c r="G35" s="147"/>
      <c r="H35" s="218">
        <v>1032.74254</v>
      </c>
      <c r="I35" s="218">
        <v>967.25726000000009</v>
      </c>
      <c r="J35" s="218">
        <v>1041.2750000000001</v>
      </c>
      <c r="K35" s="218">
        <v>999.52782999999999</v>
      </c>
      <c r="L35" s="218">
        <v>1098</v>
      </c>
      <c r="M35" s="218">
        <v>1078.739</v>
      </c>
      <c r="N35" s="218">
        <v>1131.0610000000001</v>
      </c>
      <c r="O35" s="218">
        <v>1091.8430000000001</v>
      </c>
      <c r="P35" s="218">
        <v>1164.8899999999999</v>
      </c>
      <c r="Q35" s="218">
        <v>1261.663</v>
      </c>
      <c r="R35" s="218">
        <v>1184.98</v>
      </c>
      <c r="S35" s="218">
        <v>1223.55</v>
      </c>
      <c r="T35" s="218">
        <v>1240.4970000000001</v>
      </c>
      <c r="U35" s="218">
        <v>1201.5529999999999</v>
      </c>
      <c r="V35" s="218">
        <v>1198.633</v>
      </c>
      <c r="W35" s="369">
        <v>-3.3747764001041514E-2</v>
      </c>
      <c r="Y35" s="518"/>
    </row>
    <row r="36" spans="1:25" s="205" customFormat="1" ht="16.350000000000001" customHeight="1">
      <c r="A36" s="203"/>
      <c r="B36" s="485"/>
      <c r="C36" s="485" t="str">
        <f t="shared" si="0"/>
        <v/>
      </c>
      <c r="D36" s="487" t="s">
        <v>49</v>
      </c>
      <c r="E36" s="487" t="s">
        <v>198</v>
      </c>
      <c r="F36" s="222" t="str">
        <f>CHOOSE(Content!$A$1, $D36, $E36)&amp;$C36</f>
        <v>Gold grade, g/t</v>
      </c>
      <c r="G36" s="147"/>
      <c r="H36" s="218"/>
      <c r="I36" s="218"/>
      <c r="J36" s="218"/>
      <c r="K36" s="218"/>
      <c r="L36" s="218"/>
      <c r="M36" s="218"/>
      <c r="N36" s="218"/>
      <c r="O36" s="218"/>
      <c r="P36" s="218"/>
      <c r="Q36" s="218"/>
      <c r="R36" s="218"/>
      <c r="S36" s="218"/>
      <c r="T36" s="218"/>
      <c r="U36" s="218"/>
      <c r="V36" s="218"/>
      <c r="W36" s="365"/>
    </row>
    <row r="37" spans="1:25" s="205" customFormat="1" ht="33" customHeight="1">
      <c r="A37" s="385"/>
      <c r="B37" s="485"/>
      <c r="C37" s="485" t="str">
        <f t="shared" si="0"/>
        <v/>
      </c>
      <c r="D37" s="487" t="s">
        <v>6</v>
      </c>
      <c r="E37" s="487" t="s">
        <v>193</v>
      </c>
      <c r="F37" s="393" t="str">
        <f>CHOOSE(Content!$A$1, $D37, $E37)&amp;$C37</f>
        <v>PROCESSING</v>
      </c>
      <c r="G37" s="147"/>
      <c r="H37" s="410"/>
      <c r="I37" s="410"/>
      <c r="J37" s="410"/>
      <c r="K37" s="410"/>
      <c r="L37" s="410"/>
      <c r="M37" s="410"/>
      <c r="N37" s="410"/>
      <c r="O37" s="410"/>
      <c r="P37" s="410"/>
      <c r="Q37" s="410"/>
      <c r="R37" s="410"/>
      <c r="S37" s="410"/>
      <c r="T37" s="410"/>
      <c r="U37" s="410"/>
      <c r="V37" s="410"/>
      <c r="W37" s="466"/>
    </row>
    <row r="38" spans="1:25" s="205" customFormat="1" ht="16.350000000000001" customHeight="1">
      <c r="A38" s="203"/>
      <c r="B38" s="485"/>
      <c r="C38" s="485" t="str">
        <f t="shared" si="0"/>
        <v/>
      </c>
      <c r="D38" s="487" t="s">
        <v>7</v>
      </c>
      <c r="E38" s="487" t="s">
        <v>194</v>
      </c>
      <c r="F38" s="222" t="str">
        <f>CHOOSE(Content!$A$1, $D38, $E38)&amp;$C38</f>
        <v>Ore processed, Kt</v>
      </c>
      <c r="G38" s="147"/>
      <c r="H38" s="218">
        <v>988.10799999999995</v>
      </c>
      <c r="I38" s="218">
        <v>1011.539</v>
      </c>
      <c r="J38" s="218">
        <v>1006.167</v>
      </c>
      <c r="K38" s="218">
        <v>997.56677999999999</v>
      </c>
      <c r="L38" s="218">
        <v>1132.6130000000001</v>
      </c>
      <c r="M38" s="218">
        <v>1067.3869999999999</v>
      </c>
      <c r="N38" s="218">
        <v>1085.8210000000001</v>
      </c>
      <c r="O38" s="218">
        <v>1114.1790000000001</v>
      </c>
      <c r="P38" s="218">
        <v>1192.878013</v>
      </c>
      <c r="Q38" s="218">
        <v>1249.857</v>
      </c>
      <c r="R38" s="218">
        <v>1211.5160000000001</v>
      </c>
      <c r="S38" s="218">
        <v>1205.029</v>
      </c>
      <c r="T38" s="218">
        <v>1229.8800000000001</v>
      </c>
      <c r="U38" s="218">
        <v>1240.019</v>
      </c>
      <c r="V38" s="218">
        <v>1235.1219999999998</v>
      </c>
      <c r="W38" s="369">
        <v>4.2622044427096384E-3</v>
      </c>
      <c r="Y38" s="518"/>
    </row>
    <row r="39" spans="1:25" s="205" customFormat="1" ht="16.350000000000001" customHeight="1">
      <c r="A39" s="203"/>
      <c r="B39" s="485"/>
      <c r="C39" s="485" t="str">
        <f t="shared" si="0"/>
        <v/>
      </c>
      <c r="D39" s="487" t="s">
        <v>49</v>
      </c>
      <c r="E39" s="487" t="s">
        <v>198</v>
      </c>
      <c r="F39" s="222" t="str">
        <f>CHOOSE(Content!$A$1, $D39, $E39)&amp;$C39</f>
        <v>Gold grade, g/t</v>
      </c>
      <c r="G39" s="147"/>
      <c r="H39" s="236">
        <v>6.7285107630137597</v>
      </c>
      <c r="I39" s="236">
        <v>7.5294029428721974</v>
      </c>
      <c r="J39" s="236">
        <v>8.2570899999999998</v>
      </c>
      <c r="K39" s="236">
        <v>7.6025552819218785</v>
      </c>
      <c r="L39" s="236">
        <v>6.2220500000000003</v>
      </c>
      <c r="M39" s="236">
        <v>6.1878135957436244</v>
      </c>
      <c r="N39" s="236">
        <v>4.7816364759937402</v>
      </c>
      <c r="O39" s="236">
        <v>6.1034453171348577</v>
      </c>
      <c r="P39" s="236">
        <v>5.0757018186401934</v>
      </c>
      <c r="Q39" s="236">
        <v>4.9895920093258672</v>
      </c>
      <c r="R39" s="236">
        <v>5.3299349410160497</v>
      </c>
      <c r="S39" s="236">
        <v>4.6477808500874254</v>
      </c>
      <c r="T39" s="236">
        <v>5.672626679025595</v>
      </c>
      <c r="U39" s="236">
        <v>4.1726257097673498</v>
      </c>
      <c r="V39" s="236">
        <v>5.0805996654581502</v>
      </c>
      <c r="W39" s="369">
        <v>-0.10436558706682586</v>
      </c>
      <c r="Y39" s="518"/>
    </row>
    <row r="40" spans="1:25" s="205" customFormat="1" ht="16.350000000000001" customHeight="1">
      <c r="A40" s="203"/>
      <c r="B40" s="485"/>
      <c r="C40" s="485" t="str">
        <f t="shared" si="0"/>
        <v/>
      </c>
      <c r="D40" s="487" t="s">
        <v>15</v>
      </c>
      <c r="E40" s="487" t="s">
        <v>347</v>
      </c>
      <c r="F40" s="222" t="str">
        <f>CHOOSE(Content!$A$1, $D40, $E40)&amp;$C40</f>
        <v>Gold recovery</v>
      </c>
      <c r="G40" s="147"/>
      <c r="H40" s="240">
        <v>0.87301950000000006</v>
      </c>
      <c r="I40" s="240">
        <v>0.88149516745414669</v>
      </c>
      <c r="J40" s="240">
        <v>0.87229809999999997</v>
      </c>
      <c r="K40" s="240">
        <v>0.88822400795499024</v>
      </c>
      <c r="L40" s="240">
        <v>0.894092</v>
      </c>
      <c r="M40" s="240">
        <v>0.87825114675033511</v>
      </c>
      <c r="N40" s="240">
        <v>0.88334455925502164</v>
      </c>
      <c r="O40" s="253">
        <v>0.89299393988183928</v>
      </c>
      <c r="P40" s="253">
        <v>0.88759144439548454</v>
      </c>
      <c r="Q40" s="253">
        <v>0.87805978563640541</v>
      </c>
      <c r="R40" s="253">
        <v>0.88706575310368319</v>
      </c>
      <c r="S40" s="253">
        <v>0.88482969464352235</v>
      </c>
      <c r="T40" s="253">
        <v>0.89299066085262235</v>
      </c>
      <c r="U40" s="253">
        <v>0.88220103054065879</v>
      </c>
      <c r="V40" s="253">
        <v>0.88731978109144849</v>
      </c>
      <c r="W40" s="369">
        <v>-6.350435687378142E-3</v>
      </c>
      <c r="Y40" s="518"/>
    </row>
    <row r="41" spans="1:25" s="205" customFormat="1" ht="16.350000000000001" customHeight="1">
      <c r="A41" s="203"/>
      <c r="B41" s="485"/>
      <c r="C41" s="485" t="str">
        <f t="shared" si="0"/>
        <v/>
      </c>
      <c r="D41" s="487" t="s">
        <v>14</v>
      </c>
      <c r="E41" s="487" t="s">
        <v>207</v>
      </c>
      <c r="F41" s="222" t="str">
        <f>CHOOSE(Content!$A$1, $D41, $E41)&amp;$C41</f>
        <v>Concentrate produced, Kt</v>
      </c>
      <c r="G41" s="147"/>
      <c r="H41" s="236">
        <v>58.285993000000005</v>
      </c>
      <c r="I41" s="236">
        <v>66.186526999999998</v>
      </c>
      <c r="J41" s="236">
        <v>72.992691000000008</v>
      </c>
      <c r="K41" s="236">
        <v>77.630099000000001</v>
      </c>
      <c r="L41" s="236">
        <v>69.275627999999998</v>
      </c>
      <c r="M41" s="236">
        <v>58.826149999999998</v>
      </c>
      <c r="N41" s="236">
        <v>49.322418999999996</v>
      </c>
      <c r="O41" s="236">
        <v>64.241294999999994</v>
      </c>
      <c r="P41" s="236">
        <v>61.513458</v>
      </c>
      <c r="Q41" s="236">
        <v>58.142067999999995</v>
      </c>
      <c r="R41" s="236">
        <v>61.613447999999998</v>
      </c>
      <c r="S41" s="236">
        <v>56.506128000000004</v>
      </c>
      <c r="T41" s="236">
        <v>63.397669999999991</v>
      </c>
      <c r="U41" s="236">
        <v>49.309672999999997</v>
      </c>
      <c r="V41" s="236">
        <v>59.699967000000001</v>
      </c>
      <c r="W41" s="369">
        <v>-5.8325534676589741E-2</v>
      </c>
      <c r="Y41" s="518"/>
    </row>
    <row r="42" spans="1:25" s="205" customFormat="1" ht="16.350000000000001" customHeight="1">
      <c r="A42" s="203"/>
      <c r="B42" s="485"/>
      <c r="C42" s="485" t="str">
        <f t="shared" si="0"/>
        <v/>
      </c>
      <c r="D42" s="487" t="s">
        <v>31</v>
      </c>
      <c r="E42" s="487" t="s">
        <v>208</v>
      </c>
      <c r="F42" s="222" t="str">
        <f>CHOOSE(Content!$A$1, $D42, $E42)&amp;$C42</f>
        <v>Concentrate gold grades, g/t</v>
      </c>
      <c r="G42" s="147"/>
      <c r="H42" s="236">
        <v>100.02847339325591</v>
      </c>
      <c r="I42" s="236">
        <v>101.55099088368846</v>
      </c>
      <c r="J42" s="236">
        <v>99.322365029671246</v>
      </c>
      <c r="K42" s="236">
        <v>87.044347831926942</v>
      </c>
      <c r="L42" s="236">
        <v>90.903865931031334</v>
      </c>
      <c r="M42" s="236">
        <v>98.386573649173158</v>
      </c>
      <c r="N42" s="236">
        <v>93.048676302757968</v>
      </c>
      <c r="O42" s="236">
        <v>94.49632358749929</v>
      </c>
      <c r="P42" s="236">
        <v>87.608425460327723</v>
      </c>
      <c r="Q42" s="236">
        <v>93.998754911847982</v>
      </c>
      <c r="R42" s="236">
        <v>92.923286163111669</v>
      </c>
      <c r="S42" s="236">
        <v>87.581162148466433</v>
      </c>
      <c r="T42" s="236">
        <v>98.228712762629925</v>
      </c>
      <c r="U42" s="236">
        <v>92.638247190363643</v>
      </c>
      <c r="V42" s="236">
        <v>93.1954059539095</v>
      </c>
      <c r="W42" s="369">
        <v>-5.1240687851457745E-2</v>
      </c>
      <c r="Y42" s="518"/>
    </row>
    <row r="43" spans="1:25" s="205" customFormat="1" ht="16.350000000000001" customHeight="1">
      <c r="A43" s="203"/>
      <c r="B43" s="485"/>
      <c r="C43" s="485" t="str">
        <f t="shared" si="0"/>
        <v/>
      </c>
      <c r="D43" s="487" t="s">
        <v>13</v>
      </c>
      <c r="E43" s="487" t="s">
        <v>209</v>
      </c>
      <c r="F43" s="222" t="str">
        <f>CHOOSE(Content!$A$1, $D43, $E43)&amp;$C43</f>
        <v>Gold in concentrate, Koz</v>
      </c>
      <c r="G43" s="147"/>
      <c r="H43" s="236">
        <v>187.44703650714553</v>
      </c>
      <c r="I43" s="236">
        <v>216.19586380953916</v>
      </c>
      <c r="J43" s="236">
        <v>233.08652402462747</v>
      </c>
      <c r="K43" s="236">
        <v>216.68419759834103</v>
      </c>
      <c r="L43" s="236">
        <v>202.46668059864646</v>
      </c>
      <c r="M43" s="236">
        <v>185.69311170999998</v>
      </c>
      <c r="N43" s="236">
        <v>147.55206970276654</v>
      </c>
      <c r="O43" s="236">
        <v>195.17308984519426</v>
      </c>
      <c r="P43" s="236">
        <v>173.26336907421995</v>
      </c>
      <c r="Q43" s="236">
        <v>175.71276544440335</v>
      </c>
      <c r="R43" s="236">
        <v>184.07330557654282</v>
      </c>
      <c r="S43" s="236">
        <v>159.10982232706931</v>
      </c>
      <c r="T43" s="236">
        <v>200.21770914045044</v>
      </c>
      <c r="U43" s="236">
        <v>146.86326864340026</v>
      </c>
      <c r="V43" s="236">
        <v>178.8789898242963</v>
      </c>
      <c r="W43" s="369">
        <v>-0.10657758201191525</v>
      </c>
      <c r="Y43" s="518"/>
    </row>
    <row r="44" spans="1:25" s="205" customFormat="1" ht="32.1" customHeight="1">
      <c r="A44" s="385"/>
      <c r="B44" s="485"/>
      <c r="C44" s="485" t="str">
        <f t="shared" si="0"/>
        <v/>
      </c>
      <c r="D44" s="487" t="s">
        <v>421</v>
      </c>
      <c r="E44" s="487" t="s">
        <v>423</v>
      </c>
      <c r="F44" s="396" t="str">
        <f>CHOOSE(Content!$A$1, $D44, $E44)&amp;$C44</f>
        <v>Concentrate shipped, Kt</v>
      </c>
      <c r="G44" s="147"/>
      <c r="H44" s="411">
        <v>36.947566000000002</v>
      </c>
      <c r="I44" s="411">
        <v>30.683568000000001</v>
      </c>
      <c r="J44" s="411">
        <v>47.265256999999998</v>
      </c>
      <c r="K44" s="411">
        <v>36.989863</v>
      </c>
      <c r="L44" s="411">
        <v>48.403202</v>
      </c>
      <c r="M44" s="411">
        <v>35.488191999999998</v>
      </c>
      <c r="N44" s="411">
        <v>26.454191999999999</v>
      </c>
      <c r="O44" s="411">
        <v>40.341768000000002</v>
      </c>
      <c r="P44" s="411">
        <v>18.465364000000001</v>
      </c>
      <c r="Q44" s="411">
        <v>30.919398000000001</v>
      </c>
      <c r="R44" s="411">
        <v>31.411340000000003</v>
      </c>
      <c r="S44" s="411">
        <v>23.490741999999997</v>
      </c>
      <c r="T44" s="411">
        <v>8.4209310000000013</v>
      </c>
      <c r="U44" s="411">
        <v>9.3339929999999995</v>
      </c>
      <c r="V44" s="411">
        <v>0</v>
      </c>
      <c r="W44" s="365" t="s">
        <v>714</v>
      </c>
      <c r="Y44" s="518"/>
    </row>
    <row r="45" spans="1:25" s="205" customFormat="1" ht="16.350000000000001" customHeight="1">
      <c r="A45" s="203"/>
      <c r="B45" s="485"/>
      <c r="C45" s="485" t="str">
        <f t="shared" si="0"/>
        <v/>
      </c>
      <c r="D45" s="487" t="s">
        <v>422</v>
      </c>
      <c r="E45" s="487" t="s">
        <v>424</v>
      </c>
      <c r="F45" s="222" t="str">
        <f>CHOOSE(Content!$A$1, $D45, $E45)&amp;$C45</f>
        <v>Payable gold shipped, Koz</v>
      </c>
      <c r="G45" s="147"/>
      <c r="H45" s="270">
        <v>91.173933801662201</v>
      </c>
      <c r="I45" s="270">
        <v>63.865983249473544</v>
      </c>
      <c r="J45" s="270">
        <v>92.066425000401892</v>
      </c>
      <c r="K45" s="270">
        <v>67.686154612824922</v>
      </c>
      <c r="L45" s="270">
        <v>86.107851206455877</v>
      </c>
      <c r="M45" s="270">
        <v>69.726728500000007</v>
      </c>
      <c r="N45" s="270">
        <v>48.274482614496762</v>
      </c>
      <c r="O45" s="270">
        <v>76.477013519378843</v>
      </c>
      <c r="P45" s="270">
        <v>34.12446637838184</v>
      </c>
      <c r="Q45" s="270">
        <v>57.996725127397212</v>
      </c>
      <c r="R45" s="270">
        <v>58.04868487469254</v>
      </c>
      <c r="S45" s="270">
        <v>44.44688925683603</v>
      </c>
      <c r="T45" s="270">
        <v>16.195951902519006</v>
      </c>
      <c r="U45" s="270">
        <v>18.159331264970177</v>
      </c>
      <c r="V45" s="270">
        <v>0</v>
      </c>
      <c r="W45" s="365" t="s">
        <v>714</v>
      </c>
      <c r="Y45" s="518"/>
    </row>
    <row r="46" spans="1:25" s="205" customFormat="1" ht="33" customHeight="1">
      <c r="A46" s="203"/>
      <c r="B46" s="485"/>
      <c r="C46" s="485" t="str">
        <f t="shared" si="0"/>
        <v/>
      </c>
      <c r="D46" s="487" t="s">
        <v>540</v>
      </c>
      <c r="E46" s="487" t="s">
        <v>541</v>
      </c>
      <c r="F46" s="399" t="str">
        <f>CHOOSE(Content!$A$1, $D46, $E46)&amp;$C46</f>
        <v>Toll-processing at third-party POX</v>
      </c>
      <c r="G46" s="147"/>
      <c r="H46" s="268"/>
      <c r="I46" s="268"/>
      <c r="J46" s="268"/>
      <c r="K46" s="268"/>
      <c r="L46" s="268"/>
      <c r="M46" s="268"/>
      <c r="N46" s="268"/>
      <c r="O46" s="268"/>
      <c r="P46" s="268"/>
      <c r="Q46" s="268"/>
      <c r="R46" s="268"/>
      <c r="S46" s="268"/>
      <c r="T46" s="268"/>
      <c r="U46" s="268"/>
      <c r="V46" s="268"/>
      <c r="W46" s="369"/>
    </row>
    <row r="47" spans="1:25" s="205" customFormat="1" ht="16.350000000000001" customHeight="1">
      <c r="A47" s="203"/>
      <c r="B47" s="485"/>
      <c r="C47" s="485" t="str">
        <f t="shared" si="0"/>
        <v/>
      </c>
      <c r="D47" s="487" t="s">
        <v>161</v>
      </c>
      <c r="E47" s="487" t="s">
        <v>210</v>
      </c>
      <c r="F47" s="222" t="str">
        <f>CHOOSE(Content!$A$1, $D47, $E47)&amp;$C47</f>
        <v>Concentrate processed, Kt</v>
      </c>
      <c r="G47" s="147"/>
      <c r="H47" s="268">
        <v>20.061689999999999</v>
      </c>
      <c r="I47" s="268">
        <v>31.609670000000001</v>
      </c>
      <c r="J47" s="268">
        <v>28.967400000000001</v>
      </c>
      <c r="K47" s="268">
        <v>24.437359999999998</v>
      </c>
      <c r="L47" s="268">
        <v>25.144760000000002</v>
      </c>
      <c r="M47" s="268">
        <v>29.817330000000002</v>
      </c>
      <c r="N47" s="268">
        <v>20.532643999999998</v>
      </c>
      <c r="O47" s="268">
        <v>27.655333999999996</v>
      </c>
      <c r="P47" s="268">
        <v>27.736855000000002</v>
      </c>
      <c r="Q47" s="268">
        <v>38.346405000000004</v>
      </c>
      <c r="R47" s="218">
        <v>34.605515000000004</v>
      </c>
      <c r="S47" s="218">
        <v>32.381750999999994</v>
      </c>
      <c r="T47" s="218">
        <v>8.643383</v>
      </c>
      <c r="U47" s="218">
        <v>73.823083999999994</v>
      </c>
      <c r="V47" s="218">
        <v>16.300469</v>
      </c>
      <c r="W47" s="369">
        <v>0.88588993453142129</v>
      </c>
      <c r="Y47" s="518"/>
    </row>
    <row r="48" spans="1:25" s="205" customFormat="1" ht="16.350000000000001" customHeight="1">
      <c r="A48" s="203"/>
      <c r="B48" s="485"/>
      <c r="C48" s="485" t="str">
        <f t="shared" si="0"/>
        <v/>
      </c>
      <c r="D48" s="487" t="s">
        <v>49</v>
      </c>
      <c r="E48" s="487" t="s">
        <v>198</v>
      </c>
      <c r="F48" s="222" t="str">
        <f>CHOOSE(Content!$A$1, $D48, $E48)&amp;$C48</f>
        <v>Gold grade, g/t</v>
      </c>
      <c r="G48" s="147"/>
      <c r="H48" s="236">
        <v>124.7317289588963</v>
      </c>
      <c r="I48" s="236">
        <v>130.14309671022824</v>
      </c>
      <c r="J48" s="236">
        <v>141.81773999999999</v>
      </c>
      <c r="K48" s="236">
        <v>143.47955428134628</v>
      </c>
      <c r="L48" s="236">
        <v>133.89639</v>
      </c>
      <c r="M48" s="236">
        <v>133.39760314082449</v>
      </c>
      <c r="N48" s="236">
        <v>132.0797462810927</v>
      </c>
      <c r="O48" s="236">
        <v>133.15155875535623</v>
      </c>
      <c r="P48" s="236">
        <v>117.4947815821224</v>
      </c>
      <c r="Q48" s="236">
        <v>111.52446963411563</v>
      </c>
      <c r="R48" s="236">
        <v>116.11672330262965</v>
      </c>
      <c r="S48" s="236">
        <v>107.5316680682277</v>
      </c>
      <c r="T48" s="236">
        <v>111.45161564632738</v>
      </c>
      <c r="U48" s="236">
        <v>100.43351209765228</v>
      </c>
      <c r="V48" s="236">
        <v>114.04768169553896</v>
      </c>
      <c r="W48" s="369">
        <v>2.3293211445671202E-2</v>
      </c>
      <c r="Y48" s="518"/>
    </row>
    <row r="49" spans="1:25" s="205" customFormat="1" ht="16.350000000000001" customHeight="1">
      <c r="A49" s="203"/>
      <c r="B49" s="485"/>
      <c r="C49" s="485" t="str">
        <f t="shared" si="0"/>
        <v/>
      </c>
      <c r="D49" s="487" t="s">
        <v>15</v>
      </c>
      <c r="E49" s="487" t="s">
        <v>347</v>
      </c>
      <c r="F49" s="222" t="str">
        <f>CHOOSE(Content!$A$1, $D49, $E49)&amp;$C49</f>
        <v>Gold recovery</v>
      </c>
      <c r="G49" s="147"/>
      <c r="H49" s="240">
        <v>0.93802649999999999</v>
      </c>
      <c r="I49" s="240">
        <v>0.91537279834620222</v>
      </c>
      <c r="J49" s="240">
        <v>0.91774100000000003</v>
      </c>
      <c r="K49" s="240">
        <v>0.92246592103042235</v>
      </c>
      <c r="L49" s="240">
        <v>0.9128444</v>
      </c>
      <c r="M49" s="240">
        <v>0.93081206562495711</v>
      </c>
      <c r="N49" s="240">
        <v>0.94394421311592214</v>
      </c>
      <c r="O49" s="253">
        <v>0.93289869348669463</v>
      </c>
      <c r="P49" s="253">
        <v>0.92767563828739152</v>
      </c>
      <c r="Q49" s="253">
        <v>0.92017368954368606</v>
      </c>
      <c r="R49" s="253">
        <v>0.92848915132058707</v>
      </c>
      <c r="S49" s="253">
        <v>0.92215635891780945</v>
      </c>
      <c r="T49" s="253">
        <v>0.89630569116772318</v>
      </c>
      <c r="U49" s="253">
        <v>0.92382464515343565</v>
      </c>
      <c r="V49" s="253">
        <v>0.93473358787152849</v>
      </c>
      <c r="W49" s="369">
        <v>4.287365023169798E-2</v>
      </c>
      <c r="Y49" s="518"/>
    </row>
    <row r="50" spans="1:25" s="205" customFormat="1" ht="16.350000000000001" customHeight="1">
      <c r="A50" s="203"/>
      <c r="B50" s="485"/>
      <c r="C50" s="485" t="str">
        <f t="shared" si="0"/>
        <v/>
      </c>
      <c r="D50" s="487" t="s">
        <v>162</v>
      </c>
      <c r="E50" s="487" t="s">
        <v>199</v>
      </c>
      <c r="F50" s="222" t="str">
        <f>CHOOSE(Content!$A$1, $D50, $E50)&amp;$C50</f>
        <v>Gold produced, Koz</v>
      </c>
      <c r="G50" s="147"/>
      <c r="H50" s="233">
        <v>68.288286920764548</v>
      </c>
      <c r="I50" s="233">
        <v>120.17493038789848</v>
      </c>
      <c r="J50" s="233">
        <v>120.77608326522738</v>
      </c>
      <c r="K50" s="233">
        <v>101.04422862893244</v>
      </c>
      <c r="L50" s="233">
        <v>96.174643833652155</v>
      </c>
      <c r="M50" s="268">
        <v>107.92452216052857</v>
      </c>
      <c r="N50" s="268">
        <v>86.506777329882482</v>
      </c>
      <c r="O50" s="268">
        <v>118.70431053997137</v>
      </c>
      <c r="P50" s="268">
        <v>93.575049480605074</v>
      </c>
      <c r="Q50" s="268">
        <v>130.36910562476891</v>
      </c>
      <c r="R50" s="218">
        <v>110.86957143729806</v>
      </c>
      <c r="S50" s="218">
        <v>106.40962628000064</v>
      </c>
      <c r="T50" s="218">
        <v>30.96721789509219</v>
      </c>
      <c r="U50" s="218">
        <v>168.16670398508205</v>
      </c>
      <c r="V50" s="218">
        <v>55.867735142347321</v>
      </c>
      <c r="W50" s="369">
        <v>0.80409280974515518</v>
      </c>
      <c r="Y50" s="518"/>
    </row>
    <row r="51" spans="1:25" s="205" customFormat="1" ht="33" customHeight="1">
      <c r="A51" s="385"/>
      <c r="B51" s="485"/>
      <c r="C51" s="485" t="str">
        <f t="shared" si="0"/>
        <v/>
      </c>
      <c r="D51" s="487" t="s">
        <v>9</v>
      </c>
      <c r="E51" s="487" t="s">
        <v>185</v>
      </c>
      <c r="F51" s="400" t="str">
        <f>CHOOSE(Content!$A$1, $D51, $E51)&amp;$C51</f>
        <v>TOTAL PRODUCTION</v>
      </c>
      <c r="G51" s="147"/>
      <c r="H51" s="401"/>
      <c r="I51" s="401"/>
      <c r="J51" s="401"/>
      <c r="K51" s="401"/>
      <c r="L51" s="401"/>
      <c r="M51" s="401"/>
      <c r="N51" s="401"/>
      <c r="O51" s="401"/>
      <c r="P51" s="401"/>
      <c r="Q51" s="401"/>
      <c r="R51" s="401"/>
      <c r="S51" s="401"/>
      <c r="T51" s="401"/>
      <c r="U51" s="401"/>
      <c r="V51" s="401"/>
      <c r="W51" s="387"/>
    </row>
    <row r="52" spans="1:25" s="205" customFormat="1" ht="16.350000000000001" customHeight="1">
      <c r="A52" s="203"/>
      <c r="B52" s="485"/>
      <c r="C52" s="485" t="str">
        <f t="shared" si="0"/>
        <v/>
      </c>
      <c r="D52" s="487" t="s">
        <v>0</v>
      </c>
      <c r="E52" s="487" t="s">
        <v>186</v>
      </c>
      <c r="F52" s="222" t="str">
        <f>CHOOSE(Content!$A$1, $D52, $E52)&amp;$C52</f>
        <v>Gold, Koz</v>
      </c>
      <c r="G52" s="147"/>
      <c r="H52" s="218">
        <v>159.46222072242674</v>
      </c>
      <c r="I52" s="218">
        <v>184.02040620830456</v>
      </c>
      <c r="J52" s="218">
        <v>212.84250826562928</v>
      </c>
      <c r="K52" s="218">
        <v>168.73038324175735</v>
      </c>
      <c r="L52" s="218">
        <v>182.28249504010802</v>
      </c>
      <c r="M52" s="268">
        <v>177.65125066052858</v>
      </c>
      <c r="N52" s="268">
        <v>134.78125994437926</v>
      </c>
      <c r="O52" s="268">
        <v>195.18132405935023</v>
      </c>
      <c r="P52" s="268">
        <v>127.69951585898693</v>
      </c>
      <c r="Q52" s="268">
        <v>188.36583075216612</v>
      </c>
      <c r="R52" s="218">
        <v>168.9182563119906</v>
      </c>
      <c r="S52" s="218">
        <v>150.8565155368367</v>
      </c>
      <c r="T52" s="218">
        <v>47.163169797611197</v>
      </c>
      <c r="U52" s="218">
        <v>186.32603525005226</v>
      </c>
      <c r="V52" s="218">
        <v>121.99188162103944</v>
      </c>
      <c r="W52" s="369">
        <v>1.5865920832831364</v>
      </c>
      <c r="Y52" s="518"/>
    </row>
    <row r="53" spans="1:25" s="205" customFormat="1" ht="33" customHeight="1">
      <c r="A53" s="203"/>
      <c r="B53" s="485"/>
      <c r="C53" s="485" t="str">
        <f t="shared" si="0"/>
        <v/>
      </c>
      <c r="D53" s="487" t="s">
        <v>23</v>
      </c>
      <c r="E53" s="487" t="s">
        <v>189</v>
      </c>
      <c r="F53" s="390" t="str">
        <f>CHOOSE(Content!$A$1, $D53, $E53)&amp;$C53</f>
        <v>Varvara</v>
      </c>
      <c r="G53" s="147"/>
      <c r="H53" s="227"/>
      <c r="I53" s="227"/>
      <c r="J53" s="227"/>
      <c r="K53" s="227"/>
      <c r="L53" s="227"/>
      <c r="M53" s="227"/>
      <c r="N53" s="227"/>
      <c r="O53" s="227"/>
      <c r="P53" s="227"/>
      <c r="Q53" s="227"/>
      <c r="R53" s="227"/>
      <c r="S53" s="227"/>
      <c r="T53" s="227"/>
      <c r="U53" s="227"/>
      <c r="V53" s="227"/>
      <c r="W53" s="463"/>
    </row>
    <row r="54" spans="1:25" s="205" customFormat="1" ht="33" customHeight="1">
      <c r="A54" s="385"/>
      <c r="B54" s="485"/>
      <c r="C54" s="485" t="str">
        <f t="shared" si="0"/>
        <v/>
      </c>
      <c r="D54" s="487" t="s">
        <v>3</v>
      </c>
      <c r="E54" s="487" t="s">
        <v>190</v>
      </c>
      <c r="F54" s="393" t="str">
        <f>CHOOSE(Content!$A$1, $D54, $E54)&amp;$C54</f>
        <v>MINING</v>
      </c>
      <c r="G54" s="147"/>
      <c r="H54" s="410"/>
      <c r="I54" s="410"/>
      <c r="J54" s="410"/>
      <c r="K54" s="410"/>
      <c r="L54" s="410"/>
      <c r="M54" s="410"/>
      <c r="N54" s="410"/>
      <c r="O54" s="410"/>
      <c r="P54" s="410"/>
      <c r="Q54" s="410"/>
      <c r="R54" s="410"/>
      <c r="S54" s="410"/>
      <c r="T54" s="410"/>
      <c r="U54" s="410"/>
      <c r="V54" s="410"/>
      <c r="W54" s="466"/>
    </row>
    <row r="55" spans="1:25" s="205" customFormat="1" ht="16.350000000000001" customHeight="1">
      <c r="A55" s="203"/>
      <c r="B55" s="485"/>
      <c r="C55" s="485" t="str">
        <f t="shared" si="0"/>
        <v/>
      </c>
      <c r="D55" s="487" t="s">
        <v>11</v>
      </c>
      <c r="E55" s="487" t="s">
        <v>182</v>
      </c>
      <c r="F55" s="209" t="str">
        <f>CHOOSE(Content!$A$1, $D55, $E55)&amp;$C55</f>
        <v>Waste mined, Kt</v>
      </c>
      <c r="G55" s="147"/>
      <c r="H55" s="218">
        <v>22719.123820000001</v>
      </c>
      <c r="I55" s="218">
        <v>22633.758699999998</v>
      </c>
      <c r="J55" s="218">
        <v>20273.848489999997</v>
      </c>
      <c r="K55" s="218">
        <v>20344.84474</v>
      </c>
      <c r="L55" s="218">
        <v>19549.393760000003</v>
      </c>
      <c r="M55" s="218">
        <v>22491.432099999998</v>
      </c>
      <c r="N55" s="218">
        <v>21298.486929999999</v>
      </c>
      <c r="O55" s="218">
        <v>21993.052559999996</v>
      </c>
      <c r="P55" s="218">
        <v>21529.41171</v>
      </c>
      <c r="Q55" s="218">
        <v>19188.339599999999</v>
      </c>
      <c r="R55" s="218">
        <v>22002.744079999997</v>
      </c>
      <c r="S55" s="218">
        <v>26321.203430000001</v>
      </c>
      <c r="T55" s="218">
        <v>26883.825233581279</v>
      </c>
      <c r="U55" s="218">
        <v>28267.359279186068</v>
      </c>
      <c r="V55" s="218">
        <v>24786.843580446206</v>
      </c>
      <c r="W55" s="369">
        <v>-7.8001610072798711E-2</v>
      </c>
      <c r="Y55" s="518"/>
    </row>
    <row r="56" spans="1:25" s="205" customFormat="1" ht="16.350000000000001" customHeight="1">
      <c r="A56" s="203"/>
      <c r="B56" s="485"/>
      <c r="C56" s="485" t="str">
        <f t="shared" si="0"/>
        <v/>
      </c>
      <c r="D56" s="487" t="s">
        <v>10</v>
      </c>
      <c r="E56" s="487" t="s">
        <v>197</v>
      </c>
      <c r="F56" s="209" t="str">
        <f>CHOOSE(Content!$A$1, $D56, $E56)&amp;$C56</f>
        <v>Ore mined (open-pit), Kt</v>
      </c>
      <c r="G56" s="147"/>
      <c r="H56" s="218">
        <v>1938.2629999999999</v>
      </c>
      <c r="I56" s="218">
        <v>2005.1280000000002</v>
      </c>
      <c r="J56" s="218">
        <v>1483.752</v>
      </c>
      <c r="K56" s="218">
        <v>1328.521</v>
      </c>
      <c r="L56" s="218">
        <v>1906.491</v>
      </c>
      <c r="M56" s="218">
        <v>1717.75</v>
      </c>
      <c r="N56" s="218">
        <v>2069.7799999999997</v>
      </c>
      <c r="O56" s="218">
        <v>1787.473</v>
      </c>
      <c r="P56" s="218">
        <v>1523.9959999999999</v>
      </c>
      <c r="Q56" s="218">
        <v>1309.6950000000002</v>
      </c>
      <c r="R56" s="218">
        <v>1298.8070000000002</v>
      </c>
      <c r="S56" s="218">
        <v>1493.453</v>
      </c>
      <c r="T56" s="218">
        <v>1338.5260000000001</v>
      </c>
      <c r="U56" s="218">
        <v>1519.1369999999999</v>
      </c>
      <c r="V56" s="218">
        <v>1569.817</v>
      </c>
      <c r="W56" s="369">
        <v>0.17279529870917698</v>
      </c>
      <c r="Y56" s="518"/>
    </row>
    <row r="57" spans="1:25" s="205" customFormat="1" ht="16.350000000000001" customHeight="1">
      <c r="A57" s="203"/>
      <c r="B57" s="485"/>
      <c r="C57" s="485" t="str">
        <f t="shared" si="0"/>
        <v/>
      </c>
      <c r="D57" s="487" t="s">
        <v>414</v>
      </c>
      <c r="E57" s="487" t="s">
        <v>195</v>
      </c>
      <c r="F57" s="209" t="str">
        <f>CHOOSE(Content!$A$1, $D57, $E57)&amp;$C57</f>
        <v>Grades</v>
      </c>
      <c r="G57" s="147"/>
      <c r="H57" s="218"/>
      <c r="I57" s="218"/>
      <c r="J57" s="218"/>
      <c r="K57" s="218"/>
      <c r="L57" s="218"/>
      <c r="M57" s="218"/>
      <c r="N57" s="218"/>
      <c r="O57" s="218"/>
      <c r="P57" s="218"/>
      <c r="Q57" s="218"/>
      <c r="R57" s="218"/>
      <c r="S57" s="218"/>
      <c r="T57" s="218"/>
      <c r="U57" s="218"/>
      <c r="V57" s="218"/>
      <c r="W57" s="365"/>
    </row>
    <row r="58" spans="1:25" s="205" customFormat="1" ht="16.350000000000001" customHeight="1">
      <c r="A58" s="203"/>
      <c r="B58" s="485"/>
      <c r="C58" s="485" t="str">
        <f t="shared" si="0"/>
        <v/>
      </c>
      <c r="D58" s="487" t="s">
        <v>24</v>
      </c>
      <c r="E58" s="487" t="s">
        <v>192</v>
      </c>
      <c r="F58" s="209" t="str">
        <f>CHOOSE(Content!$A$1, $D58, $E58)&amp;$C58</f>
        <v>Gold, g/t</v>
      </c>
      <c r="G58" s="147"/>
      <c r="H58" s="218"/>
      <c r="I58" s="218"/>
      <c r="J58" s="218"/>
      <c r="K58" s="218"/>
      <c r="L58" s="218"/>
      <c r="M58" s="218"/>
      <c r="N58" s="218"/>
      <c r="O58" s="218"/>
      <c r="P58" s="218"/>
      <c r="Q58" s="218"/>
      <c r="R58" s="218"/>
      <c r="S58" s="218"/>
      <c r="T58" s="218"/>
      <c r="U58" s="218"/>
      <c r="V58" s="218"/>
      <c r="W58" s="365"/>
    </row>
    <row r="59" spans="1:25" s="205" customFormat="1" ht="33" customHeight="1">
      <c r="A59" s="203"/>
      <c r="B59" s="485"/>
      <c r="C59" s="485" t="str">
        <f t="shared" si="0"/>
        <v/>
      </c>
      <c r="D59" s="487" t="s">
        <v>6</v>
      </c>
      <c r="E59" s="487" t="s">
        <v>193</v>
      </c>
      <c r="F59" s="393" t="str">
        <f>CHOOSE(Content!$A$1, $D59, $E59)&amp;$C59</f>
        <v>PROCESSING</v>
      </c>
      <c r="G59" s="147"/>
      <c r="H59" s="247"/>
      <c r="I59" s="247"/>
      <c r="J59" s="247"/>
      <c r="K59" s="247"/>
      <c r="L59" s="247"/>
      <c r="M59" s="247"/>
      <c r="N59" s="247"/>
      <c r="O59" s="247"/>
      <c r="P59" s="247"/>
      <c r="Q59" s="247"/>
      <c r="R59" s="247"/>
      <c r="S59" s="247"/>
      <c r="T59" s="247"/>
      <c r="U59" s="247"/>
      <c r="V59" s="247"/>
      <c r="W59" s="369"/>
    </row>
    <row r="60" spans="1:25" s="205" customFormat="1" ht="16.350000000000001" customHeight="1">
      <c r="A60" s="203"/>
      <c r="B60" s="485"/>
      <c r="C60" s="485" t="str">
        <f t="shared" si="0"/>
        <v/>
      </c>
      <c r="D60" s="487" t="s">
        <v>29</v>
      </c>
      <c r="E60" s="487" t="s">
        <v>201</v>
      </c>
      <c r="F60" s="8" t="str">
        <f>CHOOSE(Content!$A$1, $D60, $E60)&amp;$C60</f>
        <v>Flotation</v>
      </c>
      <c r="G60" s="147"/>
      <c r="H60" s="247"/>
      <c r="I60" s="247"/>
      <c r="J60" s="247"/>
      <c r="K60" s="247"/>
      <c r="L60" s="247"/>
      <c r="M60" s="247"/>
      <c r="N60" s="247"/>
      <c r="O60" s="247"/>
      <c r="P60" s="247"/>
      <c r="Q60" s="247"/>
      <c r="R60" s="247"/>
      <c r="S60" s="247"/>
      <c r="T60" s="247"/>
      <c r="U60" s="247"/>
      <c r="V60" s="247"/>
      <c r="W60" s="369"/>
    </row>
    <row r="61" spans="1:25" s="205" customFormat="1" ht="16.350000000000001" customHeight="1">
      <c r="A61" s="203"/>
      <c r="B61" s="485"/>
      <c r="C61" s="485" t="str">
        <f t="shared" si="0"/>
        <v/>
      </c>
      <c r="D61" s="487" t="s">
        <v>7</v>
      </c>
      <c r="E61" s="487" t="s">
        <v>194</v>
      </c>
      <c r="F61" s="209" t="str">
        <f>CHOOSE(Content!$A$1, $D61, $E61)&amp;$C61</f>
        <v>Ore processed, Kt</v>
      </c>
      <c r="G61" s="147"/>
      <c r="H61" s="218">
        <v>276.72699999999998</v>
      </c>
      <c r="I61" s="218">
        <v>282.71300000000002</v>
      </c>
      <c r="J61" s="218">
        <v>316.57400000000001</v>
      </c>
      <c r="K61" s="218">
        <v>343.04700000000003</v>
      </c>
      <c r="L61" s="218">
        <v>375.37099999999998</v>
      </c>
      <c r="M61" s="218">
        <v>320.97808000000003</v>
      </c>
      <c r="N61" s="218">
        <v>370.70565999999997</v>
      </c>
      <c r="O61" s="218">
        <v>381.51837999999998</v>
      </c>
      <c r="P61" s="218">
        <v>376.36099999999999</v>
      </c>
      <c r="Q61" s="218">
        <v>385.75400000000002</v>
      </c>
      <c r="R61" s="236">
        <v>394.71951999999999</v>
      </c>
      <c r="S61" s="218">
        <v>382.16771399999999</v>
      </c>
      <c r="T61" s="218">
        <v>398.04</v>
      </c>
      <c r="U61" s="218">
        <v>258.53700000000003</v>
      </c>
      <c r="V61" s="218">
        <v>223.27300000000002</v>
      </c>
      <c r="W61" s="369">
        <v>-0.4390689377951964</v>
      </c>
      <c r="Y61" s="518"/>
    </row>
    <row r="62" spans="1:25" s="205" customFormat="1" ht="16.350000000000001" customHeight="1">
      <c r="A62" s="203"/>
      <c r="B62" s="485"/>
      <c r="C62" s="485" t="str">
        <f t="shared" si="0"/>
        <v/>
      </c>
      <c r="D62" s="487" t="s">
        <v>414</v>
      </c>
      <c r="E62" s="487" t="s">
        <v>195</v>
      </c>
      <c r="F62" s="209" t="str">
        <f>CHOOSE(Content!$A$1, $D62, $E62)&amp;$C62</f>
        <v>Grades</v>
      </c>
      <c r="G62" s="147"/>
      <c r="H62" s="247"/>
      <c r="I62" s="247"/>
      <c r="J62" s="247"/>
      <c r="K62" s="247"/>
      <c r="L62" s="247"/>
      <c r="M62" s="247"/>
      <c r="N62" s="247"/>
      <c r="O62" s="247"/>
      <c r="P62" s="247"/>
      <c r="Q62" s="247"/>
      <c r="R62" s="247"/>
      <c r="S62" s="247"/>
      <c r="T62" s="247"/>
      <c r="U62" s="247"/>
      <c r="V62" s="247"/>
      <c r="W62" s="369"/>
    </row>
    <row r="63" spans="1:25" s="205" customFormat="1" ht="16.350000000000001" customHeight="1">
      <c r="A63" s="203"/>
      <c r="B63" s="485"/>
      <c r="C63" s="485" t="str">
        <f t="shared" si="0"/>
        <v/>
      </c>
      <c r="D63" s="487" t="s">
        <v>24</v>
      </c>
      <c r="E63" s="487" t="s">
        <v>192</v>
      </c>
      <c r="F63" s="248" t="str">
        <f>CHOOSE(Content!$A$1, $D63, $E63)&amp;$C63</f>
        <v>Gold, g/t</v>
      </c>
      <c r="G63" s="147"/>
      <c r="H63" s="271">
        <v>1.1024132086858167</v>
      </c>
      <c r="I63" s="271">
        <v>1.8258230077852804</v>
      </c>
      <c r="J63" s="271">
        <v>2.8104231554075825</v>
      </c>
      <c r="K63" s="271">
        <v>2.9153591198873618</v>
      </c>
      <c r="L63" s="271">
        <v>2.69</v>
      </c>
      <c r="M63" s="271">
        <v>2.5985610526751151</v>
      </c>
      <c r="N63" s="271">
        <v>2.7970672787267383</v>
      </c>
      <c r="O63" s="271">
        <v>2.6684798409757193</v>
      </c>
      <c r="P63" s="271">
        <v>2.2402884464649633</v>
      </c>
      <c r="Q63" s="271">
        <v>2.3635568263712083</v>
      </c>
      <c r="R63" s="271">
        <v>2.3801913824783738</v>
      </c>
      <c r="S63" s="271">
        <v>2.2591971230725156</v>
      </c>
      <c r="T63" s="271">
        <v>1.840245955180384</v>
      </c>
      <c r="U63" s="271">
        <v>2.2765901979213803</v>
      </c>
      <c r="V63" s="271">
        <v>2.3876913016800057</v>
      </c>
      <c r="W63" s="369">
        <v>0.29748487964803605</v>
      </c>
    </row>
    <row r="64" spans="1:25" s="205" customFormat="1" ht="16.350000000000001" customHeight="1">
      <c r="A64" s="203"/>
      <c r="B64" s="485"/>
      <c r="C64" s="485" t="str">
        <f t="shared" si="0"/>
        <v/>
      </c>
      <c r="D64" s="487" t="s">
        <v>27</v>
      </c>
      <c r="E64" s="487" t="s">
        <v>200</v>
      </c>
      <c r="F64" s="248" t="str">
        <f>CHOOSE(Content!$A$1, $D64, $E64)&amp;$C64</f>
        <v>Copper</v>
      </c>
      <c r="G64" s="147"/>
      <c r="H64" s="250">
        <v>5.4834570677960593E-3</v>
      </c>
      <c r="I64" s="252">
        <v>4.2831352643847307E-3</v>
      </c>
      <c r="J64" s="250">
        <v>3.3251747048083542E-3</v>
      </c>
      <c r="K64" s="252">
        <v>3.3195449224158783E-3</v>
      </c>
      <c r="L64" s="250">
        <v>3.1115575310825825E-3</v>
      </c>
      <c r="M64" s="252">
        <v>3.3253329105838001E-3</v>
      </c>
      <c r="N64" s="250">
        <v>2.8923657157319594E-3</v>
      </c>
      <c r="O64" s="273">
        <v>5.1488795926424302E-3</v>
      </c>
      <c r="P64" s="273">
        <v>3.2178029312282617E-3</v>
      </c>
      <c r="Q64" s="273">
        <v>3.4646908936783543E-3</v>
      </c>
      <c r="R64" s="273">
        <v>3.0015586662650987E-3</v>
      </c>
      <c r="S64" s="273">
        <v>2.7592237161091007E-3</v>
      </c>
      <c r="T64" s="273">
        <v>2.734626974675912E-3</v>
      </c>
      <c r="U64" s="273">
        <v>2.4379764405094819E-3</v>
      </c>
      <c r="V64" s="273">
        <v>1.2196072498689941E-2</v>
      </c>
      <c r="W64" s="369">
        <v>3.4598669623433116</v>
      </c>
    </row>
    <row r="65" spans="1:25" s="205" customFormat="1" ht="16.350000000000001" customHeight="1">
      <c r="A65" s="203"/>
      <c r="B65" s="485"/>
      <c r="C65" s="485" t="str">
        <f t="shared" ref="C65:C80" si="2">IFERROR(CHOOSE(B65, " ¹ "," ² "," ³ "," ⁴ "," ⁵ "," ⁶ "," ⁷ "," ⁸ "," ⁹ ", " ¹⁰ "," ¹¹ "," ¹² " ),"")</f>
        <v/>
      </c>
      <c r="D65" s="487" t="s">
        <v>12</v>
      </c>
      <c r="E65" s="487" t="s">
        <v>349</v>
      </c>
      <c r="F65" s="209" t="str">
        <f>CHOOSE(Content!$A$1, $D65, $E65)&amp;$C65</f>
        <v>Technological recovery</v>
      </c>
      <c r="G65" s="147"/>
      <c r="H65" s="271"/>
      <c r="I65" s="271"/>
      <c r="J65" s="271"/>
      <c r="K65" s="271"/>
      <c r="L65" s="271"/>
      <c r="M65" s="271"/>
      <c r="N65" s="271"/>
      <c r="O65" s="272"/>
      <c r="P65" s="272"/>
      <c r="Q65" s="272"/>
      <c r="R65" s="272"/>
      <c r="S65" s="272"/>
      <c r="T65" s="272"/>
      <c r="U65" s="272"/>
      <c r="V65" s="272"/>
      <c r="W65" s="274"/>
    </row>
    <row r="66" spans="1:25" s="205" customFormat="1" ht="16.350000000000001" customHeight="1">
      <c r="A66" s="203"/>
      <c r="B66" s="485"/>
      <c r="C66" s="485" t="str">
        <f t="shared" si="2"/>
        <v/>
      </c>
      <c r="D66" s="487" t="s">
        <v>28</v>
      </c>
      <c r="E66" s="487" t="s">
        <v>202</v>
      </c>
      <c r="F66" s="248" t="str">
        <f>CHOOSE(Content!$A$1, $D66, $E66)&amp;$C66</f>
        <v>Gold</v>
      </c>
      <c r="G66" s="147"/>
      <c r="H66" s="254">
        <v>0.83700000000000008</v>
      </c>
      <c r="I66" s="254">
        <v>0.73857042216510771</v>
      </c>
      <c r="J66" s="254">
        <v>0.86459986117788579</v>
      </c>
      <c r="K66" s="254">
        <v>0.86197433604188101</v>
      </c>
      <c r="L66" s="254">
        <v>0.84261372024834957</v>
      </c>
      <c r="M66" s="254">
        <v>0.8674018138274886</v>
      </c>
      <c r="N66" s="254">
        <v>0.89027423752546098</v>
      </c>
      <c r="O66" s="254">
        <v>0.86398169397703994</v>
      </c>
      <c r="P66" s="254">
        <v>0.86601418269623387</v>
      </c>
      <c r="Q66" s="254">
        <v>0.87277802087246215</v>
      </c>
      <c r="R66" s="254">
        <v>0.88989411738506474</v>
      </c>
      <c r="S66" s="254">
        <v>0.88819355972143588</v>
      </c>
      <c r="T66" s="254">
        <v>0.87471879059682556</v>
      </c>
      <c r="U66" s="254">
        <v>0.90400368768661232</v>
      </c>
      <c r="V66" s="254">
        <v>0.90039388988076574</v>
      </c>
      <c r="W66" s="369">
        <v>2.9352403949641781E-2</v>
      </c>
    </row>
    <row r="67" spans="1:25" s="205" customFormat="1" ht="16.350000000000001" customHeight="1">
      <c r="A67" s="203"/>
      <c r="B67" s="485"/>
      <c r="C67" s="485" t="str">
        <f t="shared" si="2"/>
        <v/>
      </c>
      <c r="D67" s="487" t="s">
        <v>27</v>
      </c>
      <c r="E67" s="487" t="s">
        <v>200</v>
      </c>
      <c r="F67" s="248" t="str">
        <f>CHOOSE(Content!$A$1, $D67, $E67)&amp;$C67</f>
        <v>Copper</v>
      </c>
      <c r="G67" s="147"/>
      <c r="H67" s="254">
        <v>0.91400000000000003</v>
      </c>
      <c r="I67" s="254">
        <v>0.89020259865492868</v>
      </c>
      <c r="J67" s="254">
        <v>0.84855782577291317</v>
      </c>
      <c r="K67" s="254">
        <v>0.84204998837953238</v>
      </c>
      <c r="L67" s="254">
        <v>0.84905439658053861</v>
      </c>
      <c r="M67" s="254">
        <v>0.85088080706733205</v>
      </c>
      <c r="N67" s="254">
        <v>0.85881359642783006</v>
      </c>
      <c r="O67" s="254">
        <v>0.86044241585046144</v>
      </c>
      <c r="P67" s="254">
        <v>0.84185656206579806</v>
      </c>
      <c r="Q67" s="254">
        <v>0.83371825700216928</v>
      </c>
      <c r="R67" s="254">
        <v>0.8637651105922175</v>
      </c>
      <c r="S67" s="254">
        <v>0.8337646314734749</v>
      </c>
      <c r="T67" s="254">
        <v>0.84210320202390088</v>
      </c>
      <c r="U67" s="254">
        <v>0.83624382928119201</v>
      </c>
      <c r="V67" s="254">
        <v>0.83980271063100231</v>
      </c>
      <c r="W67" s="369">
        <v>-2.7318402155098731E-3</v>
      </c>
    </row>
    <row r="68" spans="1:25" s="205" customFormat="1" ht="16.350000000000001" customHeight="1">
      <c r="A68" s="203"/>
      <c r="B68" s="485"/>
      <c r="C68" s="485" t="str">
        <f t="shared" si="2"/>
        <v/>
      </c>
      <c r="D68" s="487" t="s">
        <v>8</v>
      </c>
      <c r="E68" s="487" t="s">
        <v>196</v>
      </c>
      <c r="F68" s="209" t="str">
        <f>CHOOSE(Content!$A$1, $D68, $E68)&amp;$C68</f>
        <v>Production</v>
      </c>
      <c r="G68" s="147"/>
      <c r="H68" s="247"/>
      <c r="I68" s="247"/>
      <c r="J68" s="247"/>
      <c r="K68" s="247"/>
      <c r="L68" s="247"/>
      <c r="M68" s="247"/>
      <c r="N68" s="247"/>
      <c r="O68" s="254"/>
      <c r="P68" s="254"/>
      <c r="Q68" s="254"/>
      <c r="R68" s="254"/>
      <c r="S68" s="254"/>
      <c r="T68" s="254"/>
      <c r="U68" s="254"/>
      <c r="V68" s="254"/>
      <c r="W68" s="369"/>
      <c r="Y68" s="518"/>
    </row>
    <row r="69" spans="1:25" s="205" customFormat="1" ht="16.350000000000001" customHeight="1">
      <c r="A69" s="203"/>
      <c r="B69" s="485"/>
      <c r="C69" s="485" t="str">
        <f t="shared" si="2"/>
        <v/>
      </c>
      <c r="D69" s="487" t="s">
        <v>16</v>
      </c>
      <c r="E69" s="487" t="s">
        <v>203</v>
      </c>
      <c r="F69" s="248" t="str">
        <f>CHOOSE(Content!$A$1, $D69, $E69)&amp;$C69</f>
        <v>Gold (in concentrate), Koz</v>
      </c>
      <c r="G69" s="147"/>
      <c r="H69" s="249">
        <v>4.46984022</v>
      </c>
      <c r="I69" s="249">
        <v>8.8335225899999994</v>
      </c>
      <c r="J69" s="249">
        <v>17.509059010000001</v>
      </c>
      <c r="K69" s="249">
        <v>20.304568230000001</v>
      </c>
      <c r="L69" s="249">
        <v>25.782102210000001</v>
      </c>
      <c r="M69" s="218">
        <v>18.308426570000002</v>
      </c>
      <c r="N69" s="218">
        <v>22.216845991129553</v>
      </c>
      <c r="O69" s="218">
        <v>18.785613268663845</v>
      </c>
      <c r="P69" s="218">
        <v>19.212160910585549</v>
      </c>
      <c r="Q69" s="218">
        <v>20.388055696909028</v>
      </c>
      <c r="R69" s="236">
        <v>20.419755268699667</v>
      </c>
      <c r="S69" s="236">
        <v>20.219498448727634</v>
      </c>
      <c r="T69" s="236">
        <v>16.114775372546497</v>
      </c>
      <c r="U69" s="236">
        <v>14.112407979809348</v>
      </c>
      <c r="V69" s="236">
        <v>12.123327985596475</v>
      </c>
      <c r="W69" s="369">
        <v>-0.24768867667556471</v>
      </c>
      <c r="Y69" s="518"/>
    </row>
    <row r="70" spans="1:25" s="205" customFormat="1" ht="16.350000000000001" customHeight="1">
      <c r="A70" s="203"/>
      <c r="B70" s="485"/>
      <c r="C70" s="485" t="str">
        <f t="shared" si="2"/>
        <v/>
      </c>
      <c r="D70" s="487" t="s">
        <v>17</v>
      </c>
      <c r="E70" s="487" t="s">
        <v>204</v>
      </c>
      <c r="F70" s="248" t="str">
        <f>CHOOSE(Content!$A$1, $D70, $E70)&amp;$C70</f>
        <v>Copper (in concentrate), t</v>
      </c>
      <c r="G70" s="147"/>
      <c r="H70" s="247">
        <v>1264.43778</v>
      </c>
      <c r="I70" s="247">
        <v>1021.26333</v>
      </c>
      <c r="J70" s="247">
        <v>784.85805000000005</v>
      </c>
      <c r="K70" s="247">
        <v>759.50407999999993</v>
      </c>
      <c r="L70" s="247">
        <v>1140.62556</v>
      </c>
      <c r="M70" s="218">
        <v>760.69778999999994</v>
      </c>
      <c r="N70" s="218">
        <v>815.74619592728868</v>
      </c>
      <c r="O70" s="218">
        <v>848.2451288167083</v>
      </c>
      <c r="P70" s="218">
        <v>1084.8453603922501</v>
      </c>
      <c r="Q70" s="218">
        <v>1077.9820952791242</v>
      </c>
      <c r="R70" s="236">
        <v>935.58655055999986</v>
      </c>
      <c r="S70" s="236">
        <v>903.43243785142852</v>
      </c>
      <c r="T70" s="236">
        <v>861.09260939428555</v>
      </c>
      <c r="U70" s="236">
        <v>502.26173396571426</v>
      </c>
      <c r="V70" s="236">
        <v>392.63667805714283</v>
      </c>
      <c r="W70" s="369">
        <v>-0.5440250284654824</v>
      </c>
      <c r="Y70" s="518"/>
    </row>
    <row r="71" spans="1:25" s="205" customFormat="1" ht="16.350000000000001" customHeight="1">
      <c r="A71" s="203"/>
      <c r="B71" s="485"/>
      <c r="C71" s="485" t="str">
        <f t="shared" si="2"/>
        <v/>
      </c>
      <c r="D71" s="487" t="s">
        <v>346</v>
      </c>
      <c r="E71" s="487" t="s">
        <v>205</v>
      </c>
      <c r="F71" s="248" t="str">
        <f>CHOOSE(Content!$A$1, $D71, $E71)&amp;$C71</f>
        <v>Gold (in Dore), Koz</v>
      </c>
      <c r="G71" s="147"/>
      <c r="H71" s="218">
        <v>0</v>
      </c>
      <c r="I71" s="218">
        <v>0</v>
      </c>
      <c r="J71" s="218">
        <v>0</v>
      </c>
      <c r="K71" s="218">
        <v>0</v>
      </c>
      <c r="L71" s="218">
        <v>0</v>
      </c>
      <c r="M71" s="218">
        <v>0</v>
      </c>
      <c r="N71" s="218">
        <v>0</v>
      </c>
      <c r="O71" s="218">
        <v>0</v>
      </c>
      <c r="P71" s="218">
        <v>0</v>
      </c>
      <c r="Q71" s="218">
        <v>0</v>
      </c>
      <c r="R71" s="218">
        <v>0</v>
      </c>
      <c r="S71" s="218">
        <v>0</v>
      </c>
      <c r="T71" s="218">
        <v>0</v>
      </c>
      <c r="U71" s="218">
        <v>0</v>
      </c>
      <c r="V71" s="218">
        <v>0</v>
      </c>
      <c r="W71" s="363" t="s">
        <v>713</v>
      </c>
      <c r="Y71" s="518"/>
    </row>
    <row r="72" spans="1:25" s="205" customFormat="1" ht="33" customHeight="1">
      <c r="A72" s="385"/>
      <c r="B72" s="485"/>
      <c r="C72" s="485" t="str">
        <f t="shared" si="2"/>
        <v/>
      </c>
      <c r="D72" s="487" t="s">
        <v>30</v>
      </c>
      <c r="E72" s="487" t="s">
        <v>206</v>
      </c>
      <c r="F72" s="406" t="str">
        <f>CHOOSE(Content!$A$1, $D72, $E72)&amp;$C72</f>
        <v>Leaching</v>
      </c>
      <c r="G72" s="147"/>
      <c r="H72" s="404"/>
      <c r="I72" s="404"/>
      <c r="J72" s="404"/>
      <c r="K72" s="404"/>
      <c r="L72" s="404"/>
      <c r="M72" s="404"/>
      <c r="N72" s="404"/>
      <c r="O72" s="404"/>
      <c r="P72" s="404"/>
      <c r="Q72" s="404"/>
      <c r="R72" s="404"/>
      <c r="S72" s="404"/>
      <c r="T72" s="404"/>
      <c r="U72" s="404"/>
      <c r="V72" s="404"/>
      <c r="W72" s="405"/>
    </row>
    <row r="73" spans="1:25" s="205" customFormat="1" ht="16.350000000000001" customHeight="1">
      <c r="A73" s="203"/>
      <c r="B73" s="485"/>
      <c r="C73" s="485" t="str">
        <f t="shared" si="2"/>
        <v/>
      </c>
      <c r="D73" s="487" t="s">
        <v>7</v>
      </c>
      <c r="E73" s="487" t="s">
        <v>194</v>
      </c>
      <c r="F73" s="209" t="str">
        <f>CHOOSE(Content!$A$1, $D73, $E73)&amp;$C73</f>
        <v>Ore processed, Kt</v>
      </c>
      <c r="G73" s="147"/>
      <c r="H73" s="218">
        <v>1535.4880000000001</v>
      </c>
      <c r="I73" s="218">
        <v>1455.6319800000001</v>
      </c>
      <c r="J73" s="218">
        <v>1529.78189</v>
      </c>
      <c r="K73" s="218">
        <v>1525.7470800000001</v>
      </c>
      <c r="L73" s="218">
        <v>1557.8756800000001</v>
      </c>
      <c r="M73" s="218">
        <v>1625.2086899999999</v>
      </c>
      <c r="N73" s="218">
        <v>1598.028898</v>
      </c>
      <c r="O73" s="218">
        <v>1601.0916699999998</v>
      </c>
      <c r="P73" s="218">
        <v>1545.6554800000001</v>
      </c>
      <c r="Q73" s="218">
        <v>1590.5938200000001</v>
      </c>
      <c r="R73" s="236">
        <v>1539.26503</v>
      </c>
      <c r="S73" s="236">
        <v>1639.7881499999999</v>
      </c>
      <c r="T73" s="236">
        <v>1588.4211599999999</v>
      </c>
      <c r="U73" s="236">
        <v>1807.0909999999999</v>
      </c>
      <c r="V73" s="236">
        <v>1760.105</v>
      </c>
      <c r="W73" s="363">
        <v>0.10808458381403097</v>
      </c>
      <c r="Y73" s="518"/>
    </row>
    <row r="74" spans="1:25" s="205" customFormat="1" ht="16.350000000000001" customHeight="1">
      <c r="A74" s="203"/>
      <c r="B74" s="485"/>
      <c r="C74" s="485" t="str">
        <f t="shared" si="2"/>
        <v/>
      </c>
      <c r="D74" s="487" t="s">
        <v>49</v>
      </c>
      <c r="E74" s="487" t="s">
        <v>198</v>
      </c>
      <c r="F74" s="4" t="str">
        <f>CHOOSE(Content!$A$1, $D74, $E74)&amp;$C74</f>
        <v>Gold grade, g/t</v>
      </c>
      <c r="G74" s="147"/>
      <c r="H74" s="271">
        <v>1.4398200000000001</v>
      </c>
      <c r="I74" s="271">
        <v>1.4699341250322076</v>
      </c>
      <c r="J74" s="271">
        <v>1.47621</v>
      </c>
      <c r="K74" s="271">
        <v>1.3879456264810286</v>
      </c>
      <c r="L74" s="271">
        <v>1.65808</v>
      </c>
      <c r="M74" s="271">
        <v>1.4951089124977546</v>
      </c>
      <c r="N74" s="271">
        <v>1.6519646192280562</v>
      </c>
      <c r="O74" s="271">
        <v>1.5448299097077938</v>
      </c>
      <c r="P74" s="271">
        <v>1.418561463645184</v>
      </c>
      <c r="Q74" s="271">
        <v>1.3179194296127719</v>
      </c>
      <c r="R74" s="271">
        <v>1.3624339273139985</v>
      </c>
      <c r="S74" s="271">
        <v>1.0845572338109652</v>
      </c>
      <c r="T74" s="271">
        <v>1.2059365288233759</v>
      </c>
      <c r="U74" s="271">
        <v>1.3291200609155822</v>
      </c>
      <c r="V74" s="271">
        <v>1.4334702759210387</v>
      </c>
      <c r="W74" s="363">
        <v>0.18867804536915878</v>
      </c>
    </row>
    <row r="75" spans="1:25" s="205" customFormat="1" ht="16.350000000000001" customHeight="1">
      <c r="A75" s="203"/>
      <c r="B75" s="485"/>
      <c r="C75" s="485" t="str">
        <f t="shared" si="2"/>
        <v/>
      </c>
      <c r="D75" s="487" t="s">
        <v>12</v>
      </c>
      <c r="E75" s="487" t="s">
        <v>349</v>
      </c>
      <c r="F75" s="4" t="str">
        <f>CHOOSE(Content!$A$1, $D75, $E75)&amp;$C75</f>
        <v>Technological recovery</v>
      </c>
      <c r="G75" s="147"/>
      <c r="H75" s="254">
        <v>0.86503580000000002</v>
      </c>
      <c r="I75" s="254">
        <v>0.87032814291059057</v>
      </c>
      <c r="J75" s="254">
        <v>0.88060869999999991</v>
      </c>
      <c r="K75" s="254">
        <v>0.87749793479231486</v>
      </c>
      <c r="L75" s="254">
        <v>0.88211399999999995</v>
      </c>
      <c r="M75" s="254">
        <v>0.89651885594843284</v>
      </c>
      <c r="N75" s="254">
        <v>0.90338125053221974</v>
      </c>
      <c r="O75" s="274">
        <v>0.89378437765621133</v>
      </c>
      <c r="P75" s="275">
        <v>0.89030045151440107</v>
      </c>
      <c r="Q75" s="275">
        <v>0.88397186865492894</v>
      </c>
      <c r="R75" s="275">
        <v>0.89736656434516526</v>
      </c>
      <c r="S75" s="275">
        <v>0.89104794085505334</v>
      </c>
      <c r="T75" s="275">
        <v>0.89882566678967846</v>
      </c>
      <c r="U75" s="275">
        <v>0.90070540728985748</v>
      </c>
      <c r="V75" s="275">
        <v>0.90212661953821793</v>
      </c>
      <c r="W75" s="363">
        <v>3.6725172305431819E-3</v>
      </c>
    </row>
    <row r="76" spans="1:25" s="205" customFormat="1" ht="16.350000000000001" customHeight="1">
      <c r="A76" s="203"/>
      <c r="B76" s="485"/>
      <c r="C76" s="485" t="str">
        <f t="shared" si="2"/>
        <v/>
      </c>
      <c r="D76" s="487" t="s">
        <v>346</v>
      </c>
      <c r="E76" s="487" t="s">
        <v>205</v>
      </c>
      <c r="F76" s="224" t="str">
        <f>CHOOSE(Content!$A$1, $D76, $E76)&amp;$C76</f>
        <v>Gold (in Dore), Koz</v>
      </c>
      <c r="G76" s="147"/>
      <c r="H76" s="218">
        <v>65.46458326973476</v>
      </c>
      <c r="I76" s="218">
        <v>57.948199112423097</v>
      </c>
      <c r="J76" s="218">
        <v>66.827725512620361</v>
      </c>
      <c r="K76" s="218">
        <v>53.906066459273077</v>
      </c>
      <c r="L76" s="218">
        <v>84.407184770000001</v>
      </c>
      <c r="M76" s="218">
        <v>68.707301740000005</v>
      </c>
      <c r="N76" s="218">
        <v>86.63367399167295</v>
      </c>
      <c r="O76" s="218">
        <v>83.006602485250852</v>
      </c>
      <c r="P76" s="218">
        <v>66.31829120838492</v>
      </c>
      <c r="Q76" s="218">
        <v>63.138334354654624</v>
      </c>
      <c r="R76" s="236">
        <v>62.497642323211217</v>
      </c>
      <c r="S76" s="236">
        <v>66.380166662915741</v>
      </c>
      <c r="T76" s="236">
        <v>59.504277634349833</v>
      </c>
      <c r="U76" s="236">
        <v>70.59879305544392</v>
      </c>
      <c r="V76" s="236">
        <v>76.239614770041953</v>
      </c>
      <c r="W76" s="363">
        <v>0.28124595072861402</v>
      </c>
      <c r="Y76" s="518"/>
    </row>
    <row r="77" spans="1:25" s="205" customFormat="1" ht="32.1" customHeight="1">
      <c r="A77" s="385"/>
      <c r="B77" s="485"/>
      <c r="C77" s="485" t="str">
        <f t="shared" si="2"/>
        <v/>
      </c>
      <c r="D77" s="487" t="s">
        <v>9</v>
      </c>
      <c r="E77" s="487" t="s">
        <v>185</v>
      </c>
      <c r="F77" s="400" t="str">
        <f>CHOOSE(Content!$A$1, $D77, $E77)&amp;$C77</f>
        <v>TOTAL PRODUCTION</v>
      </c>
      <c r="G77" s="147"/>
      <c r="H77" s="408"/>
      <c r="I77" s="408"/>
      <c r="J77" s="408"/>
      <c r="K77" s="408"/>
      <c r="L77" s="408"/>
      <c r="M77" s="408"/>
      <c r="N77" s="408"/>
      <c r="O77" s="408"/>
      <c r="P77" s="408"/>
      <c r="Q77" s="408"/>
      <c r="R77" s="408"/>
      <c r="S77" s="408"/>
      <c r="T77" s="408"/>
      <c r="U77" s="408"/>
      <c r="V77" s="408"/>
      <c r="W77" s="409"/>
    </row>
    <row r="78" spans="1:25" s="205" customFormat="1" ht="16.350000000000001" customHeight="1">
      <c r="A78" s="203"/>
      <c r="B78" s="485"/>
      <c r="C78" s="485" t="str">
        <f t="shared" si="2"/>
        <v/>
      </c>
      <c r="D78" s="487" t="s">
        <v>0</v>
      </c>
      <c r="E78" s="487" t="s">
        <v>186</v>
      </c>
      <c r="F78" s="222" t="str">
        <f>CHOOSE(Content!$A$1, $D78, $E78)&amp;$C78</f>
        <v>Gold, Koz</v>
      </c>
      <c r="G78" s="147"/>
      <c r="H78" s="233">
        <v>69.934423489734755</v>
      </c>
      <c r="I78" s="233">
        <v>66.781721702423084</v>
      </c>
      <c r="J78" s="233">
        <v>84.336784522620363</v>
      </c>
      <c r="K78" s="233">
        <v>74.210634689273078</v>
      </c>
      <c r="L78" s="233">
        <v>110.18928698000001</v>
      </c>
      <c r="M78" s="233">
        <v>87.015728310000014</v>
      </c>
      <c r="N78" s="233">
        <v>108.8505199828025</v>
      </c>
      <c r="O78" s="236">
        <v>101.7922157539147</v>
      </c>
      <c r="P78" s="236">
        <v>85.530452118970459</v>
      </c>
      <c r="Q78" s="236">
        <v>83.526390051563652</v>
      </c>
      <c r="R78" s="236">
        <v>82.917397591910884</v>
      </c>
      <c r="S78" s="236">
        <v>86.59966511164339</v>
      </c>
      <c r="T78" s="236">
        <v>75.619053006896323</v>
      </c>
      <c r="U78" s="236">
        <v>84.711201035253254</v>
      </c>
      <c r="V78" s="236">
        <v>88.362942755638414</v>
      </c>
      <c r="W78" s="363">
        <v>0.16852749726421301</v>
      </c>
      <c r="Y78" s="518"/>
    </row>
    <row r="79" spans="1:25" s="205" customFormat="1" ht="16.350000000000001" customHeight="1">
      <c r="A79" s="203"/>
      <c r="B79" s="485"/>
      <c r="C79" s="485" t="str">
        <f t="shared" si="2"/>
        <v/>
      </c>
      <c r="D79" s="487" t="s">
        <v>25</v>
      </c>
      <c r="E79" s="487" t="s">
        <v>187</v>
      </c>
      <c r="F79" s="224" t="str">
        <f>CHOOSE(Content!$A$1, $D79, $E79)&amp;$C79</f>
        <v>Copper, t</v>
      </c>
      <c r="G79" s="147"/>
      <c r="H79" s="247">
        <v>1264.43778</v>
      </c>
      <c r="I79" s="247">
        <v>1021.26333</v>
      </c>
      <c r="J79" s="247">
        <v>784.85804999999993</v>
      </c>
      <c r="K79" s="247">
        <v>759.50408000000004</v>
      </c>
      <c r="L79" s="247">
        <v>1140.62556</v>
      </c>
      <c r="M79" s="247">
        <v>760.69778999999994</v>
      </c>
      <c r="N79" s="247">
        <v>815.74619592728902</v>
      </c>
      <c r="O79" s="218">
        <v>848.24512881670864</v>
      </c>
      <c r="P79" s="218">
        <v>1084.8453603922499</v>
      </c>
      <c r="Q79" s="218">
        <v>1077.982095279124</v>
      </c>
      <c r="R79" s="236">
        <v>935.58655055999998</v>
      </c>
      <c r="S79" s="236">
        <v>903.43243785142806</v>
      </c>
      <c r="T79" s="236">
        <v>861.09260939428555</v>
      </c>
      <c r="U79" s="236">
        <v>502.26173396571403</v>
      </c>
      <c r="V79" s="236">
        <v>392.63667805714283</v>
      </c>
      <c r="W79" s="363">
        <v>-0.5440250284654824</v>
      </c>
      <c r="Y79" s="518"/>
    </row>
    <row r="80" spans="1:25" s="205" customFormat="1" ht="16.350000000000001" customHeight="1">
      <c r="A80" s="203"/>
      <c r="B80" s="485"/>
      <c r="C80" s="485" t="str">
        <f t="shared" si="2"/>
        <v/>
      </c>
      <c r="D80" s="487" t="s">
        <v>1</v>
      </c>
      <c r="E80" s="487" t="s">
        <v>326</v>
      </c>
      <c r="F80" s="224" t="str">
        <f>CHOOSE(Content!$A$1, $D80, $E80)&amp;$C80</f>
        <v>Silver, Moz</v>
      </c>
      <c r="G80" s="147"/>
      <c r="H80" s="256">
        <v>1.5718702420000001E-2</v>
      </c>
      <c r="I80" s="256">
        <v>1.5718702420000001E-2</v>
      </c>
      <c r="J80" s="256">
        <v>1.7531328669999999E-2</v>
      </c>
      <c r="K80" s="256">
        <v>1.5356457489999999E-2</v>
      </c>
      <c r="L80" s="256">
        <v>1.4902316150000001E-2</v>
      </c>
      <c r="M80" s="256">
        <v>1.6931041680000002E-2</v>
      </c>
      <c r="N80" s="256">
        <v>1.931595069E-2</v>
      </c>
      <c r="O80" s="256">
        <v>1.625852031E-2</v>
      </c>
      <c r="P80" s="256">
        <v>1.923244277E-2</v>
      </c>
      <c r="Q80" s="256">
        <v>2.3462037970000002E-2</v>
      </c>
      <c r="R80" s="236">
        <v>9.5655918787274745E-3</v>
      </c>
      <c r="S80" s="276">
        <v>9.1897885768482609E-3</v>
      </c>
      <c r="T80" s="276">
        <v>6.7650579677528255E-3</v>
      </c>
      <c r="U80" s="276">
        <v>7.8591336505537956E-3</v>
      </c>
      <c r="V80" s="276">
        <v>6.910426852283505E-3</v>
      </c>
      <c r="W80" s="363">
        <v>2.1488194960577189E-2</v>
      </c>
      <c r="Y80" s="51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0" tint="-0.249977111117893"/>
    <pageSetUpPr fitToPage="1"/>
  </sheetPr>
  <dimension ref="A1:X142"/>
  <sheetViews>
    <sheetView showGridLines="0" zoomScale="80" zoomScaleNormal="80" workbookViewId="0"/>
  </sheetViews>
  <sheetFormatPr defaultColWidth="4.42578125" defaultRowHeight="14.25"/>
  <cols>
    <col min="1" max="1" width="1.140625" style="22" customWidth="1"/>
    <col min="2" max="3" width="2.42578125" style="22" hidden="1" customWidth="1"/>
    <col min="4" max="5" width="2.28515625" style="22" hidden="1" customWidth="1"/>
    <col min="6" max="6" width="42.42578125" style="2" customWidth="1"/>
    <col min="7" max="7" width="5" style="2" customWidth="1"/>
    <col min="8" max="8" width="10.42578125" style="23" customWidth="1"/>
    <col min="9" max="10" width="10.42578125" style="2" customWidth="1"/>
    <col min="11" max="12" width="10.42578125" style="19" customWidth="1"/>
    <col min="13" max="26" width="12.28515625" style="2" customWidth="1"/>
    <col min="27" max="27" width="9.140625" style="2" customWidth="1"/>
    <col min="28" max="16384" width="4.42578125" style="2"/>
  </cols>
  <sheetData>
    <row r="1" spans="2:18" ht="48" customHeight="1">
      <c r="B1" s="485"/>
      <c r="C1" s="485" t="str">
        <f t="shared" ref="C1:C24" si="0">IFERROR(CHOOSE(B1, " ¹ "," ² "," ³ "," ⁴ "," ⁵ "," ⁶ "," ⁷ "," ⁸ "," ⁹ ", " ¹⁰ "," ¹¹ "," ¹² " ),"")</f>
        <v/>
      </c>
      <c r="D1" s="486" t="s">
        <v>385</v>
      </c>
      <c r="E1" s="486" t="s">
        <v>386</v>
      </c>
      <c r="F1" s="147" t="str">
        <f>CHOOSE(Content!$A$1, $D1, $E1)&amp;$C1</f>
        <v>Summary Reserves and Resources</v>
      </c>
      <c r="G1" s="20"/>
    </row>
    <row r="2" spans="2:18" s="203" customFormat="1" ht="16.350000000000001" customHeight="1">
      <c r="B2" s="485"/>
      <c r="C2" s="485" t="str">
        <f t="shared" si="0"/>
        <v/>
      </c>
      <c r="D2" s="487" t="s">
        <v>682</v>
      </c>
      <c r="E2" s="487" t="s">
        <v>683</v>
      </c>
      <c r="F2" s="312" t="str">
        <f>CHOOSE(Content!$A$1, $D2, $E2)&amp;$C2</f>
        <v>as at 1 January 2026</v>
      </c>
      <c r="G2" s="20"/>
      <c r="H2" s="472"/>
      <c r="K2" s="235"/>
      <c r="L2" s="235"/>
    </row>
    <row r="3" spans="2:18" s="203" customFormat="1" ht="48" customHeight="1" thickBot="1">
      <c r="B3" s="485"/>
      <c r="C3" s="485" t="str">
        <f t="shared" si="0"/>
        <v/>
      </c>
      <c r="D3" s="487" t="str">
        <f>""</f>
        <v/>
      </c>
      <c r="E3" s="487" t="str">
        <f>""</f>
        <v/>
      </c>
      <c r="F3" s="284" t="str">
        <f>CHOOSE(Content!$A$1, $D3, $E3)&amp;$C3</f>
        <v/>
      </c>
      <c r="G3" s="20"/>
      <c r="H3" s="313" t="str">
        <f>CHOOSE(Content!$A$1,$D132,$E132)</f>
        <v>Tonnage, Kt</v>
      </c>
      <c r="I3" s="314" t="str">
        <f>CHOOSE(Content!$A$1,$D133,$E133)</f>
        <v>GE grade, g/t</v>
      </c>
      <c r="J3" s="314" t="str">
        <f>CHOOSE(Content!$A$1,$D134,$E134)</f>
        <v>Gold, Koz</v>
      </c>
      <c r="K3" s="314" t="str">
        <f>CHOOSE(Content!$A$1,$D135,$E135)</f>
        <v xml:space="preserve">    Copper, Kt</v>
      </c>
      <c r="L3" s="314" t="str">
        <f>CHOOSE(Content!$A$1,$D136,$E136)</f>
        <v>GE, Koz</v>
      </c>
      <c r="M3" s="285"/>
      <c r="N3" s="285"/>
    </row>
    <row r="4" spans="2:18" s="203" customFormat="1" ht="32.1" customHeight="1">
      <c r="B4" s="485"/>
      <c r="C4" s="485" t="str">
        <f t="shared" si="0"/>
        <v/>
      </c>
      <c r="D4" s="486" t="s">
        <v>33</v>
      </c>
      <c r="E4" s="486" t="s">
        <v>211</v>
      </c>
      <c r="F4" s="177" t="str">
        <f>CHOOSE(Content!$A$1, $D4, $E4)&amp;$C4</f>
        <v>Summary</v>
      </c>
      <c r="G4" s="20"/>
      <c r="H4" s="286"/>
      <c r="I4" s="235"/>
      <c r="J4" s="235"/>
      <c r="K4" s="207"/>
      <c r="M4" s="207"/>
      <c r="N4" s="207"/>
    </row>
    <row r="5" spans="2:18" s="203" customFormat="1" ht="16.350000000000001" customHeight="1">
      <c r="B5" s="485"/>
      <c r="C5" s="485" t="str">
        <f t="shared" si="0"/>
        <v/>
      </c>
      <c r="D5" s="487" t="s">
        <v>35</v>
      </c>
      <c r="E5" s="487" t="s">
        <v>216</v>
      </c>
      <c r="F5" s="151" t="str">
        <f>CHOOSE(Content!$A$1, $D5, $E5)&amp;$C5</f>
        <v>Ore Reserves</v>
      </c>
      <c r="G5" s="20"/>
      <c r="H5" s="150"/>
      <c r="I5" s="151"/>
      <c r="J5" s="151"/>
      <c r="K5" s="152"/>
      <c r="L5" s="151"/>
      <c r="M5" s="126"/>
      <c r="N5" s="126"/>
    </row>
    <row r="6" spans="2:18" s="203" customFormat="1" ht="16.350000000000001" customHeight="1">
      <c r="B6" s="485"/>
      <c r="C6" s="485" t="str">
        <f t="shared" si="0"/>
        <v/>
      </c>
      <c r="D6" s="487" t="s">
        <v>42</v>
      </c>
      <c r="E6" s="487" t="s">
        <v>217</v>
      </c>
      <c r="F6" s="209" t="str">
        <f>CHOOSE(Content!$A$1, $D6, $E6)&amp;$C6</f>
        <v>Proved</v>
      </c>
      <c r="G6" s="20"/>
      <c r="H6" s="127">
        <v>28780</v>
      </c>
      <c r="I6" s="25">
        <v>1.497289641891655</v>
      </c>
      <c r="J6" s="127">
        <v>1361.2381792179608</v>
      </c>
      <c r="K6" s="127">
        <v>27.237638579778416</v>
      </c>
      <c r="L6" s="127">
        <v>1385.4388057177434</v>
      </c>
      <c r="M6" s="26"/>
      <c r="N6" s="26"/>
    </row>
    <row r="7" spans="2:18" s="203" customFormat="1" ht="16.350000000000001" customHeight="1">
      <c r="B7" s="485"/>
      <c r="C7" s="485" t="str">
        <f t="shared" si="0"/>
        <v/>
      </c>
      <c r="D7" s="487" t="s">
        <v>43</v>
      </c>
      <c r="E7" s="487" t="s">
        <v>218</v>
      </c>
      <c r="F7" s="209" t="str">
        <f>CHOOSE(Content!$A$1, $D7, $E7)&amp;$C7</f>
        <v>Probable</v>
      </c>
      <c r="G7" s="20"/>
      <c r="H7" s="127">
        <v>93600</v>
      </c>
      <c r="I7" s="25">
        <v>3.4912218015251169</v>
      </c>
      <c r="J7" s="127">
        <v>10435.60688238265</v>
      </c>
      <c r="K7" s="127">
        <v>20.211521141258167</v>
      </c>
      <c r="L7" s="127">
        <v>10506.160419976881</v>
      </c>
      <c r="M7" s="26"/>
      <c r="N7" s="26"/>
    </row>
    <row r="8" spans="2:18" s="203" customFormat="1" ht="32.1" customHeight="1">
      <c r="B8" s="485"/>
      <c r="C8" s="485" t="str">
        <f t="shared" si="0"/>
        <v/>
      </c>
      <c r="D8" s="489" t="s">
        <v>44</v>
      </c>
      <c r="E8" s="489" t="s">
        <v>353</v>
      </c>
      <c r="F8" s="412" t="str">
        <f>CHOOSE(Content!$A$1, $D8, $E8)&amp;$C8</f>
        <v>Proved + Probable</v>
      </c>
      <c r="G8" s="20"/>
      <c r="H8" s="413">
        <v>122380</v>
      </c>
      <c r="I8" s="414">
        <v>3.0223104797874876</v>
      </c>
      <c r="J8" s="413">
        <v>11796.84506160061</v>
      </c>
      <c r="K8" s="413">
        <v>47.449159721036587</v>
      </c>
      <c r="L8" s="413">
        <v>11891.599225694623</v>
      </c>
      <c r="M8" s="27"/>
      <c r="N8" s="88"/>
      <c r="O8" s="88"/>
      <c r="P8" s="88"/>
      <c r="Q8" s="88"/>
      <c r="R8" s="88"/>
    </row>
    <row r="9" spans="2:18" s="203" customFormat="1" ht="16.350000000000001" customHeight="1">
      <c r="B9" s="485"/>
      <c r="C9" s="485" t="str">
        <f t="shared" si="0"/>
        <v/>
      </c>
      <c r="D9" s="487" t="s">
        <v>164</v>
      </c>
      <c r="E9" s="487" t="s">
        <v>212</v>
      </c>
      <c r="F9" s="151" t="str">
        <f>CHOOSE(Content!$A$1, $D9, $E9)&amp;$C9</f>
        <v xml:space="preserve">Mineral Resources </v>
      </c>
      <c r="G9" s="20"/>
      <c r="H9" s="150"/>
      <c r="I9" s="151"/>
      <c r="J9" s="151"/>
      <c r="K9" s="151"/>
      <c r="L9" s="151"/>
      <c r="M9" s="7"/>
      <c r="N9" s="7"/>
    </row>
    <row r="10" spans="2:18" s="203" customFormat="1" ht="16.350000000000001" customHeight="1">
      <c r="B10" s="485"/>
      <c r="C10" s="485" t="str">
        <f t="shared" si="0"/>
        <v/>
      </c>
      <c r="D10" s="487" t="s">
        <v>37</v>
      </c>
      <c r="E10" s="487" t="s">
        <v>213</v>
      </c>
      <c r="F10" s="209" t="str">
        <f>CHOOSE(Content!$A$1, $D10, $E10)&amp;$C10</f>
        <v>Measured</v>
      </c>
      <c r="G10" s="20"/>
      <c r="H10" s="127">
        <v>6030</v>
      </c>
      <c r="I10" s="26">
        <v>1.2180264835874592</v>
      </c>
      <c r="J10" s="28">
        <v>236.36540343466285</v>
      </c>
      <c r="K10" s="26">
        <v>3.3408875809601883</v>
      </c>
      <c r="L10" s="28">
        <v>236.13740241556027</v>
      </c>
      <c r="M10" s="26"/>
      <c r="N10" s="26"/>
    </row>
    <row r="11" spans="2:18" s="203" customFormat="1" ht="16.350000000000001" customHeight="1">
      <c r="B11" s="485"/>
      <c r="C11" s="485" t="str">
        <f t="shared" si="0"/>
        <v/>
      </c>
      <c r="D11" s="487" t="s">
        <v>38</v>
      </c>
      <c r="E11" s="487" t="s">
        <v>214</v>
      </c>
      <c r="F11" s="209" t="str">
        <f>CHOOSE(Content!$A$1, $D11, $E11)&amp;$C11</f>
        <v>Indicated</v>
      </c>
      <c r="G11" s="20"/>
      <c r="H11" s="127">
        <v>22950</v>
      </c>
      <c r="I11" s="26">
        <v>2.0264279382204946</v>
      </c>
      <c r="J11" s="28">
        <v>1495.218261036872</v>
      </c>
      <c r="K11" s="26">
        <v>5.8593907835815839</v>
      </c>
      <c r="L11" s="28">
        <v>1495.218261036872</v>
      </c>
      <c r="M11" s="26"/>
      <c r="N11" s="26"/>
    </row>
    <row r="12" spans="2:18" s="203" customFormat="1" ht="16.350000000000001" customHeight="1">
      <c r="B12" s="485"/>
      <c r="C12" s="485" t="str">
        <f t="shared" si="0"/>
        <v/>
      </c>
      <c r="D12" s="487" t="s">
        <v>39</v>
      </c>
      <c r="E12" s="487" t="s">
        <v>357</v>
      </c>
      <c r="F12" s="1" t="str">
        <f>CHOOSE(Content!$A$1, $D12, $E12)&amp;$C12</f>
        <v>Measured + Indicated</v>
      </c>
      <c r="G12" s="20"/>
      <c r="H12" s="128">
        <v>28980</v>
      </c>
      <c r="I12" s="27">
        <v>1.8584648898512903</v>
      </c>
      <c r="J12" s="88">
        <v>1731.583664471535</v>
      </c>
      <c r="K12" s="27">
        <v>9.2002783645417718</v>
      </c>
      <c r="L12" s="88">
        <v>1731.583664471535</v>
      </c>
      <c r="M12" s="27"/>
      <c r="N12" s="88"/>
      <c r="O12" s="88"/>
      <c r="P12" s="88"/>
      <c r="Q12" s="88"/>
      <c r="R12" s="88"/>
    </row>
    <row r="13" spans="2:18" s="203" customFormat="1" ht="16.350000000000001" customHeight="1">
      <c r="B13" s="485"/>
      <c r="C13" s="485" t="str">
        <f t="shared" si="0"/>
        <v/>
      </c>
      <c r="D13" s="487" t="s">
        <v>40</v>
      </c>
      <c r="E13" s="487" t="s">
        <v>215</v>
      </c>
      <c r="F13" s="209" t="str">
        <f>CHOOSE(Content!$A$1, $D13, $E13)&amp;$C13</f>
        <v>Inferred</v>
      </c>
      <c r="G13" s="20"/>
      <c r="H13" s="127">
        <v>16100</v>
      </c>
      <c r="I13" s="26">
        <v>3.9435343947899728</v>
      </c>
      <c r="J13" s="28">
        <v>2037.9866344893435</v>
      </c>
      <c r="K13" s="26">
        <v>3.8460734849764888</v>
      </c>
      <c r="L13" s="28">
        <v>2041.2784334920045</v>
      </c>
      <c r="M13" s="26"/>
      <c r="N13" s="26"/>
    </row>
    <row r="14" spans="2:18" s="346" customFormat="1" ht="32.1" customHeight="1">
      <c r="B14" s="485"/>
      <c r="C14" s="485" t="str">
        <f t="shared" si="0"/>
        <v/>
      </c>
      <c r="D14" s="489" t="s">
        <v>41</v>
      </c>
      <c r="E14" s="489" t="s">
        <v>359</v>
      </c>
      <c r="F14" s="412" t="str">
        <f>CHOOSE(Content!$A$1, $D14, $E14)&amp;$C14</f>
        <v>Measured + Indicated + Inferred</v>
      </c>
      <c r="G14" s="20"/>
      <c r="H14" s="413">
        <v>45080</v>
      </c>
      <c r="I14" s="415">
        <v>2.603132570186534</v>
      </c>
      <c r="J14" s="416">
        <v>3769.5702989608781</v>
      </c>
      <c r="K14" s="415">
        <v>13.046351849518262</v>
      </c>
      <c r="L14" s="416">
        <v>3772.8620979635393</v>
      </c>
      <c r="M14" s="415"/>
      <c r="N14" s="88"/>
      <c r="O14" s="88"/>
      <c r="P14" s="88"/>
      <c r="Q14" s="88"/>
      <c r="R14" s="88"/>
    </row>
    <row r="15" spans="2:18" s="203" customFormat="1" ht="16.350000000000001" customHeight="1">
      <c r="B15" s="485"/>
      <c r="C15" s="485" t="str">
        <f t="shared" si="0"/>
        <v/>
      </c>
      <c r="D15" s="487" t="s">
        <v>461</v>
      </c>
      <c r="E15" s="487" t="s">
        <v>462</v>
      </c>
      <c r="F15" s="288" t="str">
        <f>CHOOSE(Content!$A$1, $D15, $E15)&amp;$C15</f>
        <v>Ore Reserves reconciliation, GE Moz</v>
      </c>
      <c r="G15" s="20"/>
      <c r="H15" s="288"/>
      <c r="I15" s="28"/>
      <c r="J15" s="28"/>
      <c r="K15" s="28"/>
      <c r="L15" s="26"/>
      <c r="M15" s="26"/>
      <c r="N15" s="26"/>
      <c r="O15" s="28"/>
    </row>
    <row r="16" spans="2:18" s="203" customFormat="1" ht="16.350000000000001" customHeight="1">
      <c r="B16" s="485"/>
      <c r="C16" s="485" t="str">
        <f t="shared" si="0"/>
        <v/>
      </c>
      <c r="D16" s="487" t="s">
        <v>542</v>
      </c>
      <c r="E16" s="487" t="s">
        <v>543</v>
      </c>
      <c r="F16" s="1" t="str">
        <f>CHOOSE(Content!$A$1, $D16, $E16)&amp;$C16</f>
        <v>Ore Reserves, as at 1 January 2025</v>
      </c>
      <c r="G16" s="20"/>
      <c r="H16" s="319">
        <v>12.1</v>
      </c>
      <c r="K16" s="235"/>
      <c r="L16" s="235"/>
    </row>
    <row r="17" spans="2:20" s="203" customFormat="1" ht="16.350000000000001" customHeight="1">
      <c r="B17" s="485"/>
      <c r="C17" s="485" t="str">
        <f t="shared" si="0"/>
        <v/>
      </c>
      <c r="D17" s="487" t="s">
        <v>463</v>
      </c>
      <c r="E17" s="487" t="s">
        <v>465</v>
      </c>
      <c r="F17" s="318" t="str">
        <f>CHOOSE(Content!$A$1, $D17, $E17)&amp;$C17</f>
        <v>Depletion</v>
      </c>
      <c r="G17" s="20"/>
      <c r="H17" s="315">
        <v>-0.5</v>
      </c>
      <c r="I17" s="1"/>
      <c r="J17" s="1"/>
      <c r="K17" s="1"/>
      <c r="L17" s="129"/>
      <c r="M17" s="1"/>
      <c r="N17" s="1"/>
    </row>
    <row r="18" spans="2:20" s="203" customFormat="1" ht="16.350000000000001" customHeight="1">
      <c r="B18" s="485"/>
      <c r="C18" s="485" t="str">
        <f t="shared" si="0"/>
        <v/>
      </c>
      <c r="D18" s="487" t="s">
        <v>464</v>
      </c>
      <c r="E18" s="487" t="s">
        <v>466</v>
      </c>
      <c r="F18" s="318" t="str">
        <f>CHOOSE(Content!$A$1, $D18, $E18)&amp;$C18</f>
        <v>Revaluation</v>
      </c>
      <c r="G18" s="20"/>
      <c r="H18" s="316">
        <v>0.3</v>
      </c>
      <c r="L18" s="235"/>
    </row>
    <row r="19" spans="2:20" s="203" customFormat="1" ht="16.350000000000001" customHeight="1">
      <c r="B19" s="485"/>
      <c r="C19" s="485" t="str">
        <f t="shared" si="0"/>
        <v/>
      </c>
      <c r="D19" s="487" t="s">
        <v>685</v>
      </c>
      <c r="E19" s="487" t="s">
        <v>684</v>
      </c>
      <c r="F19" s="155" t="str">
        <f>CHOOSE(Content!$A$1, $D19, $E19)&amp;$C19</f>
        <v>Ore Reserves, as at 1 January 2026</v>
      </c>
      <c r="G19" s="20"/>
      <c r="H19" s="157">
        <v>11.9</v>
      </c>
      <c r="J19" s="503"/>
      <c r="M19" s="235"/>
      <c r="N19" s="287"/>
      <c r="O19" s="287"/>
      <c r="P19" s="287"/>
      <c r="Q19" s="287"/>
      <c r="R19" s="287"/>
    </row>
    <row r="20" spans="2:20" s="203" customFormat="1" ht="48" customHeight="1">
      <c r="B20" s="485"/>
      <c r="C20" s="485" t="str">
        <f t="shared" si="0"/>
        <v/>
      </c>
      <c r="D20" s="487" t="s">
        <v>576</v>
      </c>
      <c r="E20" s="487" t="s">
        <v>362</v>
      </c>
      <c r="F20" s="417" t="str">
        <f>CHOOSE(Content!$A$1, $D20, $E20)&amp;$C20</f>
        <v>Mineral Resources and Ore Reserves breakdown by metal</v>
      </c>
      <c r="G20" s="20"/>
      <c r="H20" s="290"/>
      <c r="I20" s="291"/>
      <c r="K20" s="235"/>
      <c r="L20" s="235"/>
      <c r="N20" s="289"/>
    </row>
    <row r="21" spans="2:20" s="203" customFormat="1" ht="47.25" customHeight="1" thickBot="1">
      <c r="B21" s="485"/>
      <c r="C21" s="485" t="str">
        <f t="shared" si="0"/>
        <v/>
      </c>
      <c r="D21" s="487" t="s">
        <v>45</v>
      </c>
      <c r="E21" s="487" t="s">
        <v>332</v>
      </c>
      <c r="F21" s="317" t="str">
        <f>CHOOSE(Content!$A$1, $D21, $E21)&amp;$C21</f>
        <v>GE</v>
      </c>
      <c r="G21" s="20"/>
      <c r="H21" s="313" t="str">
        <f>CHOOSE(Content!$A$1,$D137,$E137)</f>
        <v>Ore Reserves</v>
      </c>
      <c r="I21" s="314" t="str">
        <f>CHOOSE(Content!$A$1,$D138,$E138)</f>
        <v xml:space="preserve">Mineral Resources </v>
      </c>
      <c r="K21" s="235"/>
      <c r="L21" s="235"/>
      <c r="N21" s="289"/>
      <c r="O21" s="203" t="s">
        <v>83</v>
      </c>
    </row>
    <row r="22" spans="2:20" s="203" customFormat="1" ht="16.350000000000001" customHeight="1">
      <c r="B22" s="485"/>
      <c r="C22" s="485" t="str">
        <f t="shared" si="0"/>
        <v/>
      </c>
      <c r="D22" s="487" t="s">
        <v>28</v>
      </c>
      <c r="E22" s="487" t="s">
        <v>202</v>
      </c>
      <c r="F22" s="209" t="str">
        <f>CHOOSE(Content!$A$1, $D22, $E22)&amp;$C22</f>
        <v>Gold</v>
      </c>
      <c r="G22" s="20"/>
      <c r="H22" s="29">
        <v>0.98929776899646005</v>
      </c>
      <c r="I22" s="29">
        <v>0.9899077277970012</v>
      </c>
      <c r="K22" s="235"/>
      <c r="L22" s="235"/>
    </row>
    <row r="23" spans="2:20" s="203" customFormat="1" ht="16.350000000000001" customHeight="1">
      <c r="B23" s="485"/>
      <c r="C23" s="485" t="str">
        <f t="shared" si="0"/>
        <v/>
      </c>
      <c r="D23" s="487" t="s">
        <v>436</v>
      </c>
      <c r="E23" s="487" t="s">
        <v>437</v>
      </c>
      <c r="F23" s="321" t="str">
        <f>CHOOSE(Content!$A$1, $D23, $E23)&amp;$C23</f>
        <v>Base metals</v>
      </c>
      <c r="G23" s="20"/>
      <c r="H23" s="320">
        <v>1.0702231003539953E-2</v>
      </c>
      <c r="I23" s="320">
        <v>1.0092272202998798E-2</v>
      </c>
      <c r="K23" s="235"/>
      <c r="L23" s="235"/>
    </row>
    <row r="24" spans="2:20" s="203" customFormat="1" ht="16.350000000000001" customHeight="1">
      <c r="B24" s="485"/>
      <c r="C24" s="485" t="str">
        <f t="shared" si="0"/>
        <v/>
      </c>
      <c r="D24" s="487" t="s">
        <v>36</v>
      </c>
      <c r="E24" s="487" t="s">
        <v>220</v>
      </c>
      <c r="F24" s="209" t="str">
        <f>CHOOSE(Content!$A$1, $D24, $E24)&amp;$C24</f>
        <v>Total</v>
      </c>
      <c r="G24" s="20"/>
      <c r="H24" s="29">
        <v>1</v>
      </c>
      <c r="I24" s="29">
        <v>1</v>
      </c>
      <c r="K24" s="292"/>
      <c r="L24" s="292"/>
    </row>
    <row r="25" spans="2:20" s="203" customFormat="1" ht="48" customHeight="1">
      <c r="B25" s="485">
        <v>1</v>
      </c>
      <c r="C25" s="485" t="str">
        <f>IFERROR(CHOOSE(B25, " ¹ "," ² "," ³ "," ⁴ "," ⁵ "," ⁶ "," ⁷ "," ⁸ "," ⁹ ", " ¹⁰ "," ¹¹ "," ¹² " ),"")</f>
        <v xml:space="preserve"> ¹ </v>
      </c>
      <c r="D25" s="487" t="s">
        <v>35</v>
      </c>
      <c r="E25" s="487" t="s">
        <v>216</v>
      </c>
      <c r="F25" s="418" t="str">
        <f>CHOOSE(Content!$A$1, $D25, $E25)&amp;$C25</f>
        <v xml:space="preserve">Ore Reserves ¹ </v>
      </c>
      <c r="G25" s="20"/>
      <c r="H25" s="249"/>
      <c r="K25" s="235"/>
      <c r="L25" s="235"/>
    </row>
    <row r="26" spans="2:20" s="203" customFormat="1" ht="49.35" customHeight="1" thickBot="1">
      <c r="B26" s="485"/>
      <c r="C26" s="485" t="str">
        <f t="shared" ref="C26:C89" si="1">IFERROR(CHOOSE(B26, " ¹ "," ² "," ³ "," ⁴ "," ⁵ "," ⁶ "," ⁷ "," ⁸ "," ⁹ ", " ¹⁰ "," ¹¹ "," ¹² " ),"")</f>
        <v/>
      </c>
      <c r="D26" s="487" t="str">
        <f>""</f>
        <v/>
      </c>
      <c r="E26" s="487" t="str">
        <f>""</f>
        <v/>
      </c>
      <c r="F26" s="154" t="str">
        <f>CHOOSE(Content!$A$1, $D26, $E26)&amp;$C26</f>
        <v/>
      </c>
      <c r="G26" s="20"/>
      <c r="H26" s="313" t="str">
        <f>CHOOSE(Content!$A$1,$D132,$E132)</f>
        <v>Tonnage, Kt</v>
      </c>
      <c r="I26" s="314" t="str">
        <f>CHOOSE(Content!$A$1,$D139,$E139)</f>
        <v>Gold grade, g/t</v>
      </c>
      <c r="J26" s="314" t="str">
        <f xml:space="preserve"> CHOOSE(Content!$A$1,$D141,$E141)</f>
        <v>Copper grade, %</v>
      </c>
      <c r="K26" s="314" t="str">
        <f>CHOOSE(Content!$A$1,$D133,$E133)</f>
        <v>GE grade, g/t</v>
      </c>
      <c r="L26" s="314" t="str">
        <f>CHOOSE(Content!$A$1,$D134,$E134)</f>
        <v>Gold, Koz</v>
      </c>
      <c r="M26" s="314" t="str">
        <f>CHOOSE(Content!$A$1,$D135,$E135)</f>
        <v xml:space="preserve">    Copper, Kt</v>
      </c>
      <c r="N26" s="314" t="str">
        <f>CHOOSE(Content!$A$1,$D136,$E136)</f>
        <v>GE, Koz</v>
      </c>
      <c r="P26" s="285"/>
      <c r="R26" s="285"/>
      <c r="S26" s="285"/>
    </row>
    <row r="27" spans="2:20" s="203" customFormat="1" ht="32.1" customHeight="1">
      <c r="B27" s="490"/>
      <c r="C27" s="490" t="str">
        <f t="shared" si="1"/>
        <v/>
      </c>
      <c r="D27" s="486" t="s">
        <v>42</v>
      </c>
      <c r="E27" s="486" t="s">
        <v>217</v>
      </c>
      <c r="F27" s="293" t="str">
        <f>CHOOSE(Content!$A$1, $D27, $E27)&amp;$C27</f>
        <v>Proved</v>
      </c>
      <c r="G27" s="20"/>
      <c r="H27" s="30"/>
      <c r="I27" s="31"/>
      <c r="J27" s="33"/>
      <c r="K27" s="31"/>
      <c r="L27" s="32"/>
      <c r="N27" s="31"/>
      <c r="P27" s="360"/>
    </row>
    <row r="28" spans="2:20" s="203" customFormat="1" ht="16.350000000000001" customHeight="1">
      <c r="B28" s="485"/>
      <c r="C28" s="485" t="str">
        <f t="shared" si="1"/>
        <v/>
      </c>
      <c r="D28" s="487" t="s">
        <v>170</v>
      </c>
      <c r="E28" s="487" t="s">
        <v>325</v>
      </c>
      <c r="F28" s="34" t="str">
        <f>CHOOSE(Content!$A$1, $D28, $E28)&amp;$C28</f>
        <v>Stand-alone mines</v>
      </c>
      <c r="G28" s="20"/>
      <c r="H28" s="35">
        <v>3340</v>
      </c>
      <c r="I28" s="35"/>
      <c r="J28" s="35"/>
      <c r="K28" s="36">
        <v>6.1164910674247839</v>
      </c>
      <c r="L28" s="35">
        <v>656.8096891089034</v>
      </c>
      <c r="M28" s="37">
        <v>0</v>
      </c>
      <c r="N28" s="35">
        <v>656.8096891089034</v>
      </c>
      <c r="P28" s="88"/>
      <c r="Q28" s="88"/>
      <c r="R28" s="88"/>
      <c r="S28" s="88"/>
      <c r="T28" s="88"/>
    </row>
    <row r="29" spans="2:20" s="203" customFormat="1" ht="16.350000000000001" customHeight="1">
      <c r="B29" s="485"/>
      <c r="C29" s="485" t="str">
        <f t="shared" si="1"/>
        <v/>
      </c>
      <c r="D29" s="487" t="s">
        <v>363</v>
      </c>
      <c r="E29" s="487" t="s">
        <v>364</v>
      </c>
      <c r="F29" s="38" t="str">
        <f>CHOOSE(Content!$A$1, $D29, $E29)&amp;$C29</f>
        <v>Kyzyl</v>
      </c>
      <c r="G29" s="20"/>
      <c r="H29" s="39">
        <v>3340</v>
      </c>
      <c r="I29" s="40">
        <v>6.1228827333587379</v>
      </c>
      <c r="J29" s="41">
        <v>0</v>
      </c>
      <c r="K29" s="42">
        <v>6.1228827333587379</v>
      </c>
      <c r="L29" s="39">
        <v>656.8096891089034</v>
      </c>
      <c r="M29" s="41">
        <v>0</v>
      </c>
      <c r="N29" s="43">
        <v>656.8096891089034</v>
      </c>
      <c r="P29" s="359"/>
      <c r="R29" s="41"/>
      <c r="S29" s="41"/>
    </row>
    <row r="30" spans="2:20" s="385" customFormat="1" ht="32.1" customHeight="1">
      <c r="B30" s="485"/>
      <c r="C30" s="485" t="str">
        <f t="shared" si="1"/>
        <v/>
      </c>
      <c r="D30" s="487" t="s">
        <v>381</v>
      </c>
      <c r="E30" s="487" t="s">
        <v>380</v>
      </c>
      <c r="F30" s="84" t="str">
        <f>CHOOSE(Content!$A$1, $D30, $E30)&amp;$C30</f>
        <v>Varvara operations</v>
      </c>
      <c r="G30" s="20"/>
      <c r="H30" s="419">
        <v>25440</v>
      </c>
      <c r="I30" s="420"/>
      <c r="J30" s="421"/>
      <c r="K30" s="422">
        <v>0.89083788240735262</v>
      </c>
      <c r="L30" s="419">
        <v>704.42849010905729</v>
      </c>
      <c r="M30" s="422">
        <v>27.237638579778416</v>
      </c>
      <c r="N30" s="419">
        <v>728.62911660883992</v>
      </c>
      <c r="P30" s="88"/>
      <c r="Q30" s="88"/>
      <c r="R30" s="88"/>
      <c r="S30" s="88"/>
    </row>
    <row r="31" spans="2:20" s="203" customFormat="1" ht="16.350000000000001" customHeight="1">
      <c r="B31" s="485">
        <v>2</v>
      </c>
      <c r="C31" s="485" t="str">
        <f t="shared" si="1"/>
        <v xml:space="preserve"> ² </v>
      </c>
      <c r="D31" s="487" t="s">
        <v>23</v>
      </c>
      <c r="E31" s="487" t="s">
        <v>189</v>
      </c>
      <c r="F31" s="38" t="str">
        <f>CHOOSE(Content!$A$1, $D31, $E31)&amp;$C31</f>
        <v xml:space="preserve">Varvara ² </v>
      </c>
      <c r="G31" s="20"/>
      <c r="H31" s="39">
        <v>16150</v>
      </c>
      <c r="I31" s="40">
        <v>0.65037825653539916</v>
      </c>
      <c r="J31" s="40">
        <v>0.42474511573876977</v>
      </c>
      <c r="K31" s="42">
        <v>0.69698404248078172</v>
      </c>
      <c r="L31" s="39">
        <v>337.71689395900989</v>
      </c>
      <c r="M31" s="40">
        <v>27.237638579778416</v>
      </c>
      <c r="N31" s="43">
        <v>361.91752045879264</v>
      </c>
      <c r="P31" s="88"/>
      <c r="Q31" s="88"/>
      <c r="R31" s="88"/>
      <c r="S31" s="88"/>
    </row>
    <row r="32" spans="2:20" s="203" customFormat="1" ht="16.350000000000001" customHeight="1">
      <c r="B32" s="485"/>
      <c r="C32" s="485" t="str">
        <f t="shared" si="1"/>
        <v/>
      </c>
      <c r="D32" s="487" t="s">
        <v>452</v>
      </c>
      <c r="E32" s="487" t="s">
        <v>455</v>
      </c>
      <c r="F32" s="49" t="str">
        <f>CHOOSE(Content!$A$1, $D32, $E32)&amp;$C32</f>
        <v>High-grade ore</v>
      </c>
      <c r="G32" s="20"/>
      <c r="H32" s="39">
        <v>6410</v>
      </c>
      <c r="I32" s="40">
        <v>0.74528463348645535</v>
      </c>
      <c r="J32" s="40">
        <v>0.42492415881089574</v>
      </c>
      <c r="K32" s="42">
        <v>0.86271430374168045</v>
      </c>
      <c r="L32" s="39">
        <v>153.59282719463013</v>
      </c>
      <c r="M32" s="40">
        <v>27.237638579778416</v>
      </c>
      <c r="N32" s="43">
        <v>177.7934536944129</v>
      </c>
      <c r="P32" s="359"/>
    </row>
    <row r="33" spans="2:19" s="203" customFormat="1" ht="16.350000000000001" customHeight="1">
      <c r="B33" s="485"/>
      <c r="C33" s="485" t="str">
        <f t="shared" si="1"/>
        <v/>
      </c>
      <c r="D33" s="487" t="s">
        <v>453</v>
      </c>
      <c r="E33" s="487" t="s">
        <v>456</v>
      </c>
      <c r="F33" s="49" t="str">
        <f>CHOOSE(Content!$A$1, $D33, $E33)&amp;$C33</f>
        <v>Low-grade ore</v>
      </c>
      <c r="G33" s="20"/>
      <c r="H33" s="39">
        <v>9740</v>
      </c>
      <c r="I33" s="40">
        <v>0.58797771156117906</v>
      </c>
      <c r="J33" s="130">
        <v>0</v>
      </c>
      <c r="K33" s="42">
        <v>0.58797771156117906</v>
      </c>
      <c r="L33" s="39">
        <v>184.12406676437973</v>
      </c>
      <c r="M33" s="130">
        <v>0</v>
      </c>
      <c r="N33" s="43">
        <v>184.12406676437973</v>
      </c>
      <c r="P33" s="359"/>
    </row>
    <row r="34" spans="2:19" s="203" customFormat="1" ht="16.350000000000001" customHeight="1">
      <c r="B34" s="485"/>
      <c r="C34" s="485" t="str">
        <f t="shared" si="1"/>
        <v/>
      </c>
      <c r="D34" s="487" t="s">
        <v>435</v>
      </c>
      <c r="E34" s="487" t="s">
        <v>388</v>
      </c>
      <c r="F34" s="38" t="str">
        <f>CHOOSE(Content!$A$1, $D34, $E34)&amp;$C34</f>
        <v>Komar</v>
      </c>
      <c r="G34" s="20"/>
      <c r="H34" s="39">
        <v>5230</v>
      </c>
      <c r="I34" s="40">
        <v>1.379205145768166</v>
      </c>
      <c r="J34" s="41">
        <v>0</v>
      </c>
      <c r="K34" s="40">
        <v>1.379205145768166</v>
      </c>
      <c r="L34" s="39">
        <v>231.93308386738016</v>
      </c>
      <c r="M34" s="41">
        <v>0</v>
      </c>
      <c r="N34" s="39">
        <v>231.93308386738016</v>
      </c>
      <c r="P34" s="359"/>
    </row>
    <row r="35" spans="2:19" s="203" customFormat="1" ht="16.350000000000001" customHeight="1">
      <c r="B35" s="485"/>
      <c r="C35" s="485" t="str">
        <f t="shared" si="1"/>
        <v/>
      </c>
      <c r="D35" s="487" t="s">
        <v>460</v>
      </c>
      <c r="E35" s="487" t="s">
        <v>459</v>
      </c>
      <c r="F35" s="38" t="str">
        <f>CHOOSE(Content!$A$1, $D35, $E35)&amp;$C35</f>
        <v>Elevator</v>
      </c>
      <c r="G35" s="20"/>
      <c r="H35" s="39">
        <v>4060</v>
      </c>
      <c r="I35" s="40">
        <v>1.0316357999282098</v>
      </c>
      <c r="J35" s="41">
        <v>0</v>
      </c>
      <c r="K35" s="40">
        <v>1.0316357999282098</v>
      </c>
      <c r="L35" s="39">
        <v>134.77851228266724</v>
      </c>
      <c r="M35" s="41">
        <v>0</v>
      </c>
      <c r="N35" s="39">
        <v>134.77851228266724</v>
      </c>
      <c r="P35" s="359"/>
    </row>
    <row r="36" spans="2:19" s="203" customFormat="1" ht="16.350000000000001" customHeight="1">
      <c r="B36" s="485">
        <v>3</v>
      </c>
      <c r="C36" s="485" t="str">
        <f t="shared" si="1"/>
        <v xml:space="preserve"> ³ </v>
      </c>
      <c r="D36" s="487" t="s">
        <v>609</v>
      </c>
      <c r="E36" s="487" t="s">
        <v>610</v>
      </c>
      <c r="F36" s="38" t="str">
        <f>CHOOSE(Content!$A$1, $D36, $E36)&amp;$C36</f>
        <v xml:space="preserve">Baksy ³ </v>
      </c>
      <c r="G36" s="20"/>
      <c r="H36" s="39">
        <v>0</v>
      </c>
      <c r="I36" s="40">
        <v>0</v>
      </c>
      <c r="J36" s="41">
        <v>0</v>
      </c>
      <c r="K36" s="40">
        <v>0</v>
      </c>
      <c r="L36" s="39">
        <v>0</v>
      </c>
      <c r="M36" s="41">
        <v>0</v>
      </c>
      <c r="N36" s="39">
        <v>0</v>
      </c>
      <c r="P36" s="359"/>
    </row>
    <row r="37" spans="2:19" s="203" customFormat="1" ht="16.350000000000001" customHeight="1">
      <c r="B37" s="485"/>
      <c r="C37" s="485" t="str">
        <f t="shared" si="1"/>
        <v/>
      </c>
      <c r="D37" s="487" t="s">
        <v>46</v>
      </c>
      <c r="E37" s="487" t="s">
        <v>351</v>
      </c>
      <c r="F37" s="155" t="str">
        <f>CHOOSE(Content!$A$1, $D37, $E37)&amp;$C37</f>
        <v>Total Proved</v>
      </c>
      <c r="G37" s="20"/>
      <c r="H37" s="156">
        <v>28780</v>
      </c>
      <c r="I37" s="157"/>
      <c r="J37" s="158"/>
      <c r="K37" s="157">
        <v>1.497289641891655</v>
      </c>
      <c r="L37" s="156">
        <v>1361.2381792179608</v>
      </c>
      <c r="M37" s="157">
        <v>27.237638579778416</v>
      </c>
      <c r="N37" s="156">
        <v>1385.4388057177434</v>
      </c>
      <c r="P37" s="88"/>
      <c r="Q37" s="88"/>
      <c r="R37" s="88"/>
      <c r="S37" s="88"/>
    </row>
    <row r="38" spans="2:19" s="203" customFormat="1" ht="32.1" customHeight="1">
      <c r="B38" s="485"/>
      <c r="C38" s="485" t="str">
        <f t="shared" si="1"/>
        <v/>
      </c>
      <c r="D38" s="487" t="s">
        <v>43</v>
      </c>
      <c r="E38" s="487" t="s">
        <v>218</v>
      </c>
      <c r="F38" s="293" t="str">
        <f>CHOOSE(Content!$A$1, $D38, $E38)&amp;$C38</f>
        <v>Probable</v>
      </c>
      <c r="G38" s="20"/>
      <c r="H38" s="249"/>
      <c r="J38" s="53"/>
      <c r="K38" s="53"/>
      <c r="L38" s="53"/>
      <c r="M38" s="53"/>
      <c r="N38" s="53"/>
      <c r="P38" s="54"/>
    </row>
    <row r="39" spans="2:19" s="213" customFormat="1" ht="16.350000000000001" customHeight="1">
      <c r="B39" s="485"/>
      <c r="C39" s="485" t="str">
        <f t="shared" si="1"/>
        <v/>
      </c>
      <c r="D39" s="487" t="s">
        <v>170</v>
      </c>
      <c r="E39" s="487" t="s">
        <v>325</v>
      </c>
      <c r="F39" s="34" t="str">
        <f>CHOOSE(Content!$A$1, $D39, $E39)&amp;$C39</f>
        <v>Stand-alone mines</v>
      </c>
      <c r="G39" s="20"/>
      <c r="H39" s="35">
        <v>56160</v>
      </c>
      <c r="I39" s="35"/>
      <c r="J39" s="48"/>
      <c r="K39" s="36">
        <v>4.9810149724454913</v>
      </c>
      <c r="L39" s="35">
        <v>8993.6438295541902</v>
      </c>
      <c r="M39" s="41">
        <v>0</v>
      </c>
      <c r="N39" s="35">
        <v>8993.6438295541902</v>
      </c>
      <c r="P39" s="88"/>
      <c r="Q39" s="88"/>
      <c r="R39" s="88"/>
      <c r="S39" s="88"/>
    </row>
    <row r="40" spans="2:19" s="203" customFormat="1" ht="16.350000000000001" customHeight="1">
      <c r="B40" s="485"/>
      <c r="C40" s="485" t="str">
        <f t="shared" si="1"/>
        <v/>
      </c>
      <c r="D40" s="487" t="s">
        <v>363</v>
      </c>
      <c r="E40" s="487" t="s">
        <v>364</v>
      </c>
      <c r="F40" s="38" t="str">
        <f>CHOOSE(Content!$A$1, $D40, $E40)&amp;$C40</f>
        <v>Kyzyl</v>
      </c>
      <c r="G40" s="20"/>
      <c r="H40" s="39">
        <v>56160</v>
      </c>
      <c r="I40" s="40">
        <v>4.9798956860836805</v>
      </c>
      <c r="J40" s="41">
        <v>0</v>
      </c>
      <c r="K40" s="42">
        <v>4.9798956860836805</v>
      </c>
      <c r="L40" s="39">
        <v>8993.6438295541902</v>
      </c>
      <c r="M40" s="41">
        <v>0</v>
      </c>
      <c r="N40" s="43">
        <v>8993.6438295541902</v>
      </c>
      <c r="P40" s="41"/>
    </row>
    <row r="41" spans="2:19" s="424" customFormat="1" ht="32.1" customHeight="1">
      <c r="B41" s="485"/>
      <c r="C41" s="485" t="str">
        <f t="shared" si="1"/>
        <v/>
      </c>
      <c r="D41" s="487" t="s">
        <v>381</v>
      </c>
      <c r="E41" s="487" t="s">
        <v>380</v>
      </c>
      <c r="F41" s="84" t="str">
        <f>CHOOSE(Content!$A$1, $D41, $E41)&amp;$C41</f>
        <v>Varvara operations</v>
      </c>
      <c r="G41" s="20"/>
      <c r="H41" s="419">
        <v>37440</v>
      </c>
      <c r="I41" s="420"/>
      <c r="J41" s="425"/>
      <c r="K41" s="422">
        <v>1.2565320451445556</v>
      </c>
      <c r="L41" s="419">
        <v>1441.9630528284597</v>
      </c>
      <c r="M41" s="422">
        <v>20.211521141258167</v>
      </c>
      <c r="N41" s="419">
        <v>1512.5165904226908</v>
      </c>
      <c r="P41" s="88"/>
      <c r="Q41" s="88"/>
      <c r="R41" s="88"/>
      <c r="S41" s="88"/>
    </row>
    <row r="42" spans="2:19" s="203" customFormat="1" ht="16.350000000000001" customHeight="1">
      <c r="B42" s="485">
        <v>2</v>
      </c>
      <c r="C42" s="485" t="str">
        <f t="shared" si="1"/>
        <v xml:space="preserve"> ² </v>
      </c>
      <c r="D42" s="487" t="s">
        <v>23</v>
      </c>
      <c r="E42" s="487" t="s">
        <v>189</v>
      </c>
      <c r="F42" s="38" t="str">
        <f>CHOOSE(Content!$A$1, $D42, $E42)&amp;$C42</f>
        <v xml:space="preserve">Varvara ² </v>
      </c>
      <c r="G42" s="20"/>
      <c r="H42" s="43">
        <v>9140</v>
      </c>
      <c r="I42" s="42">
        <v>0.89160220802769141</v>
      </c>
      <c r="J42" s="42">
        <v>0.61496759395540934</v>
      </c>
      <c r="K42" s="42">
        <v>1.0667467013197405</v>
      </c>
      <c r="L42" s="43">
        <v>262.04510596126522</v>
      </c>
      <c r="M42" s="40">
        <v>14.153229298981984</v>
      </c>
      <c r="N42" s="43">
        <v>313.52070448493072</v>
      </c>
      <c r="P42" s="88"/>
      <c r="Q42" s="88"/>
      <c r="R42" s="88"/>
      <c r="S42" s="88"/>
    </row>
    <row r="43" spans="2:19" s="203" customFormat="1" ht="16.350000000000001" customHeight="1">
      <c r="B43" s="485"/>
      <c r="C43" s="485" t="str">
        <f t="shared" si="1"/>
        <v/>
      </c>
      <c r="D43" s="487" t="s">
        <v>452</v>
      </c>
      <c r="E43" s="487" t="s">
        <v>455</v>
      </c>
      <c r="F43" s="49" t="str">
        <f>CHOOSE(Content!$A$1, $D43, $E43)&amp;$C43</f>
        <v>High-grade ore</v>
      </c>
      <c r="G43" s="20"/>
      <c r="H43" s="43">
        <v>2300</v>
      </c>
      <c r="I43" s="42">
        <v>0.96428652520303137</v>
      </c>
      <c r="J43" s="42">
        <v>0.61496759395540934</v>
      </c>
      <c r="K43" s="42">
        <v>1.660404472455566</v>
      </c>
      <c r="L43" s="43">
        <v>71.305769703312237</v>
      </c>
      <c r="M43" s="40">
        <v>14.153229298981984</v>
      </c>
      <c r="N43" s="43">
        <v>122.78136822697773</v>
      </c>
      <c r="P43" s="359"/>
    </row>
    <row r="44" spans="2:19" s="203" customFormat="1" ht="16.350000000000001" customHeight="1">
      <c r="B44" s="485"/>
      <c r="C44" s="485" t="str">
        <f t="shared" si="1"/>
        <v/>
      </c>
      <c r="D44" s="487" t="s">
        <v>453</v>
      </c>
      <c r="E44" s="487" t="s">
        <v>456</v>
      </c>
      <c r="F44" s="49" t="str">
        <f>CHOOSE(Content!$A$1, $D44, $E44)&amp;$C44</f>
        <v>Low-grade ore</v>
      </c>
      <c r="G44" s="20"/>
      <c r="H44" s="43">
        <v>6840</v>
      </c>
      <c r="I44" s="42">
        <v>0.86734809141801772</v>
      </c>
      <c r="J44" s="131">
        <v>0</v>
      </c>
      <c r="K44" s="42">
        <v>0.86734809141801772</v>
      </c>
      <c r="L44" s="43">
        <v>190.739336257953</v>
      </c>
      <c r="M44" s="130">
        <v>0</v>
      </c>
      <c r="N44" s="43">
        <v>190.739336257953</v>
      </c>
      <c r="P44" s="359"/>
    </row>
    <row r="45" spans="2:19" s="203" customFormat="1" ht="16.350000000000001" customHeight="1">
      <c r="B45" s="485"/>
      <c r="C45" s="485" t="str">
        <f t="shared" si="1"/>
        <v/>
      </c>
      <c r="D45" s="487" t="s">
        <v>435</v>
      </c>
      <c r="E45" s="487" t="s">
        <v>388</v>
      </c>
      <c r="F45" s="38" t="str">
        <f>CHOOSE(Content!$A$1, $D45, $E45)&amp;$C45</f>
        <v>Komar</v>
      </c>
      <c r="G45" s="20"/>
      <c r="H45" s="39">
        <v>17560</v>
      </c>
      <c r="I45" s="40">
        <v>1.2715255699635395</v>
      </c>
      <c r="J45" s="41">
        <v>0</v>
      </c>
      <c r="K45" s="40">
        <v>1.2715255699635395</v>
      </c>
      <c r="L45" s="39">
        <v>717.84232196761104</v>
      </c>
      <c r="M45" s="41">
        <v>0</v>
      </c>
      <c r="N45" s="39">
        <v>717.84232196761104</v>
      </c>
      <c r="P45" s="359"/>
    </row>
    <row r="46" spans="2:19" s="203" customFormat="1" ht="16.350000000000001" customHeight="1">
      <c r="B46" s="485"/>
      <c r="C46" s="485" t="str">
        <f t="shared" si="1"/>
        <v/>
      </c>
      <c r="D46" s="487" t="s">
        <v>460</v>
      </c>
      <c r="E46" s="487" t="s">
        <v>459</v>
      </c>
      <c r="F46" s="38" t="str">
        <f>CHOOSE(Content!$A$1, $D46, $E46)&amp;$C46</f>
        <v>Elevator</v>
      </c>
      <c r="G46" s="20"/>
      <c r="H46" s="39">
        <v>10420</v>
      </c>
      <c r="I46" s="40">
        <v>1.3039832582457334</v>
      </c>
      <c r="J46" s="41">
        <v>0</v>
      </c>
      <c r="K46" s="40">
        <v>1.3039832582457334</v>
      </c>
      <c r="L46" s="39">
        <v>436.99457778655756</v>
      </c>
      <c r="M46" s="41">
        <v>0</v>
      </c>
      <c r="N46" s="39">
        <v>436.99457778655756</v>
      </c>
      <c r="P46" s="359"/>
    </row>
    <row r="47" spans="2:19" s="203" customFormat="1" ht="16.350000000000001" customHeight="1">
      <c r="B47" s="485">
        <v>3</v>
      </c>
      <c r="C47" s="485" t="str">
        <f t="shared" si="1"/>
        <v xml:space="preserve"> ³ </v>
      </c>
      <c r="D47" s="487" t="s">
        <v>609</v>
      </c>
      <c r="E47" s="487" t="s">
        <v>610</v>
      </c>
      <c r="F47" s="38" t="str">
        <f>CHOOSE(Content!$A$1, $D47, $E47)&amp;$C47</f>
        <v xml:space="preserve">Baksy ³ </v>
      </c>
      <c r="G47" s="20"/>
      <c r="H47" s="39">
        <v>320</v>
      </c>
      <c r="I47" s="40">
        <v>2.4214521693973916</v>
      </c>
      <c r="J47" s="41">
        <v>1.8804905684426751</v>
      </c>
      <c r="K47" s="40">
        <v>4.2633336802399313</v>
      </c>
      <c r="L47" s="39">
        <v>25.081047113025711</v>
      </c>
      <c r="M47" s="41">
        <v>6.0582918422761853</v>
      </c>
      <c r="N47" s="39">
        <v>44.158986183591466</v>
      </c>
      <c r="P47" s="359"/>
    </row>
    <row r="48" spans="2:19" s="203" customFormat="1" ht="16.350000000000001" customHeight="1">
      <c r="B48" s="485"/>
      <c r="C48" s="485" t="str">
        <f t="shared" si="1"/>
        <v/>
      </c>
      <c r="D48" s="487" t="s">
        <v>47</v>
      </c>
      <c r="E48" s="487" t="s">
        <v>352</v>
      </c>
      <c r="F48" s="155" t="str">
        <f>CHOOSE(Content!$A$1, $D48, $E48)&amp;$C48</f>
        <v>Total Probable</v>
      </c>
      <c r="G48" s="20"/>
      <c r="H48" s="156">
        <v>93600</v>
      </c>
      <c r="I48" s="157"/>
      <c r="J48" s="158"/>
      <c r="K48" s="157">
        <v>3.4912218015251169</v>
      </c>
      <c r="L48" s="156">
        <v>10435.60688238265</v>
      </c>
      <c r="M48" s="157">
        <v>20.211521141258167</v>
      </c>
      <c r="N48" s="156">
        <v>10506.160419976881</v>
      </c>
      <c r="P48" s="88"/>
      <c r="Q48" s="88"/>
      <c r="R48" s="88"/>
      <c r="S48" s="88"/>
    </row>
    <row r="49" spans="2:21" s="203" customFormat="1" ht="32.1" customHeight="1">
      <c r="B49" s="485"/>
      <c r="C49" s="485" t="str">
        <f t="shared" si="1"/>
        <v/>
      </c>
      <c r="D49" s="486" t="s">
        <v>44</v>
      </c>
      <c r="E49" s="486" t="s">
        <v>353</v>
      </c>
      <c r="F49" s="293" t="str">
        <f>CHOOSE(Content!$A$1, $D49, $E49)&amp;$C49</f>
        <v>Proved + Probable</v>
      </c>
      <c r="G49" s="20"/>
      <c r="H49" s="249"/>
      <c r="P49" s="287"/>
    </row>
    <row r="50" spans="2:21" s="203" customFormat="1" ht="16.350000000000001" customHeight="1">
      <c r="B50" s="485"/>
      <c r="C50" s="485" t="str">
        <f t="shared" si="1"/>
        <v/>
      </c>
      <c r="D50" s="487" t="s">
        <v>170</v>
      </c>
      <c r="E50" s="487" t="s">
        <v>325</v>
      </c>
      <c r="F50" s="34" t="str">
        <f>CHOOSE(Content!$A$1, $D50, $E50)&amp;$C50</f>
        <v>Stand-alone mines</v>
      </c>
      <c r="G50" s="20"/>
      <c r="H50" s="35">
        <v>59500</v>
      </c>
      <c r="I50" s="35"/>
      <c r="J50" s="47"/>
      <c r="K50" s="36">
        <v>5.0447543028191175</v>
      </c>
      <c r="L50" s="35">
        <v>9650.4535186630928</v>
      </c>
      <c r="M50" s="41">
        <v>0</v>
      </c>
      <c r="N50" s="35">
        <v>9650.4535186630928</v>
      </c>
      <c r="P50" s="41"/>
    </row>
    <row r="51" spans="2:21" s="203" customFormat="1" ht="16.350000000000001" customHeight="1">
      <c r="B51" s="485"/>
      <c r="C51" s="485" t="str">
        <f t="shared" si="1"/>
        <v/>
      </c>
      <c r="D51" s="487" t="s">
        <v>363</v>
      </c>
      <c r="E51" s="487" t="s">
        <v>364</v>
      </c>
      <c r="F51" s="38" t="str">
        <f>CHOOSE(Content!$A$1, $D51, $E51)&amp;$C51</f>
        <v>Kyzyl</v>
      </c>
      <c r="G51" s="20"/>
      <c r="H51" s="39">
        <v>59500</v>
      </c>
      <c r="I51" s="40">
        <v>5.0439798223294865</v>
      </c>
      <c r="J51" s="41">
        <v>0</v>
      </c>
      <c r="K51" s="42">
        <v>5.0439798223294865</v>
      </c>
      <c r="L51" s="39">
        <v>9650.4535186630928</v>
      </c>
      <c r="M51" s="41">
        <v>0</v>
      </c>
      <c r="N51" s="43">
        <v>9650.4535186630928</v>
      </c>
      <c r="P51" s="41"/>
      <c r="U51" s="28"/>
    </row>
    <row r="52" spans="2:21" s="424" customFormat="1" ht="32.1" customHeight="1">
      <c r="B52" s="485"/>
      <c r="C52" s="485" t="str">
        <f t="shared" si="1"/>
        <v/>
      </c>
      <c r="D52" s="487" t="s">
        <v>381</v>
      </c>
      <c r="E52" s="487" t="s">
        <v>380</v>
      </c>
      <c r="F52" s="84" t="str">
        <f>CHOOSE(Content!$A$1, $D52, $E52)&amp;$C52</f>
        <v>Varvara operations</v>
      </c>
      <c r="G52" s="20"/>
      <c r="H52" s="419">
        <v>62880</v>
      </c>
      <c r="I52" s="420"/>
      <c r="J52" s="425"/>
      <c r="K52" s="422">
        <v>1.1085794449531681</v>
      </c>
      <c r="L52" s="419">
        <v>2146.391542937517</v>
      </c>
      <c r="M52" s="422">
        <v>47.449159721036587</v>
      </c>
      <c r="N52" s="419">
        <v>2241.1457070315305</v>
      </c>
      <c r="P52" s="88"/>
      <c r="Q52" s="88"/>
      <c r="R52" s="88"/>
      <c r="S52" s="88"/>
      <c r="U52" s="426"/>
    </row>
    <row r="53" spans="2:21" s="203" customFormat="1" ht="16.350000000000001" customHeight="1">
      <c r="B53" s="485">
        <v>2</v>
      </c>
      <c r="C53" s="485" t="str">
        <f t="shared" si="1"/>
        <v xml:space="preserve"> ² </v>
      </c>
      <c r="D53" s="487" t="s">
        <v>23</v>
      </c>
      <c r="E53" s="487" t="s">
        <v>189</v>
      </c>
      <c r="F53" s="38" t="str">
        <f>CHOOSE(Content!$A$1, $D53, $E53)&amp;$C53</f>
        <v xml:space="preserve">Varvara ² </v>
      </c>
      <c r="G53" s="20"/>
      <c r="H53" s="43">
        <v>25290</v>
      </c>
      <c r="I53" s="42">
        <v>0.73756414451646213</v>
      </c>
      <c r="J53" s="42">
        <v>0.47498394944746625</v>
      </c>
      <c r="K53" s="42">
        <v>0.83062784341214801</v>
      </c>
      <c r="L53" s="43">
        <v>599.761999920275</v>
      </c>
      <c r="M53" s="40">
        <v>41.390867878760403</v>
      </c>
      <c r="N53" s="43">
        <v>675.4382249437233</v>
      </c>
      <c r="P53" s="88"/>
      <c r="Q53" s="88"/>
      <c r="R53" s="88"/>
      <c r="S53" s="88"/>
      <c r="U53" s="28"/>
    </row>
    <row r="54" spans="2:21" s="203" customFormat="1" ht="16.350000000000001" customHeight="1">
      <c r="B54" s="485"/>
      <c r="C54" s="485" t="str">
        <f t="shared" si="1"/>
        <v/>
      </c>
      <c r="D54" s="487" t="s">
        <v>452</v>
      </c>
      <c r="E54" s="487" t="s">
        <v>455</v>
      </c>
      <c r="F54" s="49" t="str">
        <f>CHOOSE(Content!$A$1, $D54, $E54)&amp;$C54</f>
        <v>High-grade ore</v>
      </c>
      <c r="G54" s="20"/>
      <c r="H54" s="43">
        <v>8710</v>
      </c>
      <c r="I54" s="42">
        <v>0.80311521338865111</v>
      </c>
      <c r="J54" s="42">
        <v>0.47521088264937317</v>
      </c>
      <c r="K54" s="42">
        <v>1.0733557949060819</v>
      </c>
      <c r="L54" s="43">
        <v>224.89859689794235</v>
      </c>
      <c r="M54" s="40">
        <v>41.390867878760403</v>
      </c>
      <c r="N54" s="43">
        <v>300.57482192139065</v>
      </c>
      <c r="P54" s="359"/>
      <c r="U54" s="28"/>
    </row>
    <row r="55" spans="2:21" s="203" customFormat="1" ht="16.350000000000001" customHeight="1">
      <c r="B55" s="485"/>
      <c r="C55" s="485" t="str">
        <f t="shared" si="1"/>
        <v/>
      </c>
      <c r="D55" s="487" t="s">
        <v>453</v>
      </c>
      <c r="E55" s="487" t="s">
        <v>456</v>
      </c>
      <c r="F55" s="49" t="str">
        <f>CHOOSE(Content!$A$1, $D55, $E55)&amp;$C55</f>
        <v>Low-grade ore</v>
      </c>
      <c r="G55" s="20"/>
      <c r="H55" s="43">
        <v>16580</v>
      </c>
      <c r="I55" s="42">
        <v>0.70323063063360225</v>
      </c>
      <c r="J55" s="131">
        <v>0</v>
      </c>
      <c r="K55" s="42">
        <v>0.70323063063360225</v>
      </c>
      <c r="L55" s="43">
        <v>374.8634030223327</v>
      </c>
      <c r="M55" s="130">
        <v>0</v>
      </c>
      <c r="N55" s="43">
        <v>374.8634030223327</v>
      </c>
      <c r="P55" s="359"/>
      <c r="U55" s="28"/>
    </row>
    <row r="56" spans="2:21" s="203" customFormat="1" ht="16.350000000000001" customHeight="1">
      <c r="B56" s="485"/>
      <c r="C56" s="485" t="str">
        <f t="shared" si="1"/>
        <v/>
      </c>
      <c r="D56" s="487" t="s">
        <v>435</v>
      </c>
      <c r="E56" s="487" t="s">
        <v>388</v>
      </c>
      <c r="F56" s="38" t="str">
        <f>CHOOSE(Content!$A$1, $D56, $E56)&amp;$C56</f>
        <v>Komar</v>
      </c>
      <c r="G56" s="20"/>
      <c r="H56" s="43">
        <v>22790</v>
      </c>
      <c r="I56" s="42">
        <v>1.2962389018395137</v>
      </c>
      <c r="J56" s="41">
        <v>0</v>
      </c>
      <c r="K56" s="42">
        <v>1.2962389018395137</v>
      </c>
      <c r="L56" s="43">
        <v>949.77540583499115</v>
      </c>
      <c r="M56" s="41">
        <v>0</v>
      </c>
      <c r="N56" s="43">
        <v>949.77540583499115</v>
      </c>
      <c r="P56" s="359"/>
      <c r="U56" s="28"/>
    </row>
    <row r="57" spans="2:21" s="203" customFormat="1" ht="16.350000000000001" customHeight="1">
      <c r="B57" s="485"/>
      <c r="C57" s="485" t="str">
        <f t="shared" si="1"/>
        <v/>
      </c>
      <c r="D57" s="487" t="s">
        <v>460</v>
      </c>
      <c r="E57" s="487" t="s">
        <v>459</v>
      </c>
      <c r="F57" s="38" t="str">
        <f>CHOOSE(Content!$A$1, $D57, $E57)&amp;$C57</f>
        <v>Elevator</v>
      </c>
      <c r="G57" s="20"/>
      <c r="H57" s="39">
        <v>14480</v>
      </c>
      <c r="I57" s="40">
        <v>1.2275912954932415</v>
      </c>
      <c r="J57" s="41">
        <v>0</v>
      </c>
      <c r="K57" s="40">
        <v>1.2275912954932415</v>
      </c>
      <c r="L57" s="39">
        <v>571.77309006922474</v>
      </c>
      <c r="M57" s="41">
        <v>0</v>
      </c>
      <c r="N57" s="39">
        <v>571.77309006922474</v>
      </c>
      <c r="P57" s="359"/>
      <c r="U57" s="28"/>
    </row>
    <row r="58" spans="2:21" s="203" customFormat="1" ht="16.350000000000001" customHeight="1">
      <c r="B58" s="485">
        <v>3</v>
      </c>
      <c r="C58" s="485" t="str">
        <f t="shared" si="1"/>
        <v xml:space="preserve"> ³ </v>
      </c>
      <c r="D58" s="487" t="s">
        <v>609</v>
      </c>
      <c r="E58" s="487" t="s">
        <v>610</v>
      </c>
      <c r="F58" s="38" t="str">
        <f>CHOOSE(Content!$A$1, $D58, $E58)&amp;$C58</f>
        <v xml:space="preserve">Baksy ³ </v>
      </c>
      <c r="G58" s="20"/>
      <c r="H58" s="39">
        <v>320</v>
      </c>
      <c r="I58" s="40">
        <v>2.4214521693973916</v>
      </c>
      <c r="J58" s="41">
        <v>1.8804905684426751</v>
      </c>
      <c r="K58" s="40">
        <v>4.2633336802399313</v>
      </c>
      <c r="L58" s="39">
        <v>25.081047113025711</v>
      </c>
      <c r="M58" s="41">
        <v>6.0582918422761853</v>
      </c>
      <c r="N58" s="39">
        <v>44.158986183591466</v>
      </c>
      <c r="P58" s="359"/>
      <c r="U58" s="28"/>
    </row>
    <row r="59" spans="2:21" s="203" customFormat="1" ht="16.350000000000001" customHeight="1">
      <c r="B59" s="485"/>
      <c r="C59" s="485" t="str">
        <f t="shared" si="1"/>
        <v/>
      </c>
      <c r="D59" s="487" t="s">
        <v>48</v>
      </c>
      <c r="E59" s="487" t="s">
        <v>354</v>
      </c>
      <c r="F59" s="155" t="str">
        <f>CHOOSE(Content!$A$1, $D59, $E59)&amp;$C59</f>
        <v>Total Proved + Probable</v>
      </c>
      <c r="G59" s="20"/>
      <c r="H59" s="156">
        <v>122380</v>
      </c>
      <c r="I59" s="157">
        <v>2.9982282266178668</v>
      </c>
      <c r="J59" s="158"/>
      <c r="K59" s="157">
        <v>3.0223104797874876</v>
      </c>
      <c r="L59" s="156">
        <v>11796.84506160061</v>
      </c>
      <c r="M59" s="157">
        <v>47.449159721036587</v>
      </c>
      <c r="N59" s="156">
        <v>11891.599225694623</v>
      </c>
      <c r="P59" s="88"/>
      <c r="Q59" s="88"/>
      <c r="R59" s="88"/>
      <c r="S59" s="88"/>
      <c r="U59" s="28"/>
    </row>
    <row r="60" spans="2:21" s="203" customFormat="1" ht="48" customHeight="1">
      <c r="B60" s="485">
        <v>4</v>
      </c>
      <c r="C60" s="485" t="str">
        <f t="shared" si="1"/>
        <v xml:space="preserve"> ⁴ </v>
      </c>
      <c r="D60" s="487" t="s">
        <v>619</v>
      </c>
      <c r="E60" s="487" t="s">
        <v>212</v>
      </c>
      <c r="F60" s="427" t="str">
        <f>CHOOSE(Content!$A$1, $D60, $E60)&amp;$C60</f>
        <v xml:space="preserve">Mineral Resources ⁴ </v>
      </c>
      <c r="G60" s="20"/>
      <c r="H60" s="290"/>
      <c r="I60" s="291"/>
      <c r="J60" s="291"/>
      <c r="K60" s="294"/>
      <c r="L60" s="294"/>
      <c r="M60" s="291"/>
      <c r="N60" s="291"/>
      <c r="O60" s="287"/>
    </row>
    <row r="61" spans="2:21" s="203" customFormat="1" ht="48" customHeight="1" thickBot="1">
      <c r="B61" s="485"/>
      <c r="C61" s="485" t="str">
        <f t="shared" si="1"/>
        <v/>
      </c>
      <c r="D61" s="487" t="str">
        <f>""</f>
        <v/>
      </c>
      <c r="E61" s="487" t="str">
        <f>""</f>
        <v/>
      </c>
      <c r="F61" s="154" t="str">
        <f>CHOOSE(Content!$A$1, $D61, $E61)&amp;$C61</f>
        <v/>
      </c>
      <c r="G61" s="20"/>
      <c r="H61" s="313" t="str">
        <f>H26</f>
        <v>Tonnage, Kt</v>
      </c>
      <c r="I61" s="313" t="str">
        <f t="shared" ref="I61:N61" si="2">I26</f>
        <v>Gold grade, g/t</v>
      </c>
      <c r="J61" s="313" t="str">
        <f t="shared" si="2"/>
        <v>Copper grade, %</v>
      </c>
      <c r="K61" s="313" t="str">
        <f t="shared" si="2"/>
        <v>GE grade, g/t</v>
      </c>
      <c r="L61" s="313" t="str">
        <f t="shared" si="2"/>
        <v>Gold, Koz</v>
      </c>
      <c r="M61" s="313" t="str">
        <f t="shared" si="2"/>
        <v xml:space="preserve">    Copper, Kt</v>
      </c>
      <c r="N61" s="313" t="str">
        <f t="shared" si="2"/>
        <v>GE, Koz</v>
      </c>
      <c r="P61" s="285"/>
      <c r="R61" s="285"/>
      <c r="S61" s="285"/>
    </row>
    <row r="62" spans="2:21" s="203" customFormat="1" ht="32.1" customHeight="1">
      <c r="B62" s="490"/>
      <c r="C62" s="490" t="str">
        <f t="shared" si="1"/>
        <v/>
      </c>
      <c r="D62" s="486" t="s">
        <v>37</v>
      </c>
      <c r="E62" s="486" t="s">
        <v>213</v>
      </c>
      <c r="F62" s="293" t="str">
        <f>CHOOSE(Content!$A$1, $D62, $E62)&amp;$C62</f>
        <v>Measured</v>
      </c>
      <c r="G62" s="20"/>
      <c r="H62" s="56"/>
      <c r="I62" s="57"/>
      <c r="J62" s="205"/>
      <c r="K62" s="57"/>
      <c r="L62" s="58"/>
      <c r="M62" s="263"/>
      <c r="N62" s="57"/>
      <c r="P62" s="58"/>
      <c r="R62" s="263"/>
    </row>
    <row r="63" spans="2:21" s="203" customFormat="1" ht="16.350000000000001" customHeight="1">
      <c r="B63" s="485"/>
      <c r="C63" s="485" t="str">
        <f t="shared" si="1"/>
        <v/>
      </c>
      <c r="D63" s="487" t="s">
        <v>382</v>
      </c>
      <c r="E63" s="487" t="s">
        <v>325</v>
      </c>
      <c r="F63" s="34" t="str">
        <f>CHOOSE(Content!$A$1, $D63, $E63)&amp;$C63</f>
        <v>Standalone Mines</v>
      </c>
      <c r="G63" s="20"/>
      <c r="H63" s="35">
        <v>270</v>
      </c>
      <c r="I63" s="36"/>
      <c r="J63" s="55"/>
      <c r="K63" s="36">
        <v>3.801538888888889</v>
      </c>
      <c r="L63" s="35">
        <v>33.228001019102571</v>
      </c>
      <c r="M63" s="41">
        <v>0</v>
      </c>
      <c r="N63" s="35">
        <v>33</v>
      </c>
      <c r="P63" s="41"/>
      <c r="R63" s="41"/>
      <c r="S63" s="41"/>
    </row>
    <row r="64" spans="2:21" s="203" customFormat="1" ht="16.350000000000001" customHeight="1">
      <c r="B64" s="485"/>
      <c r="C64" s="485" t="str">
        <f t="shared" si="1"/>
        <v/>
      </c>
      <c r="D64" s="487" t="s">
        <v>445</v>
      </c>
      <c r="E64" s="487" t="s">
        <v>364</v>
      </c>
      <c r="F64" s="38" t="str">
        <f>CHOOSE(Content!$A$1, $D64, $E64)&amp;$C64</f>
        <v xml:space="preserve">Kyzyl </v>
      </c>
      <c r="G64" s="20"/>
      <c r="H64" s="43">
        <v>270</v>
      </c>
      <c r="I64" s="42">
        <v>3.7405182158197112</v>
      </c>
      <c r="J64" s="41">
        <v>0</v>
      </c>
      <c r="K64" s="42">
        <v>3.7405182158197112</v>
      </c>
      <c r="L64" s="43">
        <v>33.228001019102571</v>
      </c>
      <c r="M64" s="41">
        <v>0</v>
      </c>
      <c r="N64" s="43">
        <v>33</v>
      </c>
      <c r="P64" s="41"/>
      <c r="R64" s="41"/>
      <c r="S64" s="41"/>
    </row>
    <row r="65" spans="2:19" s="424" customFormat="1" ht="32.1" customHeight="1">
      <c r="B65" s="485"/>
      <c r="C65" s="485" t="str">
        <f t="shared" si="1"/>
        <v/>
      </c>
      <c r="D65" s="487" t="s">
        <v>383</v>
      </c>
      <c r="E65" s="487" t="s">
        <v>384</v>
      </c>
      <c r="F65" s="84" t="str">
        <f>CHOOSE(Content!$A$1, $D65, $E65)&amp;$C65</f>
        <v>Varvara hub</v>
      </c>
      <c r="G65" s="20"/>
      <c r="H65" s="419">
        <v>5760</v>
      </c>
      <c r="I65" s="422"/>
      <c r="J65" s="428"/>
      <c r="K65" s="422">
        <v>1.0969243395889547</v>
      </c>
      <c r="L65" s="429">
        <v>203.13740241556027</v>
      </c>
      <c r="M65" s="430">
        <v>3.3408875809601883</v>
      </c>
      <c r="N65" s="429">
        <v>203.13740241556027</v>
      </c>
      <c r="P65" s="88"/>
      <c r="Q65" s="88"/>
      <c r="R65" s="88"/>
      <c r="S65" s="88"/>
    </row>
    <row r="66" spans="2:19" s="203" customFormat="1" ht="16.350000000000001" customHeight="1">
      <c r="B66" s="485">
        <v>5</v>
      </c>
      <c r="C66" s="485" t="str">
        <f t="shared" si="1"/>
        <v xml:space="preserve"> ⁵ </v>
      </c>
      <c r="D66" s="487" t="s">
        <v>23</v>
      </c>
      <c r="E66" s="487" t="s">
        <v>189</v>
      </c>
      <c r="F66" s="38" t="str">
        <f>CHOOSE(Content!$A$1, $D66, $E66)&amp;$C66</f>
        <v xml:space="preserve">Varvara ⁵ </v>
      </c>
      <c r="G66" s="20"/>
      <c r="H66" s="39">
        <v>3920</v>
      </c>
      <c r="I66" s="40">
        <v>1.0208080639871226</v>
      </c>
      <c r="J66" s="60">
        <v>0.44664648430421661</v>
      </c>
      <c r="K66" s="42">
        <v>1.1097143894277268</v>
      </c>
      <c r="L66" s="39">
        <v>128.52132586188367</v>
      </c>
      <c r="M66" s="42">
        <v>3.3408875809601883</v>
      </c>
      <c r="N66" s="43">
        <v>128.52132586188367</v>
      </c>
      <c r="P66" s="88"/>
      <c r="Q66" s="88"/>
      <c r="R66" s="88"/>
      <c r="S66" s="88"/>
    </row>
    <row r="67" spans="2:19" s="203" customFormat="1" ht="16.350000000000001" customHeight="1">
      <c r="B67" s="485"/>
      <c r="C67" s="485" t="str">
        <f t="shared" si="1"/>
        <v/>
      </c>
      <c r="D67" s="487" t="s">
        <v>452</v>
      </c>
      <c r="E67" s="487" t="s">
        <v>455</v>
      </c>
      <c r="F67" s="49" t="str">
        <f>CHOOSE(Content!$A$1, $D67, $E67)&amp;$C67</f>
        <v>High-grade ore</v>
      </c>
      <c r="G67" s="20"/>
      <c r="H67" s="39">
        <v>750</v>
      </c>
      <c r="I67" s="40">
        <v>1.0903219006500702</v>
      </c>
      <c r="J67" s="60">
        <v>0.44664648430421661</v>
      </c>
      <c r="K67" s="42">
        <v>1.0903219006500702</v>
      </c>
      <c r="L67" s="39">
        <v>26.220647735172562</v>
      </c>
      <c r="M67" s="42">
        <v>3.3408875809601883</v>
      </c>
      <c r="N67" s="43">
        <v>26.220647735172562</v>
      </c>
      <c r="P67" s="359"/>
    </row>
    <row r="68" spans="2:19" s="203" customFormat="1" ht="16.350000000000001" customHeight="1">
      <c r="B68" s="485"/>
      <c r="C68" s="485" t="str">
        <f t="shared" si="1"/>
        <v/>
      </c>
      <c r="D68" s="487" t="s">
        <v>453</v>
      </c>
      <c r="E68" s="487" t="s">
        <v>456</v>
      </c>
      <c r="F68" s="49" t="str">
        <f>CHOOSE(Content!$A$1, $D68, $E68)&amp;$C68</f>
        <v>Low-grade ore</v>
      </c>
      <c r="G68" s="20"/>
      <c r="H68" s="39">
        <v>3170</v>
      </c>
      <c r="I68" s="40">
        <v>1.0043951373460471</v>
      </c>
      <c r="J68" s="41">
        <v>0</v>
      </c>
      <c r="K68" s="42">
        <v>1.0043951373460471</v>
      </c>
      <c r="L68" s="39">
        <v>102.30067812671109</v>
      </c>
      <c r="M68" s="131">
        <v>0</v>
      </c>
      <c r="N68" s="43">
        <v>102.30067812671109</v>
      </c>
      <c r="P68" s="359"/>
    </row>
    <row r="69" spans="2:19" s="203" customFormat="1" ht="16.350000000000001" customHeight="1">
      <c r="B69" s="485"/>
      <c r="C69" s="485" t="str">
        <f t="shared" si="1"/>
        <v/>
      </c>
      <c r="D69" s="487" t="s">
        <v>435</v>
      </c>
      <c r="E69" s="487" t="s">
        <v>388</v>
      </c>
      <c r="F69" s="38" t="str">
        <f>CHOOSE(Content!$A$1, $D69, $E69)&amp;$C69</f>
        <v>Komar</v>
      </c>
      <c r="G69" s="20"/>
      <c r="H69" s="39">
        <v>1550</v>
      </c>
      <c r="I69" s="40">
        <v>1.3216124356799821</v>
      </c>
      <c r="J69" s="41">
        <v>0</v>
      </c>
      <c r="K69" s="40">
        <v>1.3216124356799821</v>
      </c>
      <c r="L69" s="39">
        <v>65.821831197486304</v>
      </c>
      <c r="M69" s="41">
        <v>0</v>
      </c>
      <c r="N69" s="39">
        <v>65.821831197486304</v>
      </c>
      <c r="P69" s="359"/>
    </row>
    <row r="70" spans="2:19" s="203" customFormat="1" ht="16.350000000000001" customHeight="1">
      <c r="B70" s="485"/>
      <c r="C70" s="485" t="str">
        <f t="shared" si="1"/>
        <v/>
      </c>
      <c r="D70" s="487" t="s">
        <v>460</v>
      </c>
      <c r="E70" s="487" t="s">
        <v>459</v>
      </c>
      <c r="F70" s="38" t="str">
        <f>CHOOSE(Content!$A$1, $D70, $E70)&amp;$C70</f>
        <v>Elevator</v>
      </c>
      <c r="G70" s="20"/>
      <c r="H70" s="39">
        <v>290</v>
      </c>
      <c r="I70" s="40">
        <v>0.94885585638157799</v>
      </c>
      <c r="J70" s="41">
        <v>0</v>
      </c>
      <c r="K70" s="40">
        <v>0.94885585638157799</v>
      </c>
      <c r="L70" s="39">
        <v>8.7942453561903182</v>
      </c>
      <c r="M70" s="41">
        <v>0</v>
      </c>
      <c r="N70" s="39">
        <v>8.7942453561903182</v>
      </c>
      <c r="P70" s="359"/>
    </row>
    <row r="71" spans="2:19" s="203" customFormat="1" ht="16.350000000000001" customHeight="1">
      <c r="B71" s="485">
        <v>6</v>
      </c>
      <c r="C71" s="485" t="str">
        <f t="shared" si="1"/>
        <v xml:space="preserve"> ⁶ </v>
      </c>
      <c r="D71" s="487" t="s">
        <v>609</v>
      </c>
      <c r="E71" s="487" t="s">
        <v>610</v>
      </c>
      <c r="F71" s="38" t="str">
        <f>CHOOSE(Content!$A$1, $D71, $E71)&amp;$C71</f>
        <v xml:space="preserve">Baksy ⁶ </v>
      </c>
      <c r="G71" s="20"/>
      <c r="H71" s="133">
        <v>0</v>
      </c>
      <c r="I71" s="130">
        <v>0</v>
      </c>
      <c r="J71" s="41">
        <v>0</v>
      </c>
      <c r="K71" s="130">
        <v>0</v>
      </c>
      <c r="L71" s="133">
        <v>0</v>
      </c>
      <c r="M71" s="41">
        <v>0</v>
      </c>
      <c r="N71" s="133">
        <v>0</v>
      </c>
      <c r="P71" s="359"/>
    </row>
    <row r="72" spans="2:19" s="203" customFormat="1" ht="16.350000000000001" customHeight="1">
      <c r="B72" s="485"/>
      <c r="C72" s="485" t="str">
        <f t="shared" si="1"/>
        <v/>
      </c>
      <c r="D72" s="487" t="s">
        <v>50</v>
      </c>
      <c r="E72" s="487" t="s">
        <v>355</v>
      </c>
      <c r="F72" s="151" t="str">
        <f>CHOOSE(Content!$A$1, $D72, $E72)&amp;$C72</f>
        <v>Total Measured</v>
      </c>
      <c r="G72" s="20"/>
      <c r="H72" s="156">
        <v>6030</v>
      </c>
      <c r="I72" s="157"/>
      <c r="J72" s="160"/>
      <c r="K72" s="157">
        <v>1.2180264835874592</v>
      </c>
      <c r="L72" s="156">
        <v>236.36540343466285</v>
      </c>
      <c r="M72" s="157">
        <v>3.3408875809601883</v>
      </c>
      <c r="N72" s="156">
        <v>236.13740241556027</v>
      </c>
      <c r="P72" s="88"/>
      <c r="Q72" s="88"/>
      <c r="R72" s="88"/>
      <c r="S72" s="88"/>
    </row>
    <row r="73" spans="2:19" s="203" customFormat="1" ht="32.1" customHeight="1">
      <c r="B73" s="485"/>
      <c r="C73" s="485" t="str">
        <f t="shared" si="1"/>
        <v/>
      </c>
      <c r="D73" s="487" t="s">
        <v>38</v>
      </c>
      <c r="E73" s="487" t="s">
        <v>214</v>
      </c>
      <c r="F73" s="293" t="str">
        <f>CHOOSE(Content!$A$1, $D73, $E73)&amp;$C73</f>
        <v>Indicated</v>
      </c>
      <c r="G73" s="20"/>
      <c r="H73" s="64"/>
      <c r="I73" s="65"/>
      <c r="J73" s="61"/>
      <c r="K73" s="66"/>
      <c r="L73" s="62"/>
      <c r="M73" s="63"/>
      <c r="N73" s="64"/>
      <c r="P73" s="62"/>
    </row>
    <row r="74" spans="2:19" s="213" customFormat="1" ht="16.350000000000001" customHeight="1">
      <c r="B74" s="485"/>
      <c r="C74" s="485" t="str">
        <f t="shared" si="1"/>
        <v/>
      </c>
      <c r="D74" s="487" t="s">
        <v>382</v>
      </c>
      <c r="E74" s="487" t="s">
        <v>325</v>
      </c>
      <c r="F74" s="34" t="str">
        <f>CHOOSE(Content!$A$1, $D74, $E74)&amp;$C74</f>
        <v>Standalone Mines</v>
      </c>
      <c r="G74" s="20"/>
      <c r="H74" s="35">
        <v>7930</v>
      </c>
      <c r="I74" s="48"/>
      <c r="J74" s="55"/>
      <c r="K74" s="36">
        <v>3.5786344777048953</v>
      </c>
      <c r="L74" s="35">
        <v>912.39157677431217</v>
      </c>
      <c r="M74" s="41">
        <v>0</v>
      </c>
      <c r="N74" s="35">
        <v>912.39157677431217</v>
      </c>
      <c r="P74" s="41"/>
    </row>
    <row r="75" spans="2:19" s="203" customFormat="1" ht="16.350000000000001" customHeight="1">
      <c r="B75" s="485"/>
      <c r="C75" s="485" t="str">
        <f t="shared" si="1"/>
        <v/>
      </c>
      <c r="D75" s="487" t="s">
        <v>363</v>
      </c>
      <c r="E75" s="487" t="s">
        <v>364</v>
      </c>
      <c r="F75" s="38" t="str">
        <f>CHOOSE(Content!$A$1, $D75, $E75)&amp;$C75</f>
        <v>Kyzyl</v>
      </c>
      <c r="G75" s="20"/>
      <c r="H75" s="132">
        <v>7930</v>
      </c>
      <c r="I75" s="131">
        <v>3.5833021136191801</v>
      </c>
      <c r="J75" s="41">
        <v>0</v>
      </c>
      <c r="K75" s="131">
        <v>3.5833021136191801</v>
      </c>
      <c r="L75" s="132">
        <v>912.39157677431217</v>
      </c>
      <c r="M75" s="41">
        <v>0</v>
      </c>
      <c r="N75" s="132">
        <v>912.39157677431217</v>
      </c>
      <c r="P75" s="41"/>
    </row>
    <row r="76" spans="2:19" s="424" customFormat="1" ht="32.1" customHeight="1">
      <c r="B76" s="485"/>
      <c r="C76" s="485" t="str">
        <f t="shared" si="1"/>
        <v/>
      </c>
      <c r="D76" s="487" t="s">
        <v>383</v>
      </c>
      <c r="E76" s="487" t="s">
        <v>384</v>
      </c>
      <c r="F76" s="84" t="str">
        <f>CHOOSE(Content!$A$1, $D76, $E76)&amp;$C76</f>
        <v>Varvara hub</v>
      </c>
      <c r="G76" s="20"/>
      <c r="H76" s="419">
        <v>15020</v>
      </c>
      <c r="I76" s="431"/>
      <c r="J76" s="425"/>
      <c r="K76" s="422">
        <v>1.206920757254363</v>
      </c>
      <c r="L76" s="419">
        <v>582.82668426255987</v>
      </c>
      <c r="M76" s="422">
        <v>5.8593907835815839</v>
      </c>
      <c r="N76" s="419">
        <v>582.82668426255987</v>
      </c>
      <c r="P76" s="88"/>
      <c r="Q76" s="88"/>
      <c r="R76" s="88"/>
      <c r="S76" s="88"/>
    </row>
    <row r="77" spans="2:19" s="203" customFormat="1" ht="16.350000000000001" customHeight="1">
      <c r="B77" s="485">
        <v>5</v>
      </c>
      <c r="C77" s="485" t="str">
        <f t="shared" si="1"/>
        <v xml:space="preserve"> ⁵ </v>
      </c>
      <c r="D77" s="487" t="s">
        <v>23</v>
      </c>
      <c r="E77" s="487" t="s">
        <v>189</v>
      </c>
      <c r="F77" s="38" t="str">
        <f>CHOOSE(Content!$A$1, $D77, $E77)&amp;$C77</f>
        <v xml:space="preserve">Varvara ⁵ </v>
      </c>
      <c r="G77" s="20"/>
      <c r="H77" s="133">
        <v>5870</v>
      </c>
      <c r="I77" s="130">
        <v>1.055540539822053</v>
      </c>
      <c r="J77" s="135">
        <v>0.53726094788020373</v>
      </c>
      <c r="K77" s="131">
        <v>1.169173673034172</v>
      </c>
      <c r="L77" s="133">
        <v>199.21894013229218</v>
      </c>
      <c r="M77" s="130">
        <v>5.8593907835815839</v>
      </c>
      <c r="N77" s="132">
        <v>199.21894013229218</v>
      </c>
      <c r="P77" s="88"/>
      <c r="Q77" s="88"/>
      <c r="R77" s="88"/>
      <c r="S77" s="88"/>
    </row>
    <row r="78" spans="2:19" s="203" customFormat="1" ht="16.350000000000001" customHeight="1">
      <c r="B78" s="485"/>
      <c r="C78" s="485" t="str">
        <f t="shared" si="1"/>
        <v/>
      </c>
      <c r="D78" s="487" t="s">
        <v>452</v>
      </c>
      <c r="E78" s="487" t="s">
        <v>455</v>
      </c>
      <c r="F78" s="49" t="str">
        <f>CHOOSE(Content!$A$1, $D78, $E78)&amp;$C78</f>
        <v>High-grade ore</v>
      </c>
      <c r="G78" s="20"/>
      <c r="H78" s="133">
        <v>1090</v>
      </c>
      <c r="I78" s="130">
        <v>1.0707086989438661</v>
      </c>
      <c r="J78" s="135">
        <v>0.53726094788020373</v>
      </c>
      <c r="K78" s="131">
        <v>1.0707086989438661</v>
      </c>
      <c r="L78" s="133">
        <v>37.543024676480542</v>
      </c>
      <c r="M78" s="130">
        <v>5.8593907835815839</v>
      </c>
      <c r="N78" s="132">
        <v>37.543024676480542</v>
      </c>
      <c r="P78" s="359"/>
    </row>
    <row r="79" spans="2:19" s="203" customFormat="1" ht="16.350000000000001" customHeight="1">
      <c r="B79" s="485"/>
      <c r="C79" s="485" t="str">
        <f t="shared" si="1"/>
        <v/>
      </c>
      <c r="D79" s="487" t="s">
        <v>453</v>
      </c>
      <c r="E79" s="487" t="s">
        <v>456</v>
      </c>
      <c r="F79" s="49" t="str">
        <f>CHOOSE(Content!$A$1, $D79, $E79)&amp;$C79</f>
        <v>Low-grade ore</v>
      </c>
      <c r="G79" s="20"/>
      <c r="H79" s="133">
        <v>4780</v>
      </c>
      <c r="I79" s="130">
        <v>1.0520795997876393</v>
      </c>
      <c r="J79" s="135">
        <v>0</v>
      </c>
      <c r="K79" s="131">
        <v>1.0520795997876393</v>
      </c>
      <c r="L79" s="133">
        <v>161.67591545581163</v>
      </c>
      <c r="M79" s="130">
        <v>0</v>
      </c>
      <c r="N79" s="132">
        <v>161.67591545581163</v>
      </c>
      <c r="P79" s="359"/>
    </row>
    <row r="80" spans="2:19" s="203" customFormat="1" ht="16.350000000000001" customHeight="1">
      <c r="B80" s="485"/>
      <c r="C80" s="485" t="str">
        <f t="shared" si="1"/>
        <v/>
      </c>
      <c r="D80" s="487" t="s">
        <v>435</v>
      </c>
      <c r="E80" s="487" t="s">
        <v>388</v>
      </c>
      <c r="F80" s="38" t="str">
        <f>CHOOSE(Content!$A$1, $D80, $E80)&amp;$C80</f>
        <v>Komar</v>
      </c>
      <c r="G80" s="20"/>
      <c r="H80" s="133">
        <v>4530</v>
      </c>
      <c r="I80" s="130">
        <v>1.3801688165928201</v>
      </c>
      <c r="J80" s="41">
        <v>0</v>
      </c>
      <c r="K80" s="130">
        <v>1.3801688165928201</v>
      </c>
      <c r="L80" s="133">
        <v>200.99139289087921</v>
      </c>
      <c r="M80" s="41">
        <v>0</v>
      </c>
      <c r="N80" s="133">
        <v>200.99139289087921</v>
      </c>
      <c r="P80" s="359"/>
    </row>
    <row r="81" spans="2:19" s="203" customFormat="1" ht="16.350000000000001" customHeight="1">
      <c r="B81" s="485"/>
      <c r="C81" s="485" t="str">
        <f t="shared" si="1"/>
        <v/>
      </c>
      <c r="D81" s="487" t="s">
        <v>460</v>
      </c>
      <c r="E81" s="487" t="s">
        <v>459</v>
      </c>
      <c r="F81" s="38" t="str">
        <f>CHOOSE(Content!$A$1, $D81, $E81)&amp;$C81</f>
        <v>Elevator</v>
      </c>
      <c r="G81" s="20"/>
      <c r="H81" s="133">
        <v>4620</v>
      </c>
      <c r="I81" s="130">
        <v>1.230346598816946</v>
      </c>
      <c r="J81" s="41">
        <v>0</v>
      </c>
      <c r="K81" s="130">
        <v>1.230346598816946</v>
      </c>
      <c r="L81" s="133">
        <v>182.61635123938848</v>
      </c>
      <c r="M81" s="41">
        <v>0</v>
      </c>
      <c r="N81" s="133">
        <v>182.61635123938848</v>
      </c>
      <c r="P81" s="359"/>
    </row>
    <row r="82" spans="2:19" s="203" customFormat="1" ht="16.350000000000001" customHeight="1">
      <c r="B82" s="485">
        <v>6</v>
      </c>
      <c r="C82" s="485" t="str">
        <f t="shared" si="1"/>
        <v xml:space="preserve"> ⁶ </v>
      </c>
      <c r="D82" s="487" t="s">
        <v>609</v>
      </c>
      <c r="E82" s="487" t="s">
        <v>610</v>
      </c>
      <c r="F82" s="38" t="str">
        <f>CHOOSE(Content!$A$1, $D82, $E82)&amp;$C82</f>
        <v xml:space="preserve">Baksy ⁶ </v>
      </c>
      <c r="G82" s="20"/>
      <c r="H82" s="44">
        <v>0</v>
      </c>
      <c r="I82" s="47">
        <v>0</v>
      </c>
      <c r="J82" s="41">
        <v>0</v>
      </c>
      <c r="K82" s="44">
        <v>0</v>
      </c>
      <c r="L82" s="46">
        <v>0</v>
      </c>
      <c r="M82" s="47">
        <v>0</v>
      </c>
      <c r="N82" s="41">
        <v>0</v>
      </c>
      <c r="P82" s="359"/>
    </row>
    <row r="83" spans="2:19" s="203" customFormat="1" ht="16.350000000000001" customHeight="1">
      <c r="B83" s="485"/>
      <c r="C83" s="485" t="str">
        <f t="shared" si="1"/>
        <v/>
      </c>
      <c r="D83" s="487" t="s">
        <v>51</v>
      </c>
      <c r="E83" s="487" t="s">
        <v>356</v>
      </c>
      <c r="F83" s="151" t="str">
        <f>CHOOSE(Content!$A$1, $D83, $E83)&amp;$C83</f>
        <v>Total Indicated</v>
      </c>
      <c r="G83" s="20"/>
      <c r="H83" s="156">
        <v>22950</v>
      </c>
      <c r="I83" s="157"/>
      <c r="J83" s="161"/>
      <c r="K83" s="157">
        <v>2.0264279382204946</v>
      </c>
      <c r="L83" s="156">
        <v>1495.218261036872</v>
      </c>
      <c r="M83" s="157">
        <v>5.8593907835815839</v>
      </c>
      <c r="N83" s="156">
        <v>1495.218261036872</v>
      </c>
      <c r="P83" s="88"/>
      <c r="Q83" s="88"/>
      <c r="R83" s="88"/>
      <c r="S83" s="88"/>
    </row>
    <row r="84" spans="2:19" s="203" customFormat="1" ht="32.1" customHeight="1">
      <c r="B84" s="485"/>
      <c r="C84" s="485" t="str">
        <f t="shared" si="1"/>
        <v/>
      </c>
      <c r="D84" s="487" t="s">
        <v>39</v>
      </c>
      <c r="E84" s="487" t="s">
        <v>357</v>
      </c>
      <c r="F84" s="293" t="str">
        <f>CHOOSE(Content!$A$1, $D84, $E84)&amp;$C84</f>
        <v>Measured + Indicated</v>
      </c>
      <c r="G84" s="20"/>
      <c r="H84" s="64"/>
      <c r="I84" s="65"/>
      <c r="J84" s="61"/>
      <c r="K84" s="65"/>
      <c r="L84" s="62"/>
      <c r="M84" s="63"/>
      <c r="N84" s="64"/>
      <c r="P84" s="62"/>
    </row>
    <row r="85" spans="2:19" s="203" customFormat="1" ht="16.350000000000001" customHeight="1">
      <c r="B85" s="485"/>
      <c r="C85" s="485" t="str">
        <f t="shared" si="1"/>
        <v/>
      </c>
      <c r="D85" s="487" t="s">
        <v>170</v>
      </c>
      <c r="E85" s="487" t="s">
        <v>325</v>
      </c>
      <c r="F85" s="34" t="str">
        <f>CHOOSE(Content!$A$1, $D85, $E85)&amp;$C85</f>
        <v>Stand-alone mines</v>
      </c>
      <c r="G85" s="20"/>
      <c r="H85" s="35">
        <v>8200</v>
      </c>
      <c r="I85" s="235"/>
      <c r="J85" s="295"/>
      <c r="K85" s="48">
        <v>3.5868388460850582</v>
      </c>
      <c r="L85" s="35">
        <v>945.61957779341481</v>
      </c>
      <c r="M85" s="41">
        <v>0</v>
      </c>
      <c r="N85" s="35">
        <v>945.61957779341481</v>
      </c>
      <c r="P85" s="41"/>
    </row>
    <row r="86" spans="2:19" s="203" customFormat="1" ht="16.350000000000001" customHeight="1">
      <c r="B86" s="485"/>
      <c r="C86" s="485" t="str">
        <f t="shared" si="1"/>
        <v/>
      </c>
      <c r="D86" s="487" t="s">
        <v>363</v>
      </c>
      <c r="E86" s="487" t="s">
        <v>364</v>
      </c>
      <c r="F86" s="38" t="str">
        <f>CHOOSE(Content!$A$1, $D86, $E86)&amp;$C86</f>
        <v>Kyzyl</v>
      </c>
      <c r="G86" s="20"/>
      <c r="H86" s="132">
        <v>8200</v>
      </c>
      <c r="I86" s="131">
        <v>3.5886021435590654</v>
      </c>
      <c r="J86" s="41">
        <v>0</v>
      </c>
      <c r="K86" s="131">
        <v>3.5886021435590654</v>
      </c>
      <c r="L86" s="132">
        <v>945.61957779341481</v>
      </c>
      <c r="M86" s="41">
        <v>0</v>
      </c>
      <c r="N86" s="132">
        <v>945.61957779341481</v>
      </c>
      <c r="P86" s="41"/>
    </row>
    <row r="87" spans="2:19" s="424" customFormat="1" ht="32.1" customHeight="1">
      <c r="B87" s="485"/>
      <c r="C87" s="485" t="str">
        <f t="shared" si="1"/>
        <v/>
      </c>
      <c r="D87" s="487" t="s">
        <v>383</v>
      </c>
      <c r="E87" s="487" t="s">
        <v>384</v>
      </c>
      <c r="F87" s="84" t="str">
        <f>CHOOSE(Content!$A$1, $D87, $E87)&amp;$C87</f>
        <v>Varvara hub</v>
      </c>
      <c r="G87" s="20"/>
      <c r="H87" s="419">
        <v>20780</v>
      </c>
      <c r="I87" s="431"/>
      <c r="J87" s="431"/>
      <c r="K87" s="431">
        <v>1.1764308936473971</v>
      </c>
      <c r="L87" s="432">
        <v>785.96408667812011</v>
      </c>
      <c r="M87" s="422">
        <v>9.2002783645417718</v>
      </c>
      <c r="N87" s="432">
        <v>785.96408667812011</v>
      </c>
      <c r="P87" s="88"/>
      <c r="Q87" s="88"/>
      <c r="R87" s="88"/>
      <c r="S87" s="88"/>
    </row>
    <row r="88" spans="2:19" s="203" customFormat="1" ht="16.350000000000001" customHeight="1">
      <c r="B88" s="485">
        <v>5</v>
      </c>
      <c r="C88" s="485" t="str">
        <f t="shared" si="1"/>
        <v xml:space="preserve"> ⁵ </v>
      </c>
      <c r="D88" s="487" t="s">
        <v>23</v>
      </c>
      <c r="E88" s="487" t="s">
        <v>189</v>
      </c>
      <c r="F88" s="38" t="str">
        <f>CHOOSE(Content!$A$1, $D88, $E88)&amp;$C88</f>
        <v xml:space="preserve">Varvara ⁵ </v>
      </c>
      <c r="G88" s="20"/>
      <c r="H88" s="133">
        <v>9790</v>
      </c>
      <c r="I88" s="130">
        <v>1.0416424310000079</v>
      </c>
      <c r="J88" s="135">
        <v>0.50039641872645091</v>
      </c>
      <c r="K88" s="131">
        <v>1.1453811971401229</v>
      </c>
      <c r="L88" s="133">
        <v>327.74026599417579</v>
      </c>
      <c r="M88" s="130">
        <v>9.2002783645417718</v>
      </c>
      <c r="N88" s="132">
        <v>327.74026599417579</v>
      </c>
      <c r="P88" s="88"/>
      <c r="Q88" s="88"/>
      <c r="R88" s="88"/>
      <c r="S88" s="88"/>
    </row>
    <row r="89" spans="2:19" s="203" customFormat="1" ht="16.350000000000001" customHeight="1">
      <c r="B89" s="485"/>
      <c r="C89" s="485" t="str">
        <f t="shared" si="1"/>
        <v/>
      </c>
      <c r="D89" s="487" t="s">
        <v>452</v>
      </c>
      <c r="E89" s="487" t="s">
        <v>455</v>
      </c>
      <c r="F89" s="49" t="str">
        <f>CHOOSE(Content!$A$1, $D89, $E89)&amp;$C89</f>
        <v>High-grade ore</v>
      </c>
      <c r="G89" s="20"/>
      <c r="H89" s="133">
        <v>1840</v>
      </c>
      <c r="I89" s="130">
        <v>1.0786879046640487</v>
      </c>
      <c r="J89" s="135">
        <v>0.5003964187264508</v>
      </c>
      <c r="K89" s="131">
        <v>1.0786879046640487</v>
      </c>
      <c r="L89" s="133">
        <v>63.763672411653104</v>
      </c>
      <c r="M89" s="130">
        <v>9.2002783645417718</v>
      </c>
      <c r="N89" s="132">
        <v>63.763672411653104</v>
      </c>
      <c r="P89" s="359"/>
    </row>
    <row r="90" spans="2:19" s="203" customFormat="1" ht="16.350000000000001" customHeight="1">
      <c r="B90" s="485"/>
      <c r="C90" s="485" t="str">
        <f t="shared" ref="C90:C131" si="3">IFERROR(CHOOSE(B90, " ¹ "," ² "," ³ "," ⁴ "," ⁵ "," ⁶ "," ⁷ "," ⁸ "," ⁹ ", " ¹⁰ "," ¹¹ "," ¹² " ),"")</f>
        <v/>
      </c>
      <c r="D90" s="487" t="s">
        <v>453</v>
      </c>
      <c r="E90" s="487" t="s">
        <v>456</v>
      </c>
      <c r="F90" s="49" t="str">
        <f>CHOOSE(Content!$A$1, $D90, $E90)&amp;$C90</f>
        <v>Low-grade ore</v>
      </c>
      <c r="G90" s="20"/>
      <c r="H90" s="133">
        <v>7950</v>
      </c>
      <c r="I90" s="130">
        <v>1.0330724859029834</v>
      </c>
      <c r="J90" s="135">
        <v>0</v>
      </c>
      <c r="K90" s="131">
        <v>1.0330724859029834</v>
      </c>
      <c r="L90" s="133">
        <v>263.9765935825227</v>
      </c>
      <c r="M90" s="130">
        <v>0</v>
      </c>
      <c r="N90" s="132">
        <v>263.9765935825227</v>
      </c>
      <c r="P90" s="359"/>
    </row>
    <row r="91" spans="2:19" s="203" customFormat="1" ht="16.350000000000001" customHeight="1">
      <c r="B91" s="485"/>
      <c r="C91" s="485" t="str">
        <f t="shared" si="3"/>
        <v/>
      </c>
      <c r="D91" s="487" t="s">
        <v>435</v>
      </c>
      <c r="E91" s="487" t="s">
        <v>388</v>
      </c>
      <c r="F91" s="38" t="str">
        <f>CHOOSE(Content!$A$1, $D91, $E91)&amp;$C91</f>
        <v>Komar</v>
      </c>
      <c r="G91" s="20"/>
      <c r="H91" s="133">
        <v>6080</v>
      </c>
      <c r="I91" s="130">
        <v>1.3652462436406556</v>
      </c>
      <c r="J91" s="136">
        <v>0</v>
      </c>
      <c r="K91" s="130">
        <v>1.3652462436406556</v>
      </c>
      <c r="L91" s="133">
        <v>266.81322408836553</v>
      </c>
      <c r="M91" s="41">
        <v>0</v>
      </c>
      <c r="N91" s="133">
        <v>266.81322408836553</v>
      </c>
      <c r="P91" s="359"/>
    </row>
    <row r="92" spans="2:19" s="203" customFormat="1" ht="16.350000000000001" customHeight="1">
      <c r="B92" s="485"/>
      <c r="C92" s="485" t="str">
        <f t="shared" si="3"/>
        <v/>
      </c>
      <c r="D92" s="487" t="s">
        <v>460</v>
      </c>
      <c r="E92" s="487" t="s">
        <v>459</v>
      </c>
      <c r="F92" s="38" t="str">
        <f>CHOOSE(Content!$A$1, $D92, $E92)&amp;$C92</f>
        <v>Elevator</v>
      </c>
      <c r="G92" s="20"/>
      <c r="H92" s="133">
        <v>4910</v>
      </c>
      <c r="I92" s="130">
        <v>1.2138024478545704</v>
      </c>
      <c r="J92" s="134">
        <v>0</v>
      </c>
      <c r="K92" s="130">
        <v>1.2138024478545704</v>
      </c>
      <c r="L92" s="133">
        <v>191.4105965955788</v>
      </c>
      <c r="M92" s="41">
        <v>0</v>
      </c>
      <c r="N92" s="133">
        <v>191.4105965955788</v>
      </c>
      <c r="P92" s="359"/>
    </row>
    <row r="93" spans="2:19" s="203" customFormat="1" ht="16.350000000000001" customHeight="1">
      <c r="B93" s="485"/>
      <c r="C93" s="485" t="str">
        <f t="shared" si="3"/>
        <v/>
      </c>
      <c r="D93" s="487" t="s">
        <v>609</v>
      </c>
      <c r="E93" s="487" t="s">
        <v>610</v>
      </c>
      <c r="F93" s="38" t="str">
        <f>CHOOSE(Content!$A$1, $D93, $E93)&amp;$C93</f>
        <v>Baksy</v>
      </c>
      <c r="G93" s="20"/>
      <c r="H93" s="133">
        <v>0</v>
      </c>
      <c r="I93" s="130">
        <v>0</v>
      </c>
      <c r="J93" s="134">
        <v>0</v>
      </c>
      <c r="K93" s="130">
        <v>0</v>
      </c>
      <c r="L93" s="133">
        <v>0</v>
      </c>
      <c r="M93" s="41">
        <v>0</v>
      </c>
      <c r="N93" s="133">
        <v>0</v>
      </c>
      <c r="P93" s="359"/>
    </row>
    <row r="94" spans="2:19" s="203" customFormat="1" ht="16.350000000000001" customHeight="1">
      <c r="B94" s="485">
        <v>6</v>
      </c>
      <c r="C94" s="485" t="str">
        <f t="shared" si="3"/>
        <v xml:space="preserve"> ⁶ </v>
      </c>
      <c r="D94" s="487" t="s">
        <v>52</v>
      </c>
      <c r="E94" s="487" t="s">
        <v>357</v>
      </c>
      <c r="F94" s="151" t="str">
        <f>CHOOSE(Content!$A$1, $D94, $E94)&amp;$C94</f>
        <v xml:space="preserve">Total Measured + Indicated ⁶ </v>
      </c>
      <c r="G94" s="20"/>
      <c r="H94" s="156">
        <v>28980</v>
      </c>
      <c r="I94" s="157"/>
      <c r="J94" s="161"/>
      <c r="K94" s="157">
        <v>1.8584648898512903</v>
      </c>
      <c r="L94" s="156">
        <v>1731.583664471535</v>
      </c>
      <c r="M94" s="157">
        <v>9.2002783645417718</v>
      </c>
      <c r="N94" s="156">
        <v>1731.583664471535</v>
      </c>
      <c r="P94" s="88"/>
      <c r="Q94" s="88"/>
      <c r="R94" s="88"/>
      <c r="S94" s="88"/>
    </row>
    <row r="95" spans="2:19" s="203" customFormat="1" ht="32.1" customHeight="1">
      <c r="B95" s="485"/>
      <c r="C95" s="490" t="str">
        <f t="shared" si="3"/>
        <v/>
      </c>
      <c r="D95" s="486" t="s">
        <v>40</v>
      </c>
      <c r="E95" s="486" t="s">
        <v>215</v>
      </c>
      <c r="F95" s="293" t="str">
        <f>CHOOSE(Content!$A$1, $D95, $E95)&amp;$C95</f>
        <v>Inferred</v>
      </c>
      <c r="G95" s="20"/>
      <c r="H95" s="44"/>
      <c r="I95" s="46"/>
      <c r="J95" s="68"/>
      <c r="K95" s="46"/>
      <c r="L95" s="59"/>
      <c r="M95" s="46"/>
      <c r="N95" s="44"/>
      <c r="P95" s="59"/>
      <c r="R95" s="46"/>
    </row>
    <row r="96" spans="2:19" s="213" customFormat="1" ht="16.350000000000001" customHeight="1">
      <c r="B96" s="485"/>
      <c r="C96" s="485" t="str">
        <f t="shared" si="3"/>
        <v/>
      </c>
      <c r="D96" s="487" t="s">
        <v>170</v>
      </c>
      <c r="E96" s="487" t="s">
        <v>325</v>
      </c>
      <c r="F96" s="34" t="str">
        <f>CHOOSE(Content!$A$1, $D96, $E96)&amp;$C96</f>
        <v>Stand-alone mines</v>
      </c>
      <c r="G96" s="20"/>
      <c r="H96" s="137">
        <v>7410</v>
      </c>
      <c r="I96" s="36"/>
      <c r="J96" s="69"/>
      <c r="K96" s="36">
        <v>6.7223688367273677</v>
      </c>
      <c r="L96" s="137">
        <v>1601.5160055990416</v>
      </c>
      <c r="M96" s="41">
        <v>0</v>
      </c>
      <c r="N96" s="137">
        <v>1601.5160055990416</v>
      </c>
      <c r="P96" s="41"/>
      <c r="R96" s="41"/>
      <c r="S96" s="41"/>
    </row>
    <row r="97" spans="2:19" s="203" customFormat="1" ht="16.350000000000001" customHeight="1">
      <c r="B97" s="485"/>
      <c r="C97" s="485" t="str">
        <f t="shared" si="3"/>
        <v/>
      </c>
      <c r="D97" s="487" t="s">
        <v>363</v>
      </c>
      <c r="E97" s="487" t="s">
        <v>364</v>
      </c>
      <c r="F97" s="38" t="str">
        <f>CHOOSE(Content!$A$1, $D97, $E97)&amp;$C97</f>
        <v>Kyzyl</v>
      </c>
      <c r="G97" s="20"/>
      <c r="H97" s="132">
        <v>7410</v>
      </c>
      <c r="I97" s="131">
        <v>6.7203624866551053</v>
      </c>
      <c r="J97" s="41">
        <v>0</v>
      </c>
      <c r="K97" s="131">
        <v>6.7203624866551053</v>
      </c>
      <c r="L97" s="132">
        <v>1601.5160055990416</v>
      </c>
      <c r="M97" s="41">
        <v>0</v>
      </c>
      <c r="N97" s="132">
        <v>1601.5160055990416</v>
      </c>
      <c r="P97" s="41"/>
      <c r="R97" s="41"/>
      <c r="S97" s="41"/>
    </row>
    <row r="98" spans="2:19" s="424" customFormat="1" ht="32.1" customHeight="1">
      <c r="B98" s="485"/>
      <c r="C98" s="485" t="str">
        <f t="shared" si="3"/>
        <v/>
      </c>
      <c r="D98" s="487" t="s">
        <v>383</v>
      </c>
      <c r="E98" s="487" t="s">
        <v>384</v>
      </c>
      <c r="F98" s="84" t="str">
        <f>CHOOSE(Content!$A$1, $D98, $E98)&amp;$C98</f>
        <v>Varvara hub</v>
      </c>
      <c r="G98" s="20"/>
      <c r="H98" s="419">
        <v>8690</v>
      </c>
      <c r="I98" s="431"/>
      <c r="J98" s="425"/>
      <c r="K98" s="431">
        <v>1.5740104345188464</v>
      </c>
      <c r="L98" s="428">
        <v>436.47062889030195</v>
      </c>
      <c r="M98" s="422">
        <v>3.8460734849764888</v>
      </c>
      <c r="N98" s="428">
        <v>439.76242789296299</v>
      </c>
      <c r="P98" s="88"/>
      <c r="Q98" s="88"/>
      <c r="R98" s="88"/>
      <c r="S98" s="88"/>
    </row>
    <row r="99" spans="2:19" s="203" customFormat="1" ht="16.350000000000001" customHeight="1">
      <c r="B99" s="485">
        <v>5</v>
      </c>
      <c r="C99" s="485" t="str">
        <f t="shared" si="3"/>
        <v xml:space="preserve"> ⁵ </v>
      </c>
      <c r="D99" s="487" t="s">
        <v>23</v>
      </c>
      <c r="E99" s="487" t="s">
        <v>189</v>
      </c>
      <c r="F99" s="38" t="str">
        <f>CHOOSE(Content!$A$1, $D99, $E99)&amp;$C99</f>
        <v xml:space="preserve">Varvara ⁵ </v>
      </c>
      <c r="G99" s="20"/>
      <c r="H99" s="133">
        <v>2280</v>
      </c>
      <c r="I99" s="130">
        <v>1.4551999040014263</v>
      </c>
      <c r="J99" s="135">
        <v>0.66098185258874931</v>
      </c>
      <c r="K99" s="131">
        <v>1.5972500366471418</v>
      </c>
      <c r="L99" s="133">
        <v>107.064280790814</v>
      </c>
      <c r="M99" s="130">
        <v>2.6699834849764885</v>
      </c>
      <c r="N99" s="132">
        <v>107.064280790814</v>
      </c>
      <c r="P99" s="88"/>
      <c r="Q99" s="88"/>
      <c r="R99" s="88"/>
      <c r="S99" s="88"/>
    </row>
    <row r="100" spans="2:19" s="203" customFormat="1" ht="16.350000000000001" customHeight="1">
      <c r="B100" s="485"/>
      <c r="C100" s="485" t="str">
        <f t="shared" si="3"/>
        <v/>
      </c>
      <c r="D100" s="487" t="s">
        <v>452</v>
      </c>
      <c r="E100" s="487" t="s">
        <v>455</v>
      </c>
      <c r="F100" s="49" t="str">
        <f>CHOOSE(Content!$A$1, $D100, $E100)&amp;$C100</f>
        <v>High-grade ore</v>
      </c>
      <c r="G100" s="20"/>
      <c r="H100" s="133">
        <v>400</v>
      </c>
      <c r="I100" s="130">
        <v>2.1123346167098576</v>
      </c>
      <c r="J100" s="135">
        <v>0.66069323459507401</v>
      </c>
      <c r="K100" s="131">
        <v>2.1123346167098576</v>
      </c>
      <c r="L100" s="133">
        <v>27.444932675293707</v>
      </c>
      <c r="M100" s="130">
        <v>2.6699834849764885</v>
      </c>
      <c r="N100" s="132">
        <v>27.444932675293707</v>
      </c>
      <c r="P100" s="359"/>
    </row>
    <row r="101" spans="2:19" s="203" customFormat="1" ht="16.350000000000001" customHeight="1">
      <c r="B101" s="485"/>
      <c r="C101" s="485" t="str">
        <f t="shared" si="3"/>
        <v/>
      </c>
      <c r="D101" s="487" t="s">
        <v>453</v>
      </c>
      <c r="E101" s="487" t="s">
        <v>456</v>
      </c>
      <c r="F101" s="49" t="str">
        <f>CHOOSE(Content!$A$1, $D101, $E101)&amp;$C101</f>
        <v>Low-grade ore</v>
      </c>
      <c r="G101" s="20"/>
      <c r="H101" s="133">
        <v>1880</v>
      </c>
      <c r="I101" s="130">
        <v>1.3141318952598202</v>
      </c>
      <c r="J101" s="135">
        <v>0</v>
      </c>
      <c r="K101" s="131">
        <v>1.3141318952598202</v>
      </c>
      <c r="L101" s="133">
        <v>79.619348115520282</v>
      </c>
      <c r="M101" s="130">
        <v>0</v>
      </c>
      <c r="N101" s="132">
        <v>79.619348115520282</v>
      </c>
      <c r="P101" s="359"/>
    </row>
    <row r="102" spans="2:19" s="203" customFormat="1" ht="16.350000000000001" customHeight="1">
      <c r="B102" s="485"/>
      <c r="C102" s="485" t="str">
        <f t="shared" si="3"/>
        <v/>
      </c>
      <c r="D102" s="487" t="s">
        <v>435</v>
      </c>
      <c r="E102" s="487" t="s">
        <v>388</v>
      </c>
      <c r="F102" s="38" t="str">
        <f>CHOOSE(Content!$A$1, $D102, $E102)&amp;$C102</f>
        <v>Komar</v>
      </c>
      <c r="G102" s="20"/>
      <c r="H102" s="133">
        <v>3720</v>
      </c>
      <c r="I102" s="130">
        <v>1.7769103451939685</v>
      </c>
      <c r="J102" s="41">
        <v>0</v>
      </c>
      <c r="K102" s="131">
        <v>1.7769103451939685</v>
      </c>
      <c r="L102" s="133">
        <v>212.70885593946593</v>
      </c>
      <c r="M102" s="41">
        <v>0</v>
      </c>
      <c r="N102" s="132">
        <v>212.70885593946593</v>
      </c>
      <c r="P102" s="359"/>
    </row>
    <row r="103" spans="2:19" s="203" customFormat="1" ht="16.350000000000001" customHeight="1">
      <c r="B103" s="485"/>
      <c r="C103" s="485" t="str">
        <f t="shared" si="3"/>
        <v/>
      </c>
      <c r="D103" s="487" t="s">
        <v>460</v>
      </c>
      <c r="E103" s="487" t="s">
        <v>459</v>
      </c>
      <c r="F103" s="38" t="str">
        <f>CHOOSE(Content!$A$1, $D103, $E103)&amp;$C103</f>
        <v>Elevator</v>
      </c>
      <c r="G103" s="20"/>
      <c r="H103" s="133">
        <v>2560</v>
      </c>
      <c r="I103" s="130">
        <v>1.3116269762638779</v>
      </c>
      <c r="J103" s="41">
        <v>0</v>
      </c>
      <c r="K103" s="130">
        <v>1.3116269762638779</v>
      </c>
      <c r="L103" s="133">
        <v>107.95880519553246</v>
      </c>
      <c r="M103" s="41">
        <v>0</v>
      </c>
      <c r="N103" s="133">
        <v>107.95880519553246</v>
      </c>
      <c r="P103" s="359"/>
    </row>
    <row r="104" spans="2:19" s="203" customFormat="1" ht="16.350000000000001" customHeight="1">
      <c r="B104" s="485">
        <v>6</v>
      </c>
      <c r="C104" s="485" t="str">
        <f t="shared" si="3"/>
        <v xml:space="preserve"> ⁶ </v>
      </c>
      <c r="D104" s="487" t="s">
        <v>609</v>
      </c>
      <c r="E104" s="487" t="s">
        <v>610</v>
      </c>
      <c r="F104" s="38" t="str">
        <f>CHOOSE(Content!$A$1, $D104, $E104)&amp;$C104</f>
        <v xml:space="preserve">Baksy ⁶ </v>
      </c>
      <c r="G104" s="20"/>
      <c r="H104" s="133">
        <v>130</v>
      </c>
      <c r="I104" s="130">
        <v>2.1082315299592786</v>
      </c>
      <c r="J104" s="41">
        <v>0.91222803955788245</v>
      </c>
      <c r="K104" s="130">
        <v>2.8783863098405309</v>
      </c>
      <c r="L104" s="133">
        <v>8.7386869644895278</v>
      </c>
      <c r="M104" s="41">
        <v>1.1760900000000001</v>
      </c>
      <c r="N104" s="133">
        <v>12.030485967150609</v>
      </c>
      <c r="P104" s="359"/>
    </row>
    <row r="105" spans="2:19" s="203" customFormat="1" ht="16.350000000000001" customHeight="1">
      <c r="B105" s="485"/>
      <c r="C105" s="485" t="str">
        <f t="shared" si="3"/>
        <v/>
      </c>
      <c r="D105" s="487" t="s">
        <v>53</v>
      </c>
      <c r="E105" s="487" t="s">
        <v>358</v>
      </c>
      <c r="F105" s="151" t="str">
        <f>CHOOSE(Content!$A$1, $D105, $E105)&amp;$C105</f>
        <v>Total Inferred</v>
      </c>
      <c r="G105" s="20"/>
      <c r="H105" s="156">
        <v>16100</v>
      </c>
      <c r="I105" s="157"/>
      <c r="J105" s="161"/>
      <c r="K105" s="157">
        <v>3.9435343947899728</v>
      </c>
      <c r="L105" s="156">
        <v>2037.9866344893435</v>
      </c>
      <c r="M105" s="157">
        <v>3.8460734849764888</v>
      </c>
      <c r="N105" s="156">
        <v>2041.2784334920045</v>
      </c>
      <c r="P105" s="88"/>
      <c r="Q105" s="88"/>
      <c r="R105" s="88"/>
      <c r="S105" s="88"/>
    </row>
    <row r="106" spans="2:19" s="203" customFormat="1" ht="32.1" customHeight="1">
      <c r="B106" s="485"/>
      <c r="C106" s="485" t="str">
        <f t="shared" si="3"/>
        <v/>
      </c>
      <c r="D106" s="487" t="s">
        <v>41</v>
      </c>
      <c r="E106" s="487" t="s">
        <v>359</v>
      </c>
      <c r="F106" s="293" t="str">
        <f>CHOOSE(Content!$A$1, $D106, $E106)&amp;$C106</f>
        <v>Measured + Indicated + Inferred</v>
      </c>
      <c r="G106" s="20"/>
      <c r="H106" s="64"/>
      <c r="I106" s="65"/>
      <c r="J106" s="61"/>
      <c r="K106" s="66"/>
      <c r="L106" s="62"/>
      <c r="M106" s="63"/>
      <c r="N106" s="64"/>
      <c r="P106" s="62"/>
    </row>
    <row r="107" spans="2:19" s="203" customFormat="1" ht="16.350000000000001" customHeight="1">
      <c r="B107" s="485"/>
      <c r="C107" s="485" t="str">
        <f t="shared" si="3"/>
        <v/>
      </c>
      <c r="D107" s="487" t="s">
        <v>170</v>
      </c>
      <c r="E107" s="487" t="s">
        <v>325</v>
      </c>
      <c r="F107" s="34" t="str">
        <f>CHOOSE(Content!$A$1, $D107, $E107)&amp;$C107</f>
        <v>Stand-alone mines</v>
      </c>
      <c r="G107" s="20"/>
      <c r="H107" s="35">
        <v>15610</v>
      </c>
      <c r="I107" s="35"/>
      <c r="J107" s="35"/>
      <c r="K107" s="36">
        <v>5.0752614745706124</v>
      </c>
      <c r="L107" s="35">
        <v>2547.1355833924563</v>
      </c>
      <c r="M107" s="41">
        <v>0</v>
      </c>
      <c r="N107" s="35">
        <v>2547.1355833924563</v>
      </c>
      <c r="P107" s="41"/>
    </row>
    <row r="108" spans="2:19" s="203" customFormat="1" ht="16.350000000000001" customHeight="1">
      <c r="B108" s="485"/>
      <c r="C108" s="485" t="str">
        <f t="shared" si="3"/>
        <v/>
      </c>
      <c r="D108" s="487" t="s">
        <v>363</v>
      </c>
      <c r="E108" s="487" t="s">
        <v>364</v>
      </c>
      <c r="F108" s="38" t="str">
        <f>CHOOSE(Content!$A$1, $D108, $E108)&amp;$C108</f>
        <v>Kyzyl</v>
      </c>
      <c r="G108" s="20"/>
      <c r="H108" s="132">
        <v>15610</v>
      </c>
      <c r="I108" s="131">
        <v>5.0758522753227462</v>
      </c>
      <c r="J108" s="41">
        <v>0</v>
      </c>
      <c r="K108" s="131">
        <v>5.0758522753227462</v>
      </c>
      <c r="L108" s="132">
        <v>2547.1355833924563</v>
      </c>
      <c r="M108" s="41">
        <v>0</v>
      </c>
      <c r="N108" s="132">
        <v>2547.1355833924563</v>
      </c>
      <c r="P108" s="41"/>
    </row>
    <row r="109" spans="2:19" s="424" customFormat="1" ht="32.1" customHeight="1">
      <c r="B109" s="485"/>
      <c r="C109" s="485" t="str">
        <f t="shared" si="3"/>
        <v/>
      </c>
      <c r="D109" s="487" t="s">
        <v>383</v>
      </c>
      <c r="E109" s="487" t="s">
        <v>384</v>
      </c>
      <c r="F109" s="84" t="str">
        <f>CHOOSE(Content!$A$1, $D109, $E109)&amp;$C109</f>
        <v>Varvara hub</v>
      </c>
      <c r="G109" s="20"/>
      <c r="H109" s="419">
        <v>29470</v>
      </c>
      <c r="I109" s="431"/>
      <c r="J109" s="428"/>
      <c r="K109" s="431">
        <v>1.2936676160828531</v>
      </c>
      <c r="L109" s="432">
        <v>1222.434715568422</v>
      </c>
      <c r="M109" s="431">
        <v>13.046351849518262</v>
      </c>
      <c r="N109" s="428">
        <v>1225.726514571083</v>
      </c>
      <c r="P109" s="88"/>
      <c r="Q109" s="88"/>
      <c r="R109" s="88"/>
      <c r="S109" s="88"/>
    </row>
    <row r="110" spans="2:19" s="203" customFormat="1" ht="16.350000000000001" customHeight="1">
      <c r="B110" s="485">
        <v>5</v>
      </c>
      <c r="C110" s="485" t="str">
        <f t="shared" si="3"/>
        <v xml:space="preserve"> ⁵ </v>
      </c>
      <c r="D110" s="487" t="s">
        <v>23</v>
      </c>
      <c r="E110" s="487" t="s">
        <v>189</v>
      </c>
      <c r="F110" s="38" t="str">
        <f>CHOOSE(Content!$A$1, $D110, $E110)&amp;$C110</f>
        <v xml:space="preserve">Varvara ⁵ </v>
      </c>
      <c r="G110" s="20"/>
      <c r="H110" s="133">
        <v>12070</v>
      </c>
      <c r="I110" s="130">
        <v>1.1200248619483921</v>
      </c>
      <c r="J110" s="135">
        <v>0.5293325520408434</v>
      </c>
      <c r="K110" s="131">
        <v>1.2310248631905343</v>
      </c>
      <c r="L110" s="133">
        <v>434.80454678498978</v>
      </c>
      <c r="M110" s="130">
        <v>11.870261849518261</v>
      </c>
      <c r="N110" s="132">
        <v>434.80454678498978</v>
      </c>
      <c r="P110" s="88"/>
      <c r="Q110" s="88"/>
      <c r="R110" s="88"/>
      <c r="S110" s="88"/>
    </row>
    <row r="111" spans="2:19" s="203" customFormat="1" ht="16.350000000000001" customHeight="1">
      <c r="B111" s="485"/>
      <c r="C111" s="485" t="str">
        <f t="shared" si="3"/>
        <v/>
      </c>
      <c r="D111" s="487" t="s">
        <v>452</v>
      </c>
      <c r="E111" s="487" t="s">
        <v>455</v>
      </c>
      <c r="F111" s="49" t="str">
        <f>CHOOSE(Content!$A$1, $D111, $E111)&amp;$C111</f>
        <v>High-grade ore</v>
      </c>
      <c r="G111" s="20"/>
      <c r="H111" s="133">
        <v>2240</v>
      </c>
      <c r="I111" s="130">
        <v>1.2649422761868654</v>
      </c>
      <c r="J111" s="135">
        <v>0.52928054552604931</v>
      </c>
      <c r="K111" s="131">
        <v>1.2649422761868654</v>
      </c>
      <c r="L111" s="133">
        <v>91.208605086946818</v>
      </c>
      <c r="M111" s="130">
        <v>11.870261849518261</v>
      </c>
      <c r="N111" s="132">
        <v>91.208605086946818</v>
      </c>
      <c r="P111" s="359"/>
    </row>
    <row r="112" spans="2:19" s="203" customFormat="1" ht="16.350000000000001" customHeight="1">
      <c r="B112" s="485"/>
      <c r="C112" s="485" t="str">
        <f t="shared" si="3"/>
        <v/>
      </c>
      <c r="D112" s="487" t="s">
        <v>453</v>
      </c>
      <c r="E112" s="487" t="s">
        <v>456</v>
      </c>
      <c r="F112" s="49" t="str">
        <f>CHOOSE(Content!$A$1, $D112, $E112)&amp;$C112</f>
        <v>Low-grade ore</v>
      </c>
      <c r="G112" s="20"/>
      <c r="H112" s="133">
        <v>9830</v>
      </c>
      <c r="I112" s="130">
        <v>1.0869410965261295</v>
      </c>
      <c r="J112" s="135">
        <v>0</v>
      </c>
      <c r="K112" s="131">
        <v>1.0869410965261295</v>
      </c>
      <c r="L112" s="133">
        <v>343.59594169804296</v>
      </c>
      <c r="M112" s="130">
        <v>0</v>
      </c>
      <c r="N112" s="132">
        <v>343.59594169804296</v>
      </c>
      <c r="P112" s="359"/>
    </row>
    <row r="113" spans="1:24" s="203" customFormat="1" ht="16.350000000000001" customHeight="1">
      <c r="B113" s="485"/>
      <c r="C113" s="485" t="str">
        <f t="shared" si="3"/>
        <v/>
      </c>
      <c r="D113" s="487" t="s">
        <v>435</v>
      </c>
      <c r="E113" s="487" t="s">
        <v>388</v>
      </c>
      <c r="F113" s="38" t="str">
        <f>CHOOSE(Content!$A$1, $D113, $E113)&amp;$C113</f>
        <v>Komar</v>
      </c>
      <c r="G113" s="20"/>
      <c r="H113" s="133">
        <v>9800</v>
      </c>
      <c r="I113" s="130">
        <v>1.5216187087606421</v>
      </c>
      <c r="J113" s="41">
        <v>0</v>
      </c>
      <c r="K113" s="130">
        <v>1.5216187087606421</v>
      </c>
      <c r="L113" s="133">
        <v>479.52208002783146</v>
      </c>
      <c r="M113" s="41">
        <v>0</v>
      </c>
      <c r="N113" s="133">
        <v>479.52208002783146</v>
      </c>
      <c r="P113" s="359"/>
    </row>
    <row r="114" spans="1:24" s="203" customFormat="1" ht="16.350000000000001" customHeight="1">
      <c r="B114" s="485"/>
      <c r="C114" s="485" t="str">
        <f t="shared" si="3"/>
        <v/>
      </c>
      <c r="D114" s="487" t="s">
        <v>460</v>
      </c>
      <c r="E114" s="487" t="s">
        <v>459</v>
      </c>
      <c r="F114" s="38" t="str">
        <f>CHOOSE(Content!$A$1, $D114, $E114)&amp;$C114</f>
        <v>Elevator</v>
      </c>
      <c r="G114" s="20"/>
      <c r="H114" s="133">
        <v>7470</v>
      </c>
      <c r="I114" s="130">
        <v>1.2473512365747417</v>
      </c>
      <c r="J114" s="41">
        <v>0</v>
      </c>
      <c r="K114" s="130">
        <v>1.2473512365747417</v>
      </c>
      <c r="L114" s="133">
        <v>299.36940179111127</v>
      </c>
      <c r="M114" s="41">
        <v>0</v>
      </c>
      <c r="N114" s="133">
        <v>299.36940179111127</v>
      </c>
      <c r="P114" s="359"/>
    </row>
    <row r="115" spans="1:24" s="203" customFormat="1" ht="16.350000000000001" customHeight="1">
      <c r="B115" s="485">
        <v>6</v>
      </c>
      <c r="C115" s="485" t="str">
        <f t="shared" si="3"/>
        <v xml:space="preserve"> ⁶ </v>
      </c>
      <c r="D115" s="487" t="s">
        <v>609</v>
      </c>
      <c r="E115" s="487" t="s">
        <v>610</v>
      </c>
      <c r="F115" s="38" t="str">
        <f>CHOOSE(Content!$A$1, $D115, $E115)&amp;$C115</f>
        <v xml:space="preserve">Baksy ⁶ </v>
      </c>
      <c r="G115" s="20"/>
      <c r="H115" s="133">
        <v>130</v>
      </c>
      <c r="I115" s="130">
        <v>2.1082315299592786</v>
      </c>
      <c r="J115" s="41">
        <v>0.91222803955788245</v>
      </c>
      <c r="K115" s="130">
        <v>2.8783863098405309</v>
      </c>
      <c r="L115" s="133">
        <v>8.7386869644895278</v>
      </c>
      <c r="M115" s="41">
        <v>1.1760900000000001</v>
      </c>
      <c r="N115" s="133">
        <v>12.030485967150609</v>
      </c>
      <c r="P115" s="359"/>
    </row>
    <row r="116" spans="1:24" s="203" customFormat="1" ht="16.350000000000001" customHeight="1">
      <c r="B116" s="485"/>
      <c r="C116" s="485" t="str">
        <f t="shared" si="3"/>
        <v/>
      </c>
      <c r="D116" s="487" t="s">
        <v>54</v>
      </c>
      <c r="E116" s="487" t="s">
        <v>360</v>
      </c>
      <c r="F116" s="151" t="str">
        <f>CHOOSE(Content!$A$1, $D116, $E116)&amp;$C116</f>
        <v>Total Measured + Indicated + Inferred</v>
      </c>
      <c r="G116" s="20"/>
      <c r="H116" s="156">
        <v>45080</v>
      </c>
      <c r="I116" s="157"/>
      <c r="J116" s="162"/>
      <c r="K116" s="157">
        <v>2.603132570186534</v>
      </c>
      <c r="L116" s="156">
        <v>3769.5702989608781</v>
      </c>
      <c r="M116" s="157">
        <v>13.046351849518262</v>
      </c>
      <c r="N116" s="156">
        <v>3772.8620979635393</v>
      </c>
      <c r="P116" s="88"/>
      <c r="Q116" s="88"/>
      <c r="R116" s="88"/>
      <c r="S116" s="88"/>
    </row>
    <row r="117" spans="1:24" s="385" customFormat="1" ht="48" customHeight="1">
      <c r="B117" s="485">
        <v>7</v>
      </c>
      <c r="C117" s="485" t="str">
        <f t="shared" si="3"/>
        <v xml:space="preserve"> ⁷ </v>
      </c>
      <c r="D117" s="487" t="s">
        <v>620</v>
      </c>
      <c r="E117" s="487" t="s">
        <v>621</v>
      </c>
      <c r="F117" s="433" t="str">
        <f>CHOOSE(Content!$A$1, $D117, $E117)&amp;$C117</f>
        <v xml:space="preserve">Syrymbet Mineral Resources ⁷ </v>
      </c>
      <c r="G117" s="20"/>
      <c r="H117" s="434"/>
      <c r="I117" s="435"/>
      <c r="M117" s="10"/>
      <c r="O117" s="436"/>
      <c r="P117" s="437"/>
      <c r="Q117" s="437"/>
      <c r="R117" s="72"/>
      <c r="U117" s="10"/>
      <c r="V117" s="424"/>
      <c r="W117" s="72"/>
      <c r="X117" s="423"/>
    </row>
    <row r="118" spans="1:24" s="203" customFormat="1" ht="32.1" customHeight="1" thickBot="1">
      <c r="B118" s="485"/>
      <c r="C118" s="485" t="str">
        <f t="shared" si="3"/>
        <v/>
      </c>
      <c r="D118" s="487" t="str">
        <f>""</f>
        <v/>
      </c>
      <c r="E118" s="487" t="str">
        <f>""</f>
        <v/>
      </c>
      <c r="F118" s="313" t="str">
        <f>CHOOSE(Content!$A$1, $D118, $E118)&amp;$C118</f>
        <v/>
      </c>
      <c r="G118" s="20"/>
      <c r="H118" s="313" t="str">
        <f>CHOOSE(Content!$A$1,$D132,$E132)</f>
        <v>Tonnage, Kt</v>
      </c>
      <c r="I118" s="314" t="str">
        <f>CHOOSE(Content!$A$1,$D140,$E140)</f>
        <v>Tin grade, %</v>
      </c>
      <c r="J118" s="314" t="str">
        <f>CHOOSE(Content!$A$1,$D141,$E141)</f>
        <v>Copper grade, %</v>
      </c>
      <c r="K118" s="314" t="str">
        <f>CHOOSE(Content!$A$1,$D142,$E142)</f>
        <v>Tin, Kt</v>
      </c>
      <c r="L118" s="313" t="str">
        <f>CHOOSE(Content!$A$1,$D135,$E135)</f>
        <v xml:space="preserve">    Copper, Kt</v>
      </c>
      <c r="M118" s="38"/>
      <c r="O118" s="44"/>
      <c r="P118" s="50"/>
      <c r="Q118" s="50"/>
      <c r="R118" s="45"/>
      <c r="U118" s="38"/>
      <c r="W118" s="45"/>
      <c r="X118" s="41"/>
    </row>
    <row r="119" spans="1:24" s="203" customFormat="1" ht="16.350000000000001" customHeight="1">
      <c r="B119" s="485"/>
      <c r="C119" s="485" t="str">
        <f t="shared" si="3"/>
        <v/>
      </c>
      <c r="D119" s="487" t="s">
        <v>37</v>
      </c>
      <c r="E119" s="487" t="s">
        <v>213</v>
      </c>
      <c r="F119" s="13" t="str">
        <f>CHOOSE(Content!$A$1, $D119, $E119)&amp;$C119</f>
        <v>Measured</v>
      </c>
      <c r="G119" s="20"/>
      <c r="H119" s="138">
        <v>25170</v>
      </c>
      <c r="I119" s="47">
        <v>0.45</v>
      </c>
      <c r="J119" s="233">
        <v>0.14000000000000001</v>
      </c>
      <c r="K119" s="28">
        <v>113947</v>
      </c>
      <c r="L119" s="28">
        <v>34972</v>
      </c>
      <c r="M119" s="38"/>
      <c r="O119" s="44"/>
      <c r="P119" s="50"/>
      <c r="Q119" s="50"/>
      <c r="R119" s="45"/>
      <c r="U119" s="38"/>
      <c r="W119" s="45"/>
      <c r="X119" s="41"/>
    </row>
    <row r="120" spans="1:24" s="203" customFormat="1" ht="16.350000000000001" customHeight="1">
      <c r="B120" s="485"/>
      <c r="C120" s="485" t="str">
        <f t="shared" si="3"/>
        <v/>
      </c>
      <c r="D120" s="487" t="s">
        <v>38</v>
      </c>
      <c r="E120" s="487" t="s">
        <v>214</v>
      </c>
      <c r="F120" s="13" t="str">
        <f>CHOOSE(Content!$A$1, $D120, $E120)&amp;$C120</f>
        <v>Indicated</v>
      </c>
      <c r="G120" s="20"/>
      <c r="H120" s="138">
        <v>13250</v>
      </c>
      <c r="I120" s="47">
        <v>0.14000000000000001</v>
      </c>
      <c r="J120" s="233">
        <v>7.0000000000000007E-2</v>
      </c>
      <c r="K120" s="28">
        <v>18403</v>
      </c>
      <c r="L120" s="28">
        <v>8714</v>
      </c>
      <c r="M120" s="38"/>
      <c r="O120" s="44"/>
      <c r="P120" s="50"/>
      <c r="Q120" s="50"/>
      <c r="R120" s="45"/>
      <c r="U120" s="38"/>
      <c r="W120" s="45"/>
      <c r="X120" s="41"/>
    </row>
    <row r="121" spans="1:24" s="203" customFormat="1" ht="16.350000000000001" customHeight="1">
      <c r="B121" s="485"/>
      <c r="C121" s="485" t="str">
        <f t="shared" si="3"/>
        <v/>
      </c>
      <c r="D121" s="487" t="s">
        <v>39</v>
      </c>
      <c r="E121" s="487" t="s">
        <v>357</v>
      </c>
      <c r="F121" s="151" t="str">
        <f>CHOOSE(Content!$A$1, $D121, $E121)&amp;$C121</f>
        <v>Measured + Indicated</v>
      </c>
      <c r="G121" s="20"/>
      <c r="H121" s="156">
        <v>38420</v>
      </c>
      <c r="I121" s="157">
        <v>0.34</v>
      </c>
      <c r="J121" s="163">
        <v>0.1</v>
      </c>
      <c r="K121" s="164">
        <v>132350</v>
      </c>
      <c r="L121" s="164">
        <v>43685</v>
      </c>
      <c r="M121" s="38"/>
      <c r="O121" s="44"/>
      <c r="P121" s="50"/>
      <c r="Q121" s="50"/>
      <c r="R121" s="45"/>
      <c r="U121" s="38"/>
      <c r="W121" s="45"/>
      <c r="X121" s="41"/>
    </row>
    <row r="122" spans="1:24" s="203" customFormat="1" ht="16.350000000000001" customHeight="1">
      <c r="B122" s="485"/>
      <c r="C122" s="485" t="str">
        <f t="shared" si="3"/>
        <v/>
      </c>
      <c r="D122" s="487" t="s">
        <v>40</v>
      </c>
      <c r="E122" s="487" t="s">
        <v>215</v>
      </c>
      <c r="F122" s="13" t="str">
        <f>CHOOSE(Content!$A$1, $D122, $E122)&amp;$C122</f>
        <v>Inferred</v>
      </c>
      <c r="G122" s="20"/>
      <c r="H122" s="138">
        <v>61260</v>
      </c>
      <c r="I122" s="47">
        <v>0.12</v>
      </c>
      <c r="J122" s="139">
        <v>0.05</v>
      </c>
      <c r="K122" s="28">
        <v>73928</v>
      </c>
      <c r="L122" s="28">
        <v>30691</v>
      </c>
      <c r="M122" s="38"/>
      <c r="O122" s="44"/>
      <c r="P122" s="50"/>
      <c r="Q122" s="50"/>
      <c r="R122" s="45"/>
      <c r="U122" s="38"/>
      <c r="W122" s="235"/>
      <c r="X122" s="41"/>
    </row>
    <row r="123" spans="1:24" s="203" customFormat="1" ht="16.350000000000001" customHeight="1">
      <c r="B123" s="485"/>
      <c r="C123" s="485" t="str">
        <f t="shared" si="3"/>
        <v/>
      </c>
      <c r="D123" s="487" t="s">
        <v>41</v>
      </c>
      <c r="E123" s="487" t="s">
        <v>359</v>
      </c>
      <c r="F123" s="151" t="str">
        <f>CHOOSE(Content!$A$1, $D123, $E123)&amp;$C123</f>
        <v>Measured + Indicated + Inferred</v>
      </c>
      <c r="G123" s="20"/>
      <c r="H123" s="156">
        <v>99680</v>
      </c>
      <c r="I123" s="157">
        <v>0.21</v>
      </c>
      <c r="J123" s="163">
        <v>7.0000000000000007E-2</v>
      </c>
      <c r="K123" s="164">
        <v>206278</v>
      </c>
      <c r="L123" s="164">
        <v>74376</v>
      </c>
      <c r="M123" s="38"/>
      <c r="N123" s="504"/>
      <c r="O123" s="504"/>
      <c r="P123" s="504"/>
      <c r="U123" s="38"/>
      <c r="W123" s="235"/>
      <c r="X123" s="41"/>
    </row>
    <row r="124" spans="1:24" s="203" customFormat="1" ht="32.1" customHeight="1">
      <c r="B124" s="485"/>
      <c r="C124" s="485" t="str">
        <f t="shared" si="3"/>
        <v/>
      </c>
      <c r="D124" s="487" t="s">
        <v>34</v>
      </c>
      <c r="E124" s="487" t="s">
        <v>219</v>
      </c>
      <c r="F124" s="13" t="str">
        <f>CHOOSE(Content!$A$1, $D124, $E124)&amp;$C124</f>
        <v>Notes:</v>
      </c>
      <c r="G124" s="20"/>
      <c r="H124" s="67"/>
      <c r="I124" s="47"/>
      <c r="K124" s="206"/>
      <c r="L124" s="206"/>
      <c r="O124" s="44"/>
      <c r="P124" s="50"/>
      <c r="Q124" s="50"/>
      <c r="R124" s="45"/>
      <c r="U124" s="38"/>
      <c r="W124" s="235"/>
      <c r="X124" s="41"/>
    </row>
    <row r="125" spans="1:24" s="203" customFormat="1" ht="16.350000000000001" customHeight="1">
      <c r="B125" s="485">
        <v>1</v>
      </c>
      <c r="C125" s="485" t="str">
        <f t="shared" si="3"/>
        <v xml:space="preserve"> ¹ </v>
      </c>
      <c r="D125" s="487" t="s">
        <v>622</v>
      </c>
      <c r="E125" s="487" t="s">
        <v>634</v>
      </c>
      <c r="F125" s="38" t="str">
        <f>$C125&amp;CHOOSE(Content!$A$1, $D125, $E125)</f>
        <v xml:space="preserve"> ¹ Ore Reserves are reported in accordance with the JORC Code (2012). Gold equivalent (GE) is calculated based on gold and copper only. Discrepancies in calculations are due to rounding.</v>
      </c>
      <c r="G125" s="20"/>
      <c r="H125" s="67"/>
      <c r="I125" s="47"/>
      <c r="K125" s="206"/>
      <c r="L125" s="206"/>
      <c r="U125" s="38"/>
      <c r="W125" s="235"/>
      <c r="X125" s="41"/>
    </row>
    <row r="126" spans="1:24" s="203" customFormat="1" ht="16.350000000000001" customHeight="1">
      <c r="B126" s="485">
        <v>2</v>
      </c>
      <c r="C126" s="485" t="str">
        <f t="shared" si="3"/>
        <v xml:space="preserve"> ² </v>
      </c>
      <c r="D126" s="487" t="s">
        <v>623</v>
      </c>
      <c r="E126" s="487" t="s">
        <v>633</v>
      </c>
      <c r="F126" s="38" t="str">
        <f>$C126&amp;CHOOSE(Content!$A$1, $D126, $E126)</f>
        <v xml:space="preserve"> ² Copper grade is indicated only for high-grade copper ore.</v>
      </c>
      <c r="G126" s="20"/>
      <c r="H126" s="67"/>
      <c r="I126" s="47"/>
      <c r="K126" s="206"/>
      <c r="L126" s="206"/>
      <c r="U126" s="38"/>
      <c r="W126" s="235"/>
      <c r="X126" s="41"/>
    </row>
    <row r="127" spans="1:24" ht="16.350000000000001" customHeight="1">
      <c r="A127" s="2"/>
      <c r="B127" s="485">
        <v>3</v>
      </c>
      <c r="C127" s="485" t="str">
        <f t="shared" si="3"/>
        <v xml:space="preserve"> ³ </v>
      </c>
      <c r="D127" s="487" t="s">
        <v>624</v>
      </c>
      <c r="E127" s="487" t="s">
        <v>632</v>
      </c>
      <c r="F127" s="38" t="str">
        <f>$C127&amp;CHOOSE(Content!$A$1, $D127, $E127)</f>
        <v xml:space="preserve"> ³ The initial assessment was carried out by GeoMineProject on 01.01.2024 and is attributable to 75% ownership.</v>
      </c>
      <c r="G127" s="20"/>
      <c r="K127" s="3"/>
      <c r="L127" s="3"/>
      <c r="U127" s="297"/>
      <c r="W127" s="19"/>
      <c r="X127" s="298"/>
    </row>
    <row r="128" spans="1:24" ht="16.350000000000001" customHeight="1">
      <c r="A128" s="2"/>
      <c r="B128" s="485">
        <v>4</v>
      </c>
      <c r="C128" s="485" t="str">
        <f t="shared" si="3"/>
        <v xml:space="preserve"> ⁴ </v>
      </c>
      <c r="D128" s="487" t="s">
        <v>625</v>
      </c>
      <c r="E128" s="487" t="s">
        <v>631</v>
      </c>
      <c r="F128" s="38" t="str">
        <f>$C128&amp;CHOOSE(Content!$A$1, $D128, $E128)</f>
        <v xml:space="preserve"> ⁴ Mineral Resources are reported in accordance with the JORC Code (2012). Gold equivalent (GE) is calculated based on gold and copper. Mineral Resources are additional to Ore Reserves. Discrepancies in calculations are due to rounding.</v>
      </c>
      <c r="G128" s="20"/>
      <c r="H128" s="300"/>
      <c r="I128" s="299"/>
      <c r="K128" s="3"/>
      <c r="L128" s="3"/>
      <c r="U128" s="297"/>
      <c r="W128" s="19"/>
      <c r="X128" s="298"/>
    </row>
    <row r="129" spans="1:24" ht="16.350000000000001" customHeight="1">
      <c r="A129" s="2"/>
      <c r="B129" s="485">
        <v>5</v>
      </c>
      <c r="C129" s="485" t="str">
        <f t="shared" si="3"/>
        <v xml:space="preserve"> ⁵ </v>
      </c>
      <c r="D129" s="487" t="s">
        <v>626</v>
      </c>
      <c r="E129" s="487" t="s">
        <v>630</v>
      </c>
      <c r="F129" s="38" t="str">
        <f>$C129&amp;CHOOSE(Content!$A$1, $D129, $E129)</f>
        <v xml:space="preserve"> ⁵ Copper grade is indicated only for high-grade copper ore. Low-grade ore is low-grade copper ore.</v>
      </c>
      <c r="G129" s="20"/>
      <c r="K129" s="3"/>
      <c r="L129" s="3"/>
      <c r="U129" s="297"/>
      <c r="W129" s="19"/>
      <c r="X129" s="298"/>
    </row>
    <row r="130" spans="1:24" ht="16.350000000000001" customHeight="1">
      <c r="A130" s="2"/>
      <c r="B130" s="485">
        <v>6</v>
      </c>
      <c r="C130" s="485" t="str">
        <f t="shared" si="3"/>
        <v xml:space="preserve"> ⁶ </v>
      </c>
      <c r="D130" s="487" t="s">
        <v>624</v>
      </c>
      <c r="E130" s="487" t="s">
        <v>629</v>
      </c>
      <c r="F130" s="38" t="str">
        <f>$C130&amp;CHOOSE(Content!$A$1, $D130, $E130)</f>
        <v xml:space="preserve"> ⁶ The initial assessment was carried out by GeoMineProject on 01.01.2024 and is attributable to 75% ownership.</v>
      </c>
      <c r="G130" s="20"/>
      <c r="K130" s="3"/>
      <c r="L130" s="3"/>
      <c r="U130" s="297"/>
      <c r="W130" s="19"/>
      <c r="X130" s="298"/>
    </row>
    <row r="131" spans="1:24" ht="16.350000000000001" customHeight="1">
      <c r="A131" s="2"/>
      <c r="B131" s="485">
        <v>7</v>
      </c>
      <c r="C131" s="485" t="str">
        <f t="shared" si="3"/>
        <v xml:space="preserve"> ⁷ </v>
      </c>
      <c r="D131" s="487" t="s">
        <v>627</v>
      </c>
      <c r="E131" s="487" t="s">
        <v>628</v>
      </c>
      <c r="F131" s="38" t="str">
        <f>$C131&amp;CHOOSE(Content!$A$1, $D131, $E131)</f>
        <v xml:space="preserve"> ⁷ Attributable to 55% ownership.</v>
      </c>
      <c r="G131" s="20"/>
      <c r="J131" s="296"/>
      <c r="K131" s="3"/>
      <c r="L131" s="3"/>
    </row>
    <row r="132" spans="1:24" ht="15">
      <c r="D132" s="487" t="s">
        <v>656</v>
      </c>
      <c r="E132" s="492" t="s">
        <v>657</v>
      </c>
    </row>
    <row r="133" spans="1:24" ht="15">
      <c r="D133" s="487" t="s">
        <v>658</v>
      </c>
      <c r="E133" s="492" t="s">
        <v>659</v>
      </c>
    </row>
    <row r="134" spans="1:24" ht="15">
      <c r="D134" s="487" t="s">
        <v>0</v>
      </c>
      <c r="E134" s="492" t="s">
        <v>186</v>
      </c>
    </row>
    <row r="135" spans="1:24" ht="15">
      <c r="D135" s="487" t="s">
        <v>660</v>
      </c>
      <c r="E135" s="492" t="s">
        <v>661</v>
      </c>
    </row>
    <row r="136" spans="1:24" ht="15">
      <c r="D136" s="487" t="s">
        <v>662</v>
      </c>
      <c r="E136" s="492" t="s">
        <v>390</v>
      </c>
    </row>
    <row r="137" spans="1:24" ht="15">
      <c r="D137" s="487" t="s">
        <v>35</v>
      </c>
      <c r="E137" s="492" t="s">
        <v>216</v>
      </c>
    </row>
    <row r="138" spans="1:24" ht="15">
      <c r="D138" s="487" t="s">
        <v>164</v>
      </c>
      <c r="E138" s="492" t="s">
        <v>212</v>
      </c>
    </row>
    <row r="139" spans="1:24" ht="15">
      <c r="D139" s="487" t="s">
        <v>49</v>
      </c>
      <c r="E139" s="492" t="s">
        <v>192</v>
      </c>
    </row>
    <row r="140" spans="1:24" ht="15">
      <c r="D140" s="487" t="s">
        <v>663</v>
      </c>
      <c r="E140" s="492" t="s">
        <v>664</v>
      </c>
    </row>
    <row r="141" spans="1:24" ht="15">
      <c r="D141" s="487" t="s">
        <v>665</v>
      </c>
      <c r="E141" s="492" t="s">
        <v>666</v>
      </c>
    </row>
    <row r="142" spans="1:24" ht="15">
      <c r="D142" s="487" t="s">
        <v>667</v>
      </c>
      <c r="E142" s="492" t="s">
        <v>668</v>
      </c>
    </row>
  </sheetData>
  <pageMargins left="0.70866141732283505" right="0.27559055118110198" top="0.27559055118110198" bottom="0.31496062992126" header="0.27559055118110198" footer="0.31496062992126"/>
  <pageSetup paperSize="9" scale="73" fitToHeight="0" orientation="landscape" r:id="rId1"/>
  <rowBreaks count="4" manualBreakCount="4">
    <brk id="24" max="11" man="1"/>
    <brk id="48" max="11" man="1"/>
    <brk id="59" max="11" man="1"/>
    <brk id="83"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6"/>
  </sheetPr>
  <dimension ref="B1:R178"/>
  <sheetViews>
    <sheetView showGridLines="0" zoomScale="80" zoomScaleNormal="80" workbookViewId="0">
      <pane xSplit="7" ySplit="2" topLeftCell="H3" activePane="bottomRight" state="frozen"/>
      <selection activeCell="F1" sqref="F1:F1048576"/>
      <selection pane="topRight" activeCell="F1" sqref="F1:F1048576"/>
      <selection pane="bottomLeft" activeCell="F1" sqref="F1:F1048576"/>
      <selection pane="bottomRight"/>
    </sheetView>
  </sheetViews>
  <sheetFormatPr defaultColWidth="9.7109375" defaultRowHeight="12.75" zeroHeight="1"/>
  <cols>
    <col min="1" max="1" width="1.140625" style="13" customWidth="1"/>
    <col min="2" max="5" width="2.7109375" style="13" hidden="1" customWidth="1"/>
    <col min="6" max="6" width="42.42578125" style="13" customWidth="1"/>
    <col min="7" max="7" width="2.7109375" style="13" customWidth="1"/>
    <col min="8" max="12" width="10.42578125" style="13" customWidth="1"/>
    <col min="13" max="13" width="2.7109375" style="13" customWidth="1"/>
    <col min="14" max="16" width="10.42578125" style="13" customWidth="1"/>
    <col min="17" max="17" width="10" style="13" customWidth="1"/>
    <col min="18" max="18" width="16.28515625" style="13" bestFit="1" customWidth="1"/>
    <col min="19" max="45" width="10" style="13" customWidth="1"/>
    <col min="46" max="16384" width="9.7109375" style="13"/>
  </cols>
  <sheetData>
    <row r="1" spans="2:18" ht="48" customHeight="1">
      <c r="B1" s="490">
        <v>1</v>
      </c>
      <c r="C1" s="490" t="str">
        <f t="shared" ref="C1:C33" si="0">IFERROR(CHOOSE(B1, " ¹ "," ² "," ³ "," ⁴ "," ⁵ "," ⁶ "," ⁷ "," ⁸ "," ⁹ ", " ¹⁰ "," ¹¹ "," ¹² " ),"")</f>
        <v xml:space="preserve"> ¹ </v>
      </c>
      <c r="D1" s="486" t="s">
        <v>55</v>
      </c>
      <c r="E1" s="486" t="s">
        <v>173</v>
      </c>
      <c r="F1" s="147" t="str">
        <f>CHOOSE(Content!$A$1, $D1, $E1)&amp;$C1</f>
        <v xml:space="preserve">Financial highlights ¹ </v>
      </c>
      <c r="G1" s="6"/>
      <c r="H1" s="6"/>
      <c r="I1" s="6"/>
      <c r="J1" s="6"/>
      <c r="K1" s="6"/>
      <c r="L1" s="6"/>
      <c r="M1" s="6"/>
    </row>
    <row r="2" spans="2:18" ht="32.1" customHeight="1" thickBot="1">
      <c r="B2" s="485"/>
      <c r="C2" s="485" t="str">
        <f t="shared" si="0"/>
        <v/>
      </c>
      <c r="D2" s="487" t="str">
        <f>""</f>
        <v/>
      </c>
      <c r="E2" s="487" t="str">
        <f>""</f>
        <v/>
      </c>
      <c r="F2" s="165" t="str">
        <f>CHOOSE(Content!$A$1, $D2, $E2)&amp;$C2</f>
        <v/>
      </c>
      <c r="G2" s="6"/>
      <c r="H2" s="166" t="str">
        <f>CHOOSE(Content!$A$1, "H"&amp;MONTH(H3)/6, MONTH(H3)/6&amp;"П")&amp;" "&amp;YEAR(H3)</f>
        <v>H1 2024</v>
      </c>
      <c r="I2" s="166" t="str">
        <f>CHOOSE(Content!$A$1, "H"&amp;MONTH(I3)/6, MONTH(I3)/6&amp;"П")&amp;" "&amp;YEAR(I3)</f>
        <v>H2 2024</v>
      </c>
      <c r="J2" s="166" t="str">
        <f>CHOOSE(Content!$A$1, "H"&amp;MONTH(J3)/6, MONTH(J3)/6&amp;"П")&amp;" "&amp;YEAR(J3)</f>
        <v>H1 2025</v>
      </c>
      <c r="K2" s="166" t="str">
        <f>CHOOSE(Content!$A$1, "H"&amp;MONTH(K3)/6, MONTH(K3)/6&amp;"П")&amp;" "&amp;YEAR(K3)</f>
        <v>H2 2025</v>
      </c>
      <c r="L2" s="166" t="str">
        <f>CHOOSE(Content!$A$1, "H"&amp;MONTH(L3)/6, MONTH(L3)/6&amp;"П")&amp;" "&amp;YEAR(L3)</f>
        <v>H1 2026</v>
      </c>
      <c r="M2" s="24"/>
      <c r="N2" s="166" t="str">
        <f>CHOOSE(Content!$A$1, "FY "&amp;N3, N3)&amp;" ²"</f>
        <v>FY 2023 ²</v>
      </c>
      <c r="O2" s="257" t="str">
        <f>CHOOSE(Content!$A$1, "FY "&amp;O3, O3)</f>
        <v>FY 2024</v>
      </c>
      <c r="P2" s="257" t="str">
        <f>CHOOSE(Content!$A$1, "FY "&amp;P3, P3)</f>
        <v>FY 2025</v>
      </c>
    </row>
    <row r="3" spans="2:18" ht="15" hidden="1" customHeight="1" thickTop="1">
      <c r="B3" s="485"/>
      <c r="C3" s="485" t="str">
        <f t="shared" si="0"/>
        <v/>
      </c>
      <c r="D3" s="487" t="str">
        <f>""</f>
        <v/>
      </c>
      <c r="E3" s="487" t="str">
        <f>""</f>
        <v/>
      </c>
      <c r="F3" s="24" t="str">
        <f>CHOOSE(Content!$A$1, $D3, $E3)&amp;$C3</f>
        <v/>
      </c>
      <c r="G3" s="6"/>
      <c r="H3" s="470">
        <f>DATE(2024, 6, 30)</f>
        <v>45473</v>
      </c>
      <c r="I3" s="470">
        <f>EOMONTH(H3,6)</f>
        <v>45657</v>
      </c>
      <c r="J3" s="470">
        <f>EOMONTH(I3,6)</f>
        <v>45838</v>
      </c>
      <c r="K3" s="470">
        <f>EOMONTH(J3,6)</f>
        <v>46022</v>
      </c>
      <c r="L3" s="470">
        <f>EOMONTH(K3,6)</f>
        <v>46203</v>
      </c>
      <c r="M3" s="24"/>
      <c r="N3" s="471">
        <v>2023</v>
      </c>
      <c r="O3" s="471">
        <f>N3+1</f>
        <v>2024</v>
      </c>
      <c r="P3" s="471">
        <v>2025</v>
      </c>
    </row>
    <row r="4" spans="2:18" ht="32.1" customHeight="1" thickTop="1">
      <c r="B4" s="485"/>
      <c r="C4" s="485" t="str">
        <f t="shared" si="0"/>
        <v/>
      </c>
      <c r="D4" s="487" t="s">
        <v>135</v>
      </c>
      <c r="E4" s="487" t="s">
        <v>602</v>
      </c>
      <c r="F4" s="71" t="str">
        <f>CHOOSE(Content!$A$1, $D4, $E4)&amp;$C4</f>
        <v>Revenue, US$m</v>
      </c>
      <c r="G4" s="6"/>
      <c r="H4" s="72">
        <v>703.73199999999997</v>
      </c>
      <c r="I4" s="72">
        <v>624.75682675435314</v>
      </c>
      <c r="J4" s="72">
        <v>325</v>
      </c>
      <c r="K4" s="72">
        <v>1175</v>
      </c>
      <c r="L4" s="72">
        <v>971.73450992925916</v>
      </c>
      <c r="M4" s="72"/>
      <c r="N4" s="140">
        <v>893</v>
      </c>
      <c r="O4" s="140">
        <v>1328.4888267543531</v>
      </c>
      <c r="P4" s="140">
        <v>1500</v>
      </c>
    </row>
    <row r="5" spans="2:18" ht="15" customHeight="1">
      <c r="B5" s="485"/>
      <c r="C5" s="485" t="str">
        <f t="shared" si="0"/>
        <v/>
      </c>
      <c r="D5" s="487" t="s">
        <v>608</v>
      </c>
      <c r="E5" s="487" t="s">
        <v>603</v>
      </c>
      <c r="F5" s="71" t="str">
        <f>CHOOSE(Content!$A$1, $D5, $E5)&amp;$C5</f>
        <v>Adjusted EBITDA, US$m</v>
      </c>
      <c r="G5" s="6"/>
      <c r="H5" s="72">
        <v>345.79700000000003</v>
      </c>
      <c r="I5" s="72">
        <v>366.14682675435279</v>
      </c>
      <c r="J5" s="72">
        <v>152</v>
      </c>
      <c r="K5" s="72">
        <v>820</v>
      </c>
      <c r="L5" s="72">
        <v>641</v>
      </c>
      <c r="M5" s="72"/>
      <c r="N5" s="140">
        <v>440</v>
      </c>
      <c r="O5" s="140">
        <v>711.94382675435281</v>
      </c>
      <c r="P5" s="140">
        <v>972</v>
      </c>
    </row>
    <row r="6" spans="2:18" ht="15" customHeight="1">
      <c r="B6" s="485"/>
      <c r="C6" s="485" t="str">
        <f t="shared" si="0"/>
        <v/>
      </c>
      <c r="D6" s="487" t="s">
        <v>136</v>
      </c>
      <c r="E6" s="487" t="s">
        <v>221</v>
      </c>
      <c r="F6" s="71" t="str">
        <f>CHOOSE(Content!$A$1, $D6, $E6)&amp;$C6</f>
        <v>Adjusted EBITDA margin, %</v>
      </c>
      <c r="G6" s="6"/>
      <c r="H6" s="73">
        <v>0.4913759783553967</v>
      </c>
      <c r="I6" s="73">
        <v>0.58606294653314339</v>
      </c>
      <c r="J6" s="73">
        <v>0.47</v>
      </c>
      <c r="K6" s="73">
        <v>0.69787234042553192</v>
      </c>
      <c r="L6" s="73">
        <v>0.659645194701034</v>
      </c>
      <c r="M6" s="73"/>
      <c r="N6" s="73">
        <v>0.49272116461366183</v>
      </c>
      <c r="O6" s="73">
        <v>0.535905016599734</v>
      </c>
      <c r="P6" s="73">
        <v>0.64800000000000002</v>
      </c>
      <c r="Q6" s="509"/>
    </row>
    <row r="7" spans="2:18" ht="32.1" customHeight="1">
      <c r="B7" s="485">
        <v>3</v>
      </c>
      <c r="C7" s="485" t="str">
        <f t="shared" si="0"/>
        <v xml:space="preserve"> ³ </v>
      </c>
      <c r="D7" s="487" t="s">
        <v>374</v>
      </c>
      <c r="E7" s="487" t="s">
        <v>594</v>
      </c>
      <c r="F7" s="71" t="str">
        <f>CHOOSE(Content!$A$1, $D7, $E7)&amp;$C7</f>
        <v xml:space="preserve">Average realised gold price, US$/oz ³ </v>
      </c>
      <c r="G7" s="6"/>
      <c r="H7" s="72">
        <v>2267.2556408868686</v>
      </c>
      <c r="I7" s="72">
        <v>2552.7234631237557</v>
      </c>
      <c r="J7" s="72">
        <v>3161</v>
      </c>
      <c r="K7" s="72">
        <v>3815</v>
      </c>
      <c r="L7" s="72">
        <v>4747.9575151607823</v>
      </c>
      <c r="M7" s="72"/>
      <c r="N7" s="112">
        <v>1952.5186389222715</v>
      </c>
      <c r="O7" s="112">
        <v>2408.814191416001</v>
      </c>
      <c r="P7" s="112">
        <v>3657.9753117493024</v>
      </c>
    </row>
    <row r="8" spans="2:18" ht="15" customHeight="1">
      <c r="B8" s="485"/>
      <c r="C8" s="485" t="str">
        <f t="shared" si="0"/>
        <v/>
      </c>
      <c r="D8" s="487" t="s">
        <v>375</v>
      </c>
      <c r="E8" s="487" t="s">
        <v>593</v>
      </c>
      <c r="F8" s="71" t="str">
        <f>CHOOSE(Content!$A$1, $D8, $E8)&amp;$C8</f>
        <v>Average LBMA closing gold price, US$/oz</v>
      </c>
      <c r="G8" s="6"/>
      <c r="H8" s="74">
        <v>2203.1</v>
      </c>
      <c r="I8" s="72">
        <v>2567.9875968992242</v>
      </c>
      <c r="J8" s="72">
        <v>3067</v>
      </c>
      <c r="K8" s="72">
        <v>3797</v>
      </c>
      <c r="L8" s="72">
        <v>4693.4691532258075</v>
      </c>
      <c r="M8" s="74"/>
      <c r="N8" s="112">
        <v>1941.6741035856567</v>
      </c>
      <c r="O8" s="112">
        <v>2388.5185039370085</v>
      </c>
      <c r="P8" s="112">
        <v>3439.3479249011871</v>
      </c>
    </row>
    <row r="9" spans="2:18" ht="31.5" customHeight="1">
      <c r="B9" s="485"/>
      <c r="C9" s="485" t="str">
        <f t="shared" si="0"/>
        <v/>
      </c>
      <c r="D9" s="487" t="s">
        <v>378</v>
      </c>
      <c r="E9" s="487" t="s">
        <v>595</v>
      </c>
      <c r="F9" s="71" t="str">
        <f>CHOOSE(Content!$A$1, $D9, $E9)&amp;$C9</f>
        <v>Total cash cost, US$/GE oz</v>
      </c>
      <c r="G9" s="6"/>
      <c r="H9" s="72">
        <v>959.80472088981367</v>
      </c>
      <c r="I9" s="72">
        <v>984.59054780621136</v>
      </c>
      <c r="J9" s="72">
        <v>1458</v>
      </c>
      <c r="K9" s="72">
        <v>1027</v>
      </c>
      <c r="L9" s="72">
        <v>1435</v>
      </c>
      <c r="M9" s="72"/>
      <c r="N9" s="140">
        <v>902.5536205391586</v>
      </c>
      <c r="O9" s="140">
        <v>971.10032098456338</v>
      </c>
      <c r="P9" s="140">
        <v>1138</v>
      </c>
    </row>
    <row r="10" spans="2:18" ht="31.5" customHeight="1">
      <c r="B10" s="485"/>
      <c r="C10" s="485" t="str">
        <f t="shared" si="0"/>
        <v/>
      </c>
      <c r="D10" s="487" t="s">
        <v>377</v>
      </c>
      <c r="E10" s="487" t="s">
        <v>596</v>
      </c>
      <c r="F10" s="71" t="str">
        <f>CHOOSE(Content!$A$1, $D10, $E10)&amp;$C10</f>
        <v>All-in sustaining costs, US$/GE oz</v>
      </c>
      <c r="G10" s="6"/>
      <c r="H10" s="72">
        <v>1281.22</v>
      </c>
      <c r="I10" s="72">
        <v>1255.6851568688307</v>
      </c>
      <c r="J10" s="72">
        <v>2201</v>
      </c>
      <c r="K10" s="72">
        <v>1307</v>
      </c>
      <c r="L10" s="72">
        <v>1912.4961812752358</v>
      </c>
      <c r="M10" s="72"/>
      <c r="N10" s="140">
        <v>1263.0457712698869</v>
      </c>
      <c r="O10" s="140">
        <v>1297.8107948659219</v>
      </c>
      <c r="P10" s="140">
        <v>1532.4043963822555</v>
      </c>
    </row>
    <row r="11" spans="2:18" ht="31.5" customHeight="1">
      <c r="B11" s="485"/>
      <c r="C11" s="485" t="str">
        <f t="shared" si="0"/>
        <v/>
      </c>
      <c r="D11" s="487" t="s">
        <v>532</v>
      </c>
      <c r="E11" s="487" t="s">
        <v>533</v>
      </c>
      <c r="F11" s="71" t="str">
        <f>CHOOSE(Content!$A$1, $D11, $E11)&amp;$C11</f>
        <v>Net earnings/(loss), US$m</v>
      </c>
      <c r="G11" s="6"/>
      <c r="H11" s="72">
        <v>238</v>
      </c>
      <c r="I11" s="72">
        <v>295</v>
      </c>
      <c r="J11" s="72">
        <v>85</v>
      </c>
      <c r="K11" s="72">
        <v>577</v>
      </c>
      <c r="L11" s="72">
        <v>453</v>
      </c>
      <c r="M11" s="72"/>
      <c r="N11" s="112">
        <v>272</v>
      </c>
      <c r="O11" s="140">
        <v>533</v>
      </c>
      <c r="P11" s="140">
        <v>662</v>
      </c>
    </row>
    <row r="12" spans="2:18" ht="15" customHeight="1">
      <c r="B12" s="485"/>
      <c r="C12" s="485" t="str">
        <f t="shared" si="0"/>
        <v/>
      </c>
      <c r="D12" s="487" t="s">
        <v>342</v>
      </c>
      <c r="E12" s="487" t="s">
        <v>343</v>
      </c>
      <c r="F12" s="71" t="str">
        <f>CHOOSE(Content!$A$1, $D12, $E12)&amp;$C12</f>
        <v>Underlying net earnings, US$m</v>
      </c>
      <c r="G12" s="6"/>
      <c r="H12" s="72">
        <v>242.8556665385</v>
      </c>
      <c r="I12" s="72">
        <v>255.9064910635</v>
      </c>
      <c r="J12" s="72">
        <v>101</v>
      </c>
      <c r="K12" s="72">
        <v>599.62402688450004</v>
      </c>
      <c r="L12" s="72">
        <v>464.62402688449998</v>
      </c>
      <c r="M12" s="72"/>
      <c r="N12" s="112">
        <v>151</v>
      </c>
      <c r="O12" s="140">
        <v>498.762157602</v>
      </c>
      <c r="P12" s="140">
        <v>700.62402688450004</v>
      </c>
    </row>
    <row r="13" spans="2:18" ht="15" customHeight="1">
      <c r="B13" s="485"/>
      <c r="C13" s="485" t="str">
        <f t="shared" si="0"/>
        <v/>
      </c>
      <c r="D13" s="487" t="s">
        <v>567</v>
      </c>
      <c r="E13" s="487" t="s">
        <v>569</v>
      </c>
      <c r="F13" s="71" t="str">
        <f>CHOOSE(Content!$A$1, $D13, $E13)&amp;$C13</f>
        <v>Return on Assets, %</v>
      </c>
      <c r="G13" s="6"/>
      <c r="H13" s="73">
        <v>0.14000000000000001</v>
      </c>
      <c r="I13" s="73"/>
      <c r="J13" s="73">
        <v>0.11</v>
      </c>
      <c r="K13" s="73">
        <v>0.09</v>
      </c>
      <c r="L13" s="73">
        <v>0.39563980938192217</v>
      </c>
      <c r="M13" s="72"/>
      <c r="N13" s="119" t="s">
        <v>680</v>
      </c>
      <c r="O13" s="73">
        <v>0.28000000000000003</v>
      </c>
      <c r="P13" s="73">
        <v>0.73626176752055372</v>
      </c>
    </row>
    <row r="14" spans="2:18" ht="15" customHeight="1">
      <c r="B14" s="485"/>
      <c r="C14" s="485" t="str">
        <f t="shared" si="0"/>
        <v/>
      </c>
      <c r="D14" s="487" t="s">
        <v>566</v>
      </c>
      <c r="E14" s="487" t="s">
        <v>568</v>
      </c>
      <c r="F14" s="71" t="str">
        <f>CHOOSE(Content!$A$1, $D14, $E14)&amp;$C14</f>
        <v>Return on Equity (underlying), %</v>
      </c>
      <c r="G14" s="6"/>
      <c r="H14" s="73">
        <v>0.14000000000000001</v>
      </c>
      <c r="I14" s="73"/>
      <c r="J14" s="73">
        <v>7.0000000000000007E-2</v>
      </c>
      <c r="K14" s="73">
        <v>0.39</v>
      </c>
      <c r="L14" s="73">
        <v>0.2565566134094423</v>
      </c>
      <c r="M14" s="72"/>
      <c r="N14" s="119" t="s">
        <v>680</v>
      </c>
      <c r="O14" s="73">
        <v>0.28000000000000003</v>
      </c>
      <c r="P14" s="73">
        <v>0.45223432427594001</v>
      </c>
    </row>
    <row r="15" spans="2:18" ht="32.1" customHeight="1">
      <c r="B15" s="485"/>
      <c r="C15" s="485" t="str">
        <f t="shared" si="0"/>
        <v/>
      </c>
      <c r="D15" s="487" t="s">
        <v>565</v>
      </c>
      <c r="E15" s="487" t="s">
        <v>597</v>
      </c>
      <c r="F15" s="71" t="str">
        <f>CHOOSE(Content!$A$1, $D15, $E15)&amp;$C15</f>
        <v>Basic EPS, US$/share</v>
      </c>
      <c r="G15" s="6"/>
      <c r="H15" s="77">
        <v>0.5</v>
      </c>
      <c r="I15" s="77"/>
      <c r="J15" s="77">
        <v>0.18</v>
      </c>
      <c r="K15" s="77">
        <v>1.2202511106684713</v>
      </c>
      <c r="L15" s="77">
        <v>1.02</v>
      </c>
      <c r="M15" s="72"/>
      <c r="N15" s="74"/>
      <c r="O15" s="143"/>
      <c r="P15" s="143">
        <v>1.4</v>
      </c>
    </row>
    <row r="16" spans="2:18" ht="15" customHeight="1">
      <c r="B16" s="485"/>
      <c r="C16" s="485" t="str">
        <f t="shared" si="0"/>
        <v/>
      </c>
      <c r="D16" s="487" t="s">
        <v>365</v>
      </c>
      <c r="E16" s="487" t="s">
        <v>598</v>
      </c>
      <c r="F16" s="71" t="str">
        <f>CHOOSE(Content!$A$1, $D16, $E16)&amp;$C16</f>
        <v>Underlying EPS, US$/share</v>
      </c>
      <c r="G16" s="6"/>
      <c r="H16" s="77">
        <v>0.51</v>
      </c>
      <c r="I16" s="77">
        <v>0.54</v>
      </c>
      <c r="J16" s="77">
        <v>0.21</v>
      </c>
      <c r="K16" s="77">
        <v>1.2680968540542676</v>
      </c>
      <c r="L16" s="77">
        <v>1.0484668402511663</v>
      </c>
      <c r="M16" s="77"/>
      <c r="N16" s="143">
        <v>0.32</v>
      </c>
      <c r="O16" s="143">
        <v>1.05</v>
      </c>
      <c r="P16" s="143">
        <v>1.4816936689199782</v>
      </c>
      <c r="R16" s="510"/>
    </row>
    <row r="17" spans="2:16" ht="32.1" customHeight="1">
      <c r="B17" s="485"/>
      <c r="C17" s="485" t="str">
        <f t="shared" si="0"/>
        <v/>
      </c>
      <c r="D17" s="487" t="s">
        <v>506</v>
      </c>
      <c r="E17" s="487" t="s">
        <v>570</v>
      </c>
      <c r="F17" s="71" t="str">
        <f>CHOOSE(Content!$A$1, $D17, $E17)&amp;$C17</f>
        <v>Net (cash)/debt</v>
      </c>
      <c r="G17" s="6"/>
      <c r="H17" s="78">
        <v>-357</v>
      </c>
      <c r="I17" s="78">
        <v>-374</v>
      </c>
      <c r="J17" s="78">
        <v>-143</v>
      </c>
      <c r="K17" s="78">
        <v>-464</v>
      </c>
      <c r="L17" s="78">
        <v>-653</v>
      </c>
      <c r="M17" s="78"/>
      <c r="N17" s="74">
        <v>174</v>
      </c>
      <c r="O17" s="78">
        <v>-374</v>
      </c>
      <c r="P17" s="78">
        <v>-464</v>
      </c>
    </row>
    <row r="18" spans="2:16" ht="15" customHeight="1">
      <c r="B18" s="485"/>
      <c r="C18" s="485" t="str">
        <f t="shared" si="0"/>
        <v/>
      </c>
      <c r="D18" s="487" t="s">
        <v>507</v>
      </c>
      <c r="E18" s="487" t="s">
        <v>508</v>
      </c>
      <c r="F18" s="71" t="str">
        <f>CHOOSE(Content!$A$1, $D18, $E18)&amp;$C18</f>
        <v>Net (cash) debt/Adjusted EBITDA</v>
      </c>
      <c r="G18" s="6"/>
      <c r="H18" s="519">
        <v>-0.61046824795612831</v>
      </c>
      <c r="I18" s="519">
        <v>-1.0214481532320254</v>
      </c>
      <c r="J18" s="519">
        <v>-0.28000000000000003</v>
      </c>
      <c r="K18" s="519">
        <v>-0.56585365853658531</v>
      </c>
      <c r="L18" s="519">
        <v>-0.44695414099931552</v>
      </c>
      <c r="M18" s="520"/>
      <c r="N18" s="519">
        <v>0.39635535307517084</v>
      </c>
      <c r="O18" s="519">
        <v>-0.52606125255691327</v>
      </c>
      <c r="P18" s="519">
        <v>-0.47736625514403291</v>
      </c>
    </row>
    <row r="19" spans="2:16" ht="47.1" customHeight="1">
      <c r="B19" s="485">
        <v>1</v>
      </c>
      <c r="C19" s="485" t="str">
        <f t="shared" si="0"/>
        <v xml:space="preserve"> ¹ </v>
      </c>
      <c r="D19" s="487" t="s">
        <v>611</v>
      </c>
      <c r="E19" s="487" t="s">
        <v>612</v>
      </c>
      <c r="F19" s="438" t="str">
        <f>CHOOSE(Content!$A$1, $D19, $E19)&amp;$C19</f>
        <v xml:space="preserve">Cash Flow ¹ </v>
      </c>
      <c r="G19" s="6"/>
      <c r="H19" s="142"/>
      <c r="I19" s="142"/>
      <c r="J19" s="142"/>
      <c r="K19" s="142"/>
      <c r="L19" s="142"/>
      <c r="M19" s="141"/>
      <c r="N19" s="142"/>
      <c r="O19" s="142"/>
      <c r="P19" s="142"/>
    </row>
    <row r="20" spans="2:16" ht="32.1" customHeight="1" thickBot="1">
      <c r="B20" s="485"/>
      <c r="C20" s="485" t="str">
        <f t="shared" si="0"/>
        <v/>
      </c>
      <c r="D20" s="487" t="str">
        <f>""</f>
        <v/>
      </c>
      <c r="E20" s="487" t="str">
        <f>""</f>
        <v/>
      </c>
      <c r="F20" s="154" t="str">
        <f>CHOOSE(Content!$A$1, $D20, $E20)&amp;$C20</f>
        <v/>
      </c>
      <c r="G20" s="6"/>
      <c r="H20" s="167" t="str">
        <f>CHOOSE(Content!$A$1, "H"&amp;MONTH(H3)/6, MONTH(H3)/6&amp;"П")&amp;" "&amp;YEAR(H3)</f>
        <v>H1 2024</v>
      </c>
      <c r="I20" s="167" t="str">
        <f>CHOOSE(Content!$A$1, "H"&amp;MONTH(I3)/6, MONTH(I3)/6&amp;"П")&amp;" "&amp;YEAR(I3)</f>
        <v>H2 2024</v>
      </c>
      <c r="J20" s="167" t="str">
        <f>CHOOSE(Content!$A$1, "H"&amp;MONTH(J3)/6, MONTH(J3)/6&amp;"П")&amp;" "&amp;YEAR(J3)</f>
        <v>H1 2025</v>
      </c>
      <c r="K20" s="167" t="str">
        <f>CHOOSE(Content!$A$1, "H"&amp;MONTH(K3)/6, MONTH(K3)/6&amp;"П")&amp;" "&amp;YEAR(K3)</f>
        <v>H2 2025</v>
      </c>
      <c r="L20" s="167" t="str">
        <f>CHOOSE(Content!$A$1, "H"&amp;MONTH(L3)/6, MONTH(L3)/6&amp;"П")&amp;" "&amp;YEAR(L3)</f>
        <v>H1 2026</v>
      </c>
      <c r="M20" s="141"/>
      <c r="N20" s="167" t="str">
        <f>CHOOSE(Content!$A$1, "FY "&amp;N3, N3)&amp;" ²"</f>
        <v>FY 2023 ²</v>
      </c>
      <c r="O20" s="167" t="str">
        <f>CHOOSE(Content!$A$1, "FY "&amp;O3, O3)</f>
        <v>FY 2024</v>
      </c>
      <c r="P20" s="167" t="str">
        <f>CHOOSE(Content!$A$1, "FY "&amp;P3, P3)</f>
        <v>FY 2025</v>
      </c>
    </row>
    <row r="21" spans="2:16" ht="32.1" customHeight="1">
      <c r="B21" s="485"/>
      <c r="C21" s="485" t="str">
        <f t="shared" si="0"/>
        <v/>
      </c>
      <c r="D21" s="487" t="s">
        <v>552</v>
      </c>
      <c r="E21" s="487" t="s">
        <v>557</v>
      </c>
      <c r="F21" s="106" t="str">
        <f>CHOOSE(Content!$A$1, $D21, $E21)&amp;$C21</f>
        <v>Cash flows from continuing operations</v>
      </c>
      <c r="G21" s="6"/>
      <c r="H21" s="142"/>
      <c r="I21" s="142"/>
      <c r="J21" s="142"/>
      <c r="K21" s="142"/>
      <c r="L21" s="142"/>
      <c r="M21" s="141"/>
      <c r="N21" s="142"/>
      <c r="O21" s="142"/>
      <c r="P21" s="142"/>
    </row>
    <row r="22" spans="2:16" ht="15" customHeight="1">
      <c r="B22" s="485"/>
      <c r="C22" s="485" t="str">
        <f t="shared" si="0"/>
        <v/>
      </c>
      <c r="D22" s="487" t="s">
        <v>553</v>
      </c>
      <c r="E22" s="487" t="s">
        <v>558</v>
      </c>
      <c r="F22" s="71" t="str">
        <f>CHOOSE(Content!$A$1, $D22, $E22)&amp;$C22</f>
        <v>Net operating cash flow, US$m</v>
      </c>
      <c r="G22" s="6"/>
      <c r="H22" s="78">
        <v>344</v>
      </c>
      <c r="I22" s="78">
        <v>306</v>
      </c>
      <c r="J22" s="78">
        <v>-86</v>
      </c>
      <c r="K22" s="78">
        <v>689</v>
      </c>
      <c r="L22" s="78">
        <v>436</v>
      </c>
      <c r="M22" s="141"/>
      <c r="N22" s="78">
        <v>126</v>
      </c>
      <c r="O22" s="78">
        <v>650</v>
      </c>
      <c r="P22" s="78">
        <v>603</v>
      </c>
    </row>
    <row r="23" spans="2:16" ht="15" customHeight="1">
      <c r="B23" s="485"/>
      <c r="C23" s="485" t="str">
        <f t="shared" si="0"/>
        <v/>
      </c>
      <c r="D23" s="487" t="s">
        <v>554</v>
      </c>
      <c r="E23" s="487" t="s">
        <v>559</v>
      </c>
      <c r="F23" s="71" t="str">
        <f>CHOOSE(Content!$A$1, $D23, $E23)&amp;$C23</f>
        <v>Capital expenditure, US$m</v>
      </c>
      <c r="G23" s="6"/>
      <c r="H23" s="78">
        <v>-107</v>
      </c>
      <c r="I23" s="78">
        <v>-101</v>
      </c>
      <c r="J23" s="78">
        <v>-128</v>
      </c>
      <c r="K23" s="78">
        <v>383</v>
      </c>
      <c r="L23" s="78">
        <v>193</v>
      </c>
      <c r="M23" s="141"/>
      <c r="N23" s="78">
        <v>144</v>
      </c>
      <c r="O23" s="78">
        <v>208</v>
      </c>
      <c r="P23" s="78">
        <v>255</v>
      </c>
    </row>
    <row r="24" spans="2:16" ht="15" customHeight="1">
      <c r="B24" s="485"/>
      <c r="C24" s="485" t="str">
        <f t="shared" si="0"/>
        <v/>
      </c>
      <c r="D24" s="487" t="s">
        <v>563</v>
      </c>
      <c r="E24" s="487" t="s">
        <v>561</v>
      </c>
      <c r="F24" s="71" t="str">
        <f>CHOOSE(Content!$A$1, $D24, $E24)&amp;$C24</f>
        <v>Free cash flow, US$m</v>
      </c>
      <c r="G24" s="6"/>
      <c r="H24" s="78">
        <v>240</v>
      </c>
      <c r="I24" s="78">
        <v>195</v>
      </c>
      <c r="J24" s="78">
        <v>-220</v>
      </c>
      <c r="K24" s="78">
        <v>568</v>
      </c>
      <c r="L24" s="78">
        <v>243</v>
      </c>
      <c r="M24" s="141"/>
      <c r="N24" s="78">
        <v>-3</v>
      </c>
      <c r="O24" s="78">
        <v>435</v>
      </c>
      <c r="P24" s="78">
        <v>348</v>
      </c>
    </row>
    <row r="25" spans="2:16" ht="15" customHeight="1">
      <c r="B25" s="485"/>
      <c r="C25" s="485" t="str">
        <f t="shared" si="0"/>
        <v/>
      </c>
      <c r="D25" s="487" t="s">
        <v>562</v>
      </c>
      <c r="E25" s="487" t="s">
        <v>564</v>
      </c>
      <c r="F25" s="71" t="str">
        <f>CHOOSE(Content!$A$1, $D25, $E25)&amp;$C25</f>
        <v>Free cash flow post-M&amp;A, US$m</v>
      </c>
      <c r="G25" s="6"/>
      <c r="H25" s="78">
        <v>25</v>
      </c>
      <c r="I25" s="78">
        <v>523</v>
      </c>
      <c r="J25" s="78">
        <v>-235</v>
      </c>
      <c r="K25" s="78">
        <v>431</v>
      </c>
      <c r="L25" s="78">
        <v>173</v>
      </c>
      <c r="M25" s="141"/>
      <c r="N25" s="78">
        <v>-17</v>
      </c>
      <c r="O25" s="78">
        <v>548</v>
      </c>
      <c r="P25" s="78">
        <v>196</v>
      </c>
    </row>
    <row r="26" spans="2:16" ht="45" customHeight="1">
      <c r="B26" s="485"/>
      <c r="C26" s="485" t="str">
        <f t="shared" si="0"/>
        <v/>
      </c>
      <c r="D26" s="487" t="s">
        <v>555</v>
      </c>
      <c r="E26" s="487" t="s">
        <v>560</v>
      </c>
      <c r="F26" s="106" t="str">
        <f>CHOOSE(Content!$A$1, $D26, $E26)&amp;$C26</f>
        <v>Cash flows, total on continuing and discontinued operations</v>
      </c>
      <c r="G26" s="6"/>
      <c r="H26" s="142"/>
      <c r="I26" s="142"/>
      <c r="J26" s="142"/>
      <c r="K26" s="142"/>
      <c r="L26" s="142"/>
      <c r="M26" s="141"/>
      <c r="N26" s="78"/>
      <c r="O26" s="78"/>
      <c r="P26" s="78"/>
    </row>
    <row r="27" spans="2:16" ht="15" customHeight="1">
      <c r="B27" s="485"/>
      <c r="C27" s="485" t="str">
        <f t="shared" si="0"/>
        <v/>
      </c>
      <c r="D27" s="487" t="s">
        <v>563</v>
      </c>
      <c r="E27" s="487" t="s">
        <v>561</v>
      </c>
      <c r="F27" s="71" t="str">
        <f>CHOOSE(Content!$A$1, $D27, $E27)&amp;$C27</f>
        <v>Free cash flow, US$m</v>
      </c>
      <c r="G27" s="6"/>
      <c r="H27" s="78">
        <v>262</v>
      </c>
      <c r="I27" s="78">
        <v>270</v>
      </c>
      <c r="J27" s="78">
        <v>-220</v>
      </c>
      <c r="K27" s="78">
        <v>568</v>
      </c>
      <c r="L27" s="78">
        <v>243</v>
      </c>
      <c r="M27" s="141"/>
      <c r="N27" s="78">
        <v>-101</v>
      </c>
      <c r="O27" s="78">
        <v>532</v>
      </c>
      <c r="P27" s="78">
        <v>348</v>
      </c>
    </row>
    <row r="28" spans="2:16" s="123" customFormat="1" ht="44.85" customHeight="1">
      <c r="B28" s="485"/>
      <c r="C28" s="485" t="str">
        <f t="shared" si="0"/>
        <v/>
      </c>
      <c r="D28" s="487" t="s">
        <v>556</v>
      </c>
      <c r="E28" s="487" t="s">
        <v>606</v>
      </c>
      <c r="F28" s="14" t="str">
        <f>CHOOSE(Content!$A$1, $D28, $E28)&amp;$C28</f>
        <v>Net cash outflow on disposal of Russian business, US$m</v>
      </c>
      <c r="G28" s="6"/>
      <c r="H28" s="277">
        <v>-215</v>
      </c>
      <c r="I28" s="277" t="s">
        <v>2</v>
      </c>
      <c r="J28" s="277" t="s">
        <v>2</v>
      </c>
      <c r="K28" s="277">
        <v>0</v>
      </c>
      <c r="L28" s="277">
        <v>0</v>
      </c>
      <c r="M28" s="357"/>
      <c r="N28" s="277" t="s">
        <v>2</v>
      </c>
      <c r="O28" s="277">
        <v>-215</v>
      </c>
      <c r="P28" s="277">
        <v>0</v>
      </c>
    </row>
    <row r="29" spans="2:16" ht="15" customHeight="1">
      <c r="B29" s="485"/>
      <c r="C29" s="485" t="str">
        <f t="shared" si="0"/>
        <v/>
      </c>
      <c r="D29" s="487" t="s">
        <v>562</v>
      </c>
      <c r="E29" s="487" t="s">
        <v>564</v>
      </c>
      <c r="F29" s="71" t="str">
        <f>CHOOSE(Content!$A$1, $D29, $E29)&amp;$C29</f>
        <v>Free cash flow post-M&amp;A, US$m</v>
      </c>
      <c r="G29" s="6"/>
      <c r="H29" s="78">
        <v>47</v>
      </c>
      <c r="I29" s="78">
        <v>17</v>
      </c>
      <c r="J29" s="78">
        <v>-235</v>
      </c>
      <c r="K29" s="78">
        <v>431</v>
      </c>
      <c r="L29" s="78">
        <v>173</v>
      </c>
      <c r="M29" s="141"/>
      <c r="N29" s="78">
        <v>-131</v>
      </c>
      <c r="O29" s="78">
        <v>64</v>
      </c>
      <c r="P29" s="78">
        <v>196</v>
      </c>
    </row>
    <row r="30" spans="2:16" ht="48" customHeight="1">
      <c r="B30" s="485"/>
      <c r="C30" s="485" t="str">
        <f t="shared" si="0"/>
        <v/>
      </c>
      <c r="D30" s="487" t="s">
        <v>34</v>
      </c>
      <c r="E30" s="487" t="s">
        <v>219</v>
      </c>
      <c r="F30" s="71" t="str">
        <f>CHOOSE(Content!$A$1, $D30, $E30)&amp;$C30</f>
        <v>Notes:</v>
      </c>
      <c r="G30" s="6"/>
    </row>
    <row r="31" spans="2:16" ht="15" customHeight="1">
      <c r="B31" s="485">
        <v>1</v>
      </c>
      <c r="C31" s="485" t="str">
        <f t="shared" si="0"/>
        <v xml:space="preserve"> ¹ </v>
      </c>
      <c r="D31" s="487" t="s">
        <v>613</v>
      </c>
      <c r="E31" s="487" t="s">
        <v>616</v>
      </c>
      <c r="F31" s="10" t="str">
        <f>$C31&amp;CHOOSE(Content!$A$1, $D31, $E31)</f>
        <v xml:space="preserve"> ¹ Totals may not correspond to the sum of the separate figures due to rounding. % changes can be different from zero even when absolute amounts are unchanged because of rounding. Likewise, % changes can be equal to zero when absolute amounts differ due to the same reason. This note applies to all tables in this release.</v>
      </c>
      <c r="G31" s="6"/>
    </row>
    <row r="32" spans="2:16" ht="15" customHeight="1">
      <c r="B32" s="485">
        <v>2</v>
      </c>
      <c r="C32" s="485" t="str">
        <f t="shared" si="0"/>
        <v xml:space="preserve"> ² </v>
      </c>
      <c r="D32" s="487" t="s">
        <v>614</v>
      </c>
      <c r="E32" s="487" t="s">
        <v>617</v>
      </c>
      <c r="F32" s="10" t="str">
        <f>$C32&amp;CHOOSE(Content!$A$1, $D32, $E32)</f>
        <v xml:space="preserve"> ² The amounts were restated to reflect adjustments made in connection with presentation of discontinued operations.</v>
      </c>
      <c r="G32" s="6"/>
    </row>
    <row r="33" spans="2:7" ht="15" customHeight="1">
      <c r="B33" s="485">
        <v>3</v>
      </c>
      <c r="C33" s="485" t="str">
        <f t="shared" si="0"/>
        <v xml:space="preserve"> ³ </v>
      </c>
      <c r="D33" s="487" t="s">
        <v>615</v>
      </c>
      <c r="E33" s="487" t="s">
        <v>618</v>
      </c>
      <c r="F33" s="10" t="str">
        <f>$C33&amp;CHOOSE(Content!$A$1, $D33, $E33)</f>
        <v xml:space="preserve"> ³ In accordance with IFRS, revenue is presented net of treatment charges which are subtracted in calculating the amount to be invoiced. Average realised prices are calculated as revenue divided by gold and silver volumes sold, without effect of treatment charges deductions from revenue.</v>
      </c>
      <c r="G33" s="6"/>
    </row>
    <row r="34" spans="2:7" ht="15" customHeight="1">
      <c r="F34" s="79"/>
    </row>
    <row r="35" spans="2:7" ht="15" customHeight="1"/>
    <row r="36" spans="2:7" ht="15" customHeight="1"/>
    <row r="37" spans="2:7" ht="15" customHeight="1"/>
    <row r="38" spans="2:7" ht="15" customHeight="1"/>
    <row r="39" spans="2:7" ht="15" customHeight="1"/>
    <row r="40" spans="2:7" ht="15" customHeight="1"/>
    <row r="41" spans="2:7" ht="15" customHeight="1"/>
    <row r="42" spans="2:7" ht="15" customHeight="1"/>
    <row r="43" spans="2:7" ht="15" customHeight="1"/>
    <row r="44" spans="2:7" ht="15" customHeight="1"/>
    <row r="45" spans="2:7" ht="15" customHeight="1"/>
    <row r="46" spans="2:7" ht="15" customHeight="1"/>
    <row r="47" spans="2:7" ht="15" customHeight="1"/>
    <row r="48" spans="2: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spans="7:13" ht="15" customHeight="1"/>
    <row r="66" spans="7:13" ht="15" customHeight="1"/>
    <row r="67" spans="7:13" s="81" customFormat="1" ht="15" customHeight="1">
      <c r="G67" s="80"/>
      <c r="H67" s="80"/>
      <c r="I67" s="80"/>
      <c r="J67" s="80"/>
      <c r="K67" s="80"/>
      <c r="L67" s="80"/>
      <c r="M67" s="80"/>
    </row>
    <row r="68" spans="7:13" ht="15" customHeight="1"/>
    <row r="69" spans="7:13" ht="15" customHeight="1"/>
    <row r="70" spans="7:13" ht="15" customHeight="1"/>
    <row r="71" spans="7:13" ht="15" customHeight="1"/>
    <row r="72" spans="7:13" ht="15" customHeight="1"/>
    <row r="73" spans="7:13" ht="15" customHeight="1"/>
    <row r="74" spans="7:13" ht="15" customHeight="1"/>
    <row r="75" spans="7:13" ht="15" customHeight="1"/>
    <row r="76" spans="7:13" ht="15" customHeight="1"/>
    <row r="77" spans="7:13" ht="15" customHeight="1"/>
    <row r="78" spans="7:13" ht="15" customHeight="1"/>
    <row r="79" spans="7:13" ht="15" customHeight="1"/>
    <row r="80" spans="7:13"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row r="150"/>
    <row r="151"/>
    <row r="152"/>
    <row r="153"/>
    <row r="154"/>
    <row r="155"/>
    <row r="156"/>
    <row r="157"/>
    <row r="158"/>
    <row r="159"/>
    <row r="160"/>
    <row r="161"/>
    <row r="162"/>
    <row r="163"/>
    <row r="164"/>
    <row r="165"/>
    <row r="166"/>
    <row r="167"/>
    <row r="168"/>
    <row r="169"/>
    <row r="170"/>
    <row r="171"/>
    <row r="172"/>
    <row r="173"/>
    <row r="174"/>
    <row r="175"/>
    <row r="176"/>
    <row r="177"/>
    <row r="178"/>
  </sheetData>
  <sortState xmlns:xlrd2="http://schemas.microsoft.com/office/spreadsheetml/2017/richdata2" columnSort="1" ref="W1:AF20">
    <sortCondition descending="1" ref="W1:AF1"/>
  </sortState>
  <pageMargins left="0.70866141732283505" right="0.35433070866141703" top="0.31496062992126" bottom="0.27559055118110198" header="0.31496062992126" footer="0.31496062992126"/>
  <pageSetup paperSize="9" scale="55" fitToHeight="2" orientation="landscape" r:id="rId1"/>
  <rowBreaks count="1" manualBreakCount="1">
    <brk id="67"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theme="6" tint="0.59999389629810485"/>
  </sheetPr>
  <dimension ref="A1:Q164"/>
  <sheetViews>
    <sheetView showGridLines="0" zoomScale="80" zoomScaleNormal="80" workbookViewId="0">
      <pane ySplit="2" topLeftCell="A3" activePane="bottomLeft" state="frozen"/>
      <selection activeCell="F1" sqref="F1:F1048576"/>
      <selection pane="bottomLeft"/>
    </sheetView>
  </sheetViews>
  <sheetFormatPr defaultColWidth="8.7109375" defaultRowHeight="12.75"/>
  <cols>
    <col min="1" max="1" width="1.140625" style="10" customWidth="1"/>
    <col min="2" max="3" width="2.7109375" style="491" hidden="1" customWidth="1"/>
    <col min="4" max="4" width="37" style="491" hidden="1" customWidth="1"/>
    <col min="5" max="5" width="34.42578125" style="491" hidden="1" customWidth="1"/>
    <col min="6" max="6" width="42.42578125" style="10" customWidth="1"/>
    <col min="7" max="7" width="2.7109375" style="10" customWidth="1"/>
    <col min="8" max="10" width="10.42578125" style="10" customWidth="1"/>
    <col min="11" max="15" width="10" style="10" customWidth="1"/>
    <col min="16" max="17" width="12.42578125" style="10" customWidth="1"/>
    <col min="18" max="23" width="10" style="10" customWidth="1"/>
    <col min="24" max="16384" width="8.7109375" style="10"/>
  </cols>
  <sheetData>
    <row r="1" spans="2:17" ht="48" customHeight="1">
      <c r="B1" s="485"/>
      <c r="C1" s="485" t="str">
        <f t="shared" ref="C1:C71" si="0">IFERROR(CHOOSE(B1, " ¹ "," ² "," ³ "," ⁴ "," ⁵ "," ⁶ "," ⁷ "," ⁸ "," ⁹ ", " ¹⁰ "," ¹¹ "," ¹² " ),"")</f>
        <v/>
      </c>
      <c r="D1" s="486" t="s">
        <v>165</v>
      </c>
      <c r="E1" s="486" t="s">
        <v>263</v>
      </c>
      <c r="F1" s="147" t="str">
        <f>CHOOSE(Content!$A$1, $D1, $E1)&amp;$C1</f>
        <v>Consolidated financial statements (IFRS)</v>
      </c>
    </row>
    <row r="2" spans="2:17" ht="32.1" customHeight="1" thickBot="1">
      <c r="B2" s="485"/>
      <c r="C2" s="485" t="str">
        <f t="shared" si="0"/>
        <v/>
      </c>
      <c r="D2" s="486" t="s">
        <v>154</v>
      </c>
      <c r="E2" s="486" t="s">
        <v>605</v>
      </c>
      <c r="F2" s="171" t="str">
        <f>CHOOSE(Content!$A$1, $D2, $E2)&amp;$C2</f>
        <v>(US$m)</v>
      </c>
      <c r="H2" s="166" t="str">
        <f>CHOOSE(Content!$A$1, "H"&amp;MONTH(H3)/6, MONTH(H3)/6&amp;"П")&amp;" "&amp;YEAR(H3)</f>
        <v>H1 2024</v>
      </c>
      <c r="I2" s="166" t="str">
        <f>CHOOSE(Content!$A$1, "H"&amp;MONTH(I3)/6, MONTH(I3)/6&amp;"П")&amp;" "&amp;YEAR(I3)</f>
        <v>H1 2025</v>
      </c>
      <c r="J2" s="166" t="str">
        <f>CHOOSE(Content!$A$1, "H"&amp;MONTH(J3)/6, MONTH(J3)/6&amp;"П")&amp;" "&amp;YEAR(J3)</f>
        <v>H1 2026</v>
      </c>
      <c r="L2" s="166" t="str">
        <f>CHOOSE(Content!$A$1, "FY","")&amp;" "&amp;YEAR(L3)</f>
        <v>FY 2023</v>
      </c>
      <c r="M2" s="166" t="str">
        <f>CHOOSE(Content!$A$1, "FY","")&amp;" "&amp;YEAR(M3)</f>
        <v>FY 2024</v>
      </c>
      <c r="N2" s="166" t="str">
        <f>CHOOSE(Content!$A$1, "FY","")&amp;" "&amp;YEAR(N3)</f>
        <v>FY 2025</v>
      </c>
      <c r="P2" s="71"/>
      <c r="Q2" s="71"/>
    </row>
    <row r="3" spans="2:17" ht="16.350000000000001" hidden="1" customHeight="1">
      <c r="B3" s="485"/>
      <c r="C3" s="485"/>
      <c r="D3" s="486" t="str">
        <f>""</f>
        <v/>
      </c>
      <c r="E3" s="486" t="str">
        <f>""</f>
        <v/>
      </c>
      <c r="F3" s="470" t="str">
        <f>CHOOSE(Content!$A$1, $D3, $E3)&amp;$C3</f>
        <v/>
      </c>
      <c r="H3" s="470">
        <f>DATE(2024,6,30)</f>
        <v>45473</v>
      </c>
      <c r="I3" s="470">
        <f>EOMONTH(H3,12)</f>
        <v>45838</v>
      </c>
      <c r="J3" s="470">
        <f>EOMONTH(I3,12)</f>
        <v>46203</v>
      </c>
      <c r="L3" s="470">
        <v>45291</v>
      </c>
      <c r="M3" s="470">
        <v>45657</v>
      </c>
      <c r="N3" s="470">
        <v>46022</v>
      </c>
    </row>
    <row r="4" spans="2:17" ht="48" customHeight="1">
      <c r="B4" s="485"/>
      <c r="C4" s="485" t="str">
        <f t="shared" si="0"/>
        <v/>
      </c>
      <c r="D4" s="486" t="s">
        <v>59</v>
      </c>
      <c r="E4" s="486" t="s">
        <v>264</v>
      </c>
      <c r="F4" s="153" t="str">
        <f>CHOOSE(Content!$A$1, $D4, $E4)&amp;$C4</f>
        <v>Income statement</v>
      </c>
    </row>
    <row r="5" spans="2:17" ht="14.1" customHeight="1">
      <c r="B5" s="485"/>
      <c r="C5" s="485" t="str">
        <f t="shared" si="0"/>
        <v/>
      </c>
      <c r="D5" s="487" t="s">
        <v>60</v>
      </c>
      <c r="E5" s="487" t="s">
        <v>266</v>
      </c>
      <c r="F5" s="10" t="str">
        <f>CHOOSE(Content!$A$1, $D5, $E5)&amp;$C5</f>
        <v>Revenue</v>
      </c>
      <c r="H5" s="83">
        <v>704</v>
      </c>
      <c r="I5" s="83">
        <v>325</v>
      </c>
      <c r="J5" s="83">
        <v>972</v>
      </c>
      <c r="L5" s="83">
        <v>893</v>
      </c>
      <c r="M5" s="83">
        <v>1328</v>
      </c>
      <c r="N5" s="83">
        <v>1500</v>
      </c>
    </row>
    <row r="6" spans="2:17" ht="16.350000000000001" customHeight="1">
      <c r="B6" s="485"/>
      <c r="C6" s="485" t="str">
        <f t="shared" si="0"/>
        <v/>
      </c>
      <c r="D6" s="487" t="s">
        <v>61</v>
      </c>
      <c r="E6" s="487" t="s">
        <v>267</v>
      </c>
      <c r="F6" s="10" t="str">
        <f>CHOOSE(Content!$A$1, $D6, $E6)&amp;$C6</f>
        <v>Cost of sales</v>
      </c>
      <c r="H6" s="76">
        <v>-358</v>
      </c>
      <c r="I6" s="76">
        <v>-155</v>
      </c>
      <c r="J6" s="76">
        <v>-317</v>
      </c>
      <c r="L6" s="76">
        <v>-441</v>
      </c>
      <c r="M6" s="76">
        <v>-621</v>
      </c>
      <c r="N6" s="76">
        <v>-513</v>
      </c>
    </row>
    <row r="7" spans="2:17" ht="16.350000000000001" customHeight="1">
      <c r="B7" s="485"/>
      <c r="C7" s="485" t="str">
        <f t="shared" si="0"/>
        <v/>
      </c>
      <c r="D7" s="487" t="s">
        <v>62</v>
      </c>
      <c r="E7" s="487" t="s">
        <v>268</v>
      </c>
      <c r="F7" s="175" t="str">
        <f>CHOOSE(Content!$A$1, $D7, $E7)&amp;$C7</f>
        <v>Gross profit</v>
      </c>
      <c r="H7" s="176">
        <v>346</v>
      </c>
      <c r="I7" s="176">
        <v>170</v>
      </c>
      <c r="J7" s="176">
        <v>655</v>
      </c>
      <c r="L7" s="176">
        <v>452</v>
      </c>
      <c r="M7" s="176">
        <v>707</v>
      </c>
      <c r="N7" s="176">
        <v>987</v>
      </c>
      <c r="P7" s="507"/>
      <c r="Q7" s="507"/>
    </row>
    <row r="8" spans="2:17" ht="16.350000000000001" customHeight="1">
      <c r="B8" s="485"/>
      <c r="C8" s="485" t="str">
        <f t="shared" si="0"/>
        <v/>
      </c>
      <c r="D8" s="487" t="s">
        <v>63</v>
      </c>
      <c r="E8" s="487" t="s">
        <v>269</v>
      </c>
      <c r="F8" s="10" t="str">
        <f>CHOOSE(Content!$A$1, $D8, $E8)&amp;$C8</f>
        <v>General, administrative and selling expenses</v>
      </c>
      <c r="H8" s="76">
        <v>-35</v>
      </c>
      <c r="I8" s="76">
        <v>-34</v>
      </c>
      <c r="J8" s="76">
        <v>-50</v>
      </c>
      <c r="L8" s="76">
        <v>-71</v>
      </c>
      <c r="M8" s="76">
        <v>-65</v>
      </c>
      <c r="N8" s="76">
        <v>-70</v>
      </c>
    </row>
    <row r="9" spans="2:17" ht="16.350000000000001" customHeight="1">
      <c r="B9" s="485"/>
      <c r="C9" s="485" t="str">
        <f t="shared" si="0"/>
        <v/>
      </c>
      <c r="D9" s="487" t="s">
        <v>500</v>
      </c>
      <c r="E9" s="487" t="s">
        <v>509</v>
      </c>
      <c r="F9" s="10" t="str">
        <f>CHOOSE(Content!$A$1, $D9, $E9)&amp;$C9</f>
        <v>Other operating expenses, net</v>
      </c>
      <c r="H9" s="76">
        <v>-19</v>
      </c>
      <c r="I9" s="76">
        <v>-9</v>
      </c>
      <c r="J9" s="76">
        <v>-9</v>
      </c>
      <c r="L9" s="76">
        <v>-18</v>
      </c>
      <c r="M9" s="76">
        <v>-31</v>
      </c>
      <c r="N9" s="76">
        <v>-27</v>
      </c>
    </row>
    <row r="10" spans="2:17" ht="16.350000000000001" customHeight="1">
      <c r="B10" s="485"/>
      <c r="C10" s="485"/>
      <c r="D10" s="487" t="s">
        <v>669</v>
      </c>
      <c r="E10" s="487" t="s">
        <v>670</v>
      </c>
      <c r="F10" s="10" t="str">
        <f>CHOOSE(Content!$A$1, $D10, $E10)&amp;$C10</f>
        <v>Impairment of non-current assets</v>
      </c>
      <c r="H10" s="76">
        <v>0</v>
      </c>
      <c r="I10" s="76">
        <v>0</v>
      </c>
      <c r="J10" s="76">
        <v>0</v>
      </c>
      <c r="L10" s="76">
        <v>-16</v>
      </c>
      <c r="M10" s="76">
        <v>-2</v>
      </c>
      <c r="N10" s="76">
        <v>0</v>
      </c>
    </row>
    <row r="11" spans="2:17" ht="16.350000000000001" customHeight="1">
      <c r="B11" s="485"/>
      <c r="C11" s="485"/>
      <c r="D11" s="487" t="s">
        <v>686</v>
      </c>
      <c r="E11" s="487" t="s">
        <v>688</v>
      </c>
      <c r="F11" s="10" t="str">
        <f>CHOOSE(Content!$A$1, $D11, $E11)&amp;$C11</f>
        <v>Share of loss in joint ventures</v>
      </c>
      <c r="H11" s="76">
        <v>0</v>
      </c>
      <c r="I11" s="76">
        <v>0</v>
      </c>
      <c r="J11" s="76">
        <v>0</v>
      </c>
      <c r="L11" s="76">
        <v>0</v>
      </c>
      <c r="M11" s="76">
        <v>0</v>
      </c>
      <c r="N11" s="76">
        <v>-1</v>
      </c>
    </row>
    <row r="12" spans="2:17" ht="16.350000000000001" customHeight="1">
      <c r="B12" s="485"/>
      <c r="C12" s="485" t="str">
        <f t="shared" si="0"/>
        <v/>
      </c>
      <c r="D12" s="487" t="s">
        <v>65</v>
      </c>
      <c r="E12" s="487" t="s">
        <v>265</v>
      </c>
      <c r="F12" s="175" t="str">
        <f>CHOOSE(Content!$A$1, $D12, $E12)&amp;$C12</f>
        <v>Operating profit</v>
      </c>
      <c r="H12" s="174">
        <v>292</v>
      </c>
      <c r="I12" s="174">
        <v>127</v>
      </c>
      <c r="J12" s="174">
        <v>596</v>
      </c>
      <c r="L12" s="174">
        <v>347</v>
      </c>
      <c r="M12" s="174">
        <v>609</v>
      </c>
      <c r="N12" s="174">
        <v>889</v>
      </c>
      <c r="P12" s="507"/>
      <c r="Q12" s="507"/>
    </row>
    <row r="13" spans="2:17" ht="16.350000000000001" customHeight="1">
      <c r="B13" s="485"/>
      <c r="C13" s="485" t="str">
        <f t="shared" si="0"/>
        <v/>
      </c>
      <c r="D13" s="487" t="s">
        <v>443</v>
      </c>
      <c r="E13" s="487" t="s">
        <v>444</v>
      </c>
      <c r="F13" s="10" t="str">
        <f>CHOOSE(Content!$A$1, $D13, $E13)&amp;$C13</f>
        <v>Foreign exchange gain/(loss), net</v>
      </c>
      <c r="H13" s="76">
        <v>-6</v>
      </c>
      <c r="I13" s="76">
        <v>-8</v>
      </c>
      <c r="J13" s="76">
        <v>-15</v>
      </c>
      <c r="L13" s="76">
        <v>170</v>
      </c>
      <c r="M13" s="76">
        <v>31</v>
      </c>
      <c r="N13" s="76">
        <v>-16</v>
      </c>
    </row>
    <row r="14" spans="2:17" ht="33" customHeight="1">
      <c r="B14" s="485"/>
      <c r="C14" s="485" t="str">
        <f t="shared" si="0"/>
        <v/>
      </c>
      <c r="D14" s="486" t="s">
        <v>66</v>
      </c>
      <c r="E14" s="486" t="s">
        <v>270</v>
      </c>
      <c r="F14" s="355" t="str">
        <f>CHOOSE(Content!$A$1, $D14, $E14)&amp;$C14</f>
        <v>Change in fair value of derivative financial instruments</v>
      </c>
      <c r="H14" s="356">
        <v>0</v>
      </c>
      <c r="I14" s="356">
        <v>-11</v>
      </c>
      <c r="J14" s="356">
        <v>0</v>
      </c>
      <c r="L14" s="356">
        <v>-2</v>
      </c>
      <c r="M14" s="356">
        <v>0</v>
      </c>
      <c r="N14" s="356">
        <v>-32</v>
      </c>
    </row>
    <row r="15" spans="2:17" ht="15">
      <c r="B15" s="485"/>
      <c r="C15" s="485"/>
      <c r="D15" s="512" t="s">
        <v>695</v>
      </c>
      <c r="E15" s="486" t="s">
        <v>696</v>
      </c>
      <c r="F15" s="355" t="str">
        <f>CHOOSE(Content!$A$1, $D15, $E15)&amp;$C15</f>
        <v>Impairment losses on financial assets</v>
      </c>
      <c r="H15" s="356">
        <v>0</v>
      </c>
      <c r="I15" s="356">
        <v>0</v>
      </c>
      <c r="J15" s="356">
        <v>-5</v>
      </c>
      <c r="L15" s="356">
        <v>0</v>
      </c>
      <c r="M15" s="356">
        <v>0</v>
      </c>
      <c r="N15" s="356">
        <v>-2</v>
      </c>
    </row>
    <row r="16" spans="2:17" ht="16.350000000000001" customHeight="1">
      <c r="B16" s="485"/>
      <c r="C16" s="485" t="str">
        <f t="shared" si="0"/>
        <v/>
      </c>
      <c r="D16" s="487" t="s">
        <v>67</v>
      </c>
      <c r="E16" s="487" t="s">
        <v>697</v>
      </c>
      <c r="F16" s="10" t="str">
        <f>CHOOSE(Content!$A$1, $D16, $E16)&amp;$C16</f>
        <v>Finance income</v>
      </c>
      <c r="H16" s="76">
        <v>-9</v>
      </c>
      <c r="I16" s="76">
        <v>-8</v>
      </c>
      <c r="J16" s="76">
        <v>44</v>
      </c>
      <c r="L16" s="76">
        <v>-29</v>
      </c>
      <c r="M16" s="76">
        <v>-21</v>
      </c>
      <c r="N16" s="76">
        <v>43</v>
      </c>
    </row>
    <row r="17" spans="2:17" ht="16.350000000000001" customHeight="1">
      <c r="B17" s="485"/>
      <c r="C17" s="485" t="str">
        <f t="shared" si="0"/>
        <v/>
      </c>
      <c r="D17" s="487" t="s">
        <v>68</v>
      </c>
      <c r="E17" s="487" t="s">
        <v>698</v>
      </c>
      <c r="F17" s="10" t="str">
        <f>CHOOSE(Content!$A$1, $D17, $E17)&amp;$C17</f>
        <v>Finance costs</v>
      </c>
      <c r="H17" s="76">
        <v>10</v>
      </c>
      <c r="I17" s="76">
        <v>18</v>
      </c>
      <c r="J17" s="76">
        <v>-8</v>
      </c>
      <c r="L17" s="76">
        <v>16</v>
      </c>
      <c r="M17" s="76">
        <v>30</v>
      </c>
      <c r="N17" s="76">
        <v>-21</v>
      </c>
    </row>
    <row r="18" spans="2:17" ht="16.350000000000001" customHeight="1">
      <c r="B18" s="485"/>
      <c r="C18" s="485" t="str">
        <f t="shared" si="0"/>
        <v/>
      </c>
      <c r="D18" s="487" t="s">
        <v>501</v>
      </c>
      <c r="E18" s="487" t="s">
        <v>510</v>
      </c>
      <c r="F18" s="175" t="str">
        <f>CHOOSE(Content!$A$1, $D18, $E18)&amp;$C18</f>
        <v>Profit before income tax</v>
      </c>
      <c r="H18" s="174">
        <v>287</v>
      </c>
      <c r="I18" s="174">
        <v>118</v>
      </c>
      <c r="J18" s="174">
        <v>612</v>
      </c>
      <c r="L18" s="174">
        <v>502</v>
      </c>
      <c r="M18" s="174">
        <v>649</v>
      </c>
      <c r="N18" s="174">
        <v>861</v>
      </c>
      <c r="P18" s="507"/>
      <c r="Q18" s="507"/>
    </row>
    <row r="19" spans="2:17" ht="16.350000000000001" customHeight="1">
      <c r="B19" s="485"/>
      <c r="C19" s="485" t="str">
        <f t="shared" si="0"/>
        <v/>
      </c>
      <c r="D19" s="487" t="s">
        <v>502</v>
      </c>
      <c r="E19" s="487" t="s">
        <v>511</v>
      </c>
      <c r="F19" s="10" t="str">
        <f>CHOOSE(Content!$A$1, $D19, $E19)&amp;$C19</f>
        <v>Income tax</v>
      </c>
      <c r="H19" s="76">
        <v>-49</v>
      </c>
      <c r="I19" s="76">
        <v>-33</v>
      </c>
      <c r="J19" s="76">
        <v>-159</v>
      </c>
      <c r="L19" s="76">
        <v>-230</v>
      </c>
      <c r="M19" s="76">
        <v>-116</v>
      </c>
      <c r="N19" s="76">
        <v>-199</v>
      </c>
      <c r="P19" s="507"/>
      <c r="Q19" s="507"/>
    </row>
    <row r="20" spans="2:17" ht="16.350000000000001" customHeight="1">
      <c r="B20" s="485"/>
      <c r="C20" s="485" t="str">
        <f t="shared" si="0"/>
        <v/>
      </c>
      <c r="D20" s="487" t="s">
        <v>503</v>
      </c>
      <c r="E20" s="487" t="s">
        <v>512</v>
      </c>
      <c r="F20" s="175" t="str">
        <f>CHOOSE(Content!$A$1, $D20, $E20)&amp;$C20</f>
        <v>Profit for the period</v>
      </c>
      <c r="H20" s="174">
        <v>238</v>
      </c>
      <c r="I20" s="174">
        <v>85</v>
      </c>
      <c r="J20" s="174">
        <v>453</v>
      </c>
      <c r="L20" s="174">
        <v>272</v>
      </c>
      <c r="M20" s="174">
        <v>533</v>
      </c>
      <c r="N20" s="174">
        <v>662</v>
      </c>
      <c r="P20" s="507"/>
      <c r="Q20" s="507"/>
    </row>
    <row r="21" spans="2:17" ht="33" customHeight="1">
      <c r="B21" s="485"/>
      <c r="C21" s="485" t="str">
        <f t="shared" si="0"/>
        <v/>
      </c>
      <c r="D21" s="487" t="s">
        <v>467</v>
      </c>
      <c r="E21" s="487" t="s">
        <v>471</v>
      </c>
      <c r="F21" s="10" t="str">
        <f>CHOOSE(Content!$A$1, $D21, $E21)&amp;$C21</f>
        <v>Discontinued operations:</v>
      </c>
      <c r="H21" s="76"/>
      <c r="I21" s="76"/>
      <c r="J21" s="76"/>
    </row>
    <row r="22" spans="2:17" ht="16.350000000000001" customHeight="1">
      <c r="B22" s="485"/>
      <c r="C22" s="485" t="str">
        <f t="shared" si="0"/>
        <v/>
      </c>
      <c r="D22" s="487" t="s">
        <v>468</v>
      </c>
      <c r="E22" s="487" t="s">
        <v>472</v>
      </c>
      <c r="F22" s="10" t="str">
        <f>CHOOSE(Content!$A$1, $D22, $E22)&amp;$C22</f>
        <v>Net loss from discontinued operations</v>
      </c>
      <c r="H22" s="76">
        <v>-2045</v>
      </c>
      <c r="I22" s="76">
        <v>0</v>
      </c>
      <c r="J22" s="76">
        <v>0</v>
      </c>
      <c r="L22" s="76">
        <v>256</v>
      </c>
      <c r="M22" s="76">
        <v>-2045</v>
      </c>
      <c r="N22" s="76">
        <v>0</v>
      </c>
    </row>
    <row r="23" spans="2:17" ht="16.350000000000001" customHeight="1">
      <c r="B23" s="485"/>
      <c r="C23" s="485" t="str">
        <f t="shared" si="0"/>
        <v/>
      </c>
      <c r="D23" s="487" t="s">
        <v>469</v>
      </c>
      <c r="E23" s="487" t="s">
        <v>473</v>
      </c>
      <c r="F23" s="175" t="str">
        <f>CHOOSE(Content!$A$1, $D23, $E23)&amp;$C23</f>
        <v>Net (loss)/profit</v>
      </c>
      <c r="H23" s="174">
        <v>-1807</v>
      </c>
      <c r="I23" s="174">
        <v>85</v>
      </c>
      <c r="J23" s="174">
        <v>453</v>
      </c>
      <c r="L23" s="174">
        <v>528</v>
      </c>
      <c r="M23" s="174">
        <v>-1512</v>
      </c>
      <c r="N23" s="174">
        <v>662</v>
      </c>
      <c r="P23" s="507"/>
      <c r="Q23" s="507"/>
    </row>
    <row r="24" spans="2:17" ht="33" customHeight="1">
      <c r="B24" s="485"/>
      <c r="C24" s="485" t="str">
        <f t="shared" si="0"/>
        <v/>
      </c>
      <c r="D24" s="487" t="s">
        <v>470</v>
      </c>
      <c r="E24" s="487" t="s">
        <v>474</v>
      </c>
      <c r="F24" s="84" t="str">
        <f>CHOOSE(Content!$A$1, $D24, $E24)&amp;$C24</f>
        <v>(Loss)/profit for the financial year attributable to:</v>
      </c>
      <c r="H24" s="77"/>
      <c r="I24" s="77"/>
      <c r="J24" s="77"/>
    </row>
    <row r="25" spans="2:17" ht="16.350000000000001" customHeight="1">
      <c r="B25" s="485"/>
      <c r="C25" s="485" t="str">
        <f t="shared" si="0"/>
        <v/>
      </c>
      <c r="D25" s="487" t="s">
        <v>131</v>
      </c>
      <c r="E25" s="487" t="s">
        <v>273</v>
      </c>
      <c r="F25" s="10" t="str">
        <f>CHOOSE(Content!$A$1, $D25, $E25)&amp;$C25</f>
        <v>Equity shareholders of the Parent</v>
      </c>
      <c r="H25" s="76">
        <v>-1807</v>
      </c>
      <c r="I25" s="76">
        <v>85</v>
      </c>
      <c r="J25" s="76">
        <v>453</v>
      </c>
      <c r="L25" s="76">
        <v>528</v>
      </c>
      <c r="M25" s="76">
        <v>-1512</v>
      </c>
      <c r="N25" s="76">
        <v>662</v>
      </c>
    </row>
    <row r="26" spans="2:17" ht="33" customHeight="1">
      <c r="B26" s="485"/>
      <c r="C26" s="485" t="str">
        <f t="shared" si="0"/>
        <v/>
      </c>
      <c r="D26" s="487" t="s">
        <v>544</v>
      </c>
      <c r="E26" s="487" t="s">
        <v>599</v>
      </c>
      <c r="F26" s="10" t="str">
        <f>CHOOSE(Content!$A$1, $D26, $E26)&amp;$C26</f>
        <v>Earnings per share (US$)</v>
      </c>
      <c r="H26" s="77"/>
      <c r="I26" s="77"/>
      <c r="J26" s="77"/>
    </row>
    <row r="27" spans="2:17" ht="16.350000000000001" customHeight="1">
      <c r="B27" s="485"/>
      <c r="C27" s="485" t="str">
        <f t="shared" si="0"/>
        <v/>
      </c>
      <c r="D27" s="487" t="s">
        <v>70</v>
      </c>
      <c r="E27" s="487" t="s">
        <v>275</v>
      </c>
      <c r="F27" s="10" t="str">
        <f>CHOOSE(Content!$A$1, $D27, $E27)&amp;$C27</f>
        <v>Basic</v>
      </c>
      <c r="H27" s="77">
        <v>0.5</v>
      </c>
      <c r="I27" s="77">
        <v>0.18</v>
      </c>
      <c r="J27" s="77">
        <v>1.02</v>
      </c>
      <c r="L27" s="77">
        <v>0.56999999999999995</v>
      </c>
      <c r="M27" s="77">
        <v>1.1299999999999999</v>
      </c>
      <c r="N27" s="77">
        <v>1.4</v>
      </c>
    </row>
    <row r="28" spans="2:17" ht="16.350000000000001" customHeight="1">
      <c r="B28" s="485"/>
      <c r="C28" s="485" t="str">
        <f t="shared" si="0"/>
        <v/>
      </c>
      <c r="D28" s="487" t="s">
        <v>71</v>
      </c>
      <c r="E28" s="487" t="s">
        <v>274</v>
      </c>
      <c r="F28" s="10" t="str">
        <f>CHOOSE(Content!$A$1, $D28, $E28)&amp;$C28</f>
        <v>Diluted</v>
      </c>
      <c r="H28" s="77">
        <v>0.5</v>
      </c>
      <c r="I28" s="77">
        <v>0.18</v>
      </c>
      <c r="J28" s="77">
        <v>1.02</v>
      </c>
      <c r="L28" s="77">
        <v>0.56999999999999995</v>
      </c>
      <c r="M28" s="77">
        <v>1.1299999999999999</v>
      </c>
      <c r="N28" s="77">
        <v>1.4</v>
      </c>
    </row>
    <row r="29" spans="2:17" ht="33" customHeight="1">
      <c r="B29" s="485"/>
      <c r="C29" s="485" t="str">
        <f t="shared" si="0"/>
        <v/>
      </c>
      <c r="D29" s="487" t="s">
        <v>513</v>
      </c>
      <c r="E29" s="487" t="s">
        <v>600</v>
      </c>
      <c r="F29" s="10" t="str">
        <f>CHOOSE(Content!$A$1, $D29, $E29)&amp;$C29</f>
        <v xml:space="preserve">Earnings per share for discontinued operations (US$) </v>
      </c>
      <c r="H29" s="77"/>
      <c r="I29" s="77"/>
      <c r="J29" s="77"/>
    </row>
    <row r="30" spans="2:17" ht="16.350000000000001" customHeight="1">
      <c r="B30" s="485"/>
      <c r="C30" s="485" t="str">
        <f t="shared" si="0"/>
        <v/>
      </c>
      <c r="D30" s="487" t="s">
        <v>70</v>
      </c>
      <c r="E30" s="487" t="s">
        <v>275</v>
      </c>
      <c r="F30" s="10" t="str">
        <f>CHOOSE(Content!$A$1, $D30, $E30)&amp;$C30</f>
        <v>Basic</v>
      </c>
      <c r="H30" s="77">
        <v>-4.32</v>
      </c>
      <c r="I30" s="77">
        <v>0</v>
      </c>
      <c r="J30" s="77">
        <v>0</v>
      </c>
      <c r="L30" s="77">
        <v>0.54</v>
      </c>
      <c r="M30" s="77">
        <v>-4.32</v>
      </c>
      <c r="N30" s="77">
        <v>0</v>
      </c>
    </row>
    <row r="31" spans="2:17" ht="16.350000000000001" customHeight="1">
      <c r="B31" s="485"/>
      <c r="C31" s="485" t="str">
        <f t="shared" si="0"/>
        <v/>
      </c>
      <c r="D31" s="487" t="s">
        <v>71</v>
      </c>
      <c r="E31" s="487" t="s">
        <v>274</v>
      </c>
      <c r="F31" s="10" t="str">
        <f>CHOOSE(Content!$A$1, $D31, $E31)&amp;$C31</f>
        <v>Diluted</v>
      </c>
      <c r="H31" s="77">
        <v>-4.32</v>
      </c>
      <c r="I31" s="77">
        <v>0</v>
      </c>
      <c r="J31" s="77">
        <v>0</v>
      </c>
      <c r="L31" s="77">
        <v>0.54</v>
      </c>
      <c r="M31" s="77">
        <v>-4.32</v>
      </c>
      <c r="N31" s="77">
        <v>0</v>
      </c>
    </row>
    <row r="32" spans="2:17" ht="48" customHeight="1">
      <c r="B32" s="485"/>
      <c r="C32" s="485" t="str">
        <f t="shared" si="0"/>
        <v/>
      </c>
      <c r="D32" s="486" t="s">
        <v>545</v>
      </c>
      <c r="E32" s="486" t="s">
        <v>601</v>
      </c>
      <c r="F32" s="71" t="str">
        <f>CHOOSE(Content!$A$1, $D32, $E32)&amp;$C32</f>
        <v xml:space="preserve">Loss/(Earnings) per share for continuing and discontinued operations (US$) </v>
      </c>
      <c r="H32" s="77">
        <v>-3.81</v>
      </c>
      <c r="I32" s="77">
        <v>0.18</v>
      </c>
      <c r="J32" s="77">
        <v>1.02</v>
      </c>
      <c r="L32" s="77">
        <v>1.1100000000000001</v>
      </c>
      <c r="M32" s="77">
        <v>-3.19</v>
      </c>
      <c r="N32" s="77">
        <v>1.4</v>
      </c>
    </row>
    <row r="33" spans="2:14" ht="16.350000000000001" customHeight="1">
      <c r="B33" s="485"/>
      <c r="C33" s="485" t="str">
        <f t="shared" si="0"/>
        <v/>
      </c>
      <c r="D33" s="487" t="s">
        <v>70</v>
      </c>
      <c r="E33" s="487" t="s">
        <v>275</v>
      </c>
      <c r="F33" s="10" t="str">
        <f>CHOOSE(Content!$A$1, $D33, $E33)&amp;$C33</f>
        <v>Basic</v>
      </c>
      <c r="H33" s="77">
        <v>-3.81</v>
      </c>
      <c r="I33" s="77">
        <v>0.18</v>
      </c>
      <c r="J33" s="77">
        <v>1.02</v>
      </c>
      <c r="L33" s="77">
        <v>1.1100000000000001</v>
      </c>
      <c r="M33" s="77">
        <v>-3.19</v>
      </c>
      <c r="N33" s="77">
        <v>1.4</v>
      </c>
    </row>
    <row r="34" spans="2:14" ht="16.350000000000001" customHeight="1">
      <c r="B34" s="485"/>
      <c r="C34" s="485" t="str">
        <f t="shared" si="0"/>
        <v/>
      </c>
      <c r="D34" s="487" t="s">
        <v>71</v>
      </c>
      <c r="E34" s="487" t="s">
        <v>274</v>
      </c>
      <c r="F34" s="10" t="str">
        <f>CHOOSE(Content!$A$1, $D34, $E34)&amp;$C34</f>
        <v>Diluted</v>
      </c>
    </row>
    <row r="35" spans="2:14" ht="16.350000000000001" customHeight="1">
      <c r="B35" s="485"/>
      <c r="C35" s="485"/>
      <c r="D35" s="487"/>
      <c r="E35" s="487"/>
    </row>
    <row r="36" spans="2:14" ht="32.1" customHeight="1">
      <c r="B36" s="485"/>
      <c r="C36" s="485" t="str">
        <f t="shared" si="0"/>
        <v/>
      </c>
      <c r="D36" s="487" t="s">
        <v>433</v>
      </c>
      <c r="E36" s="487" t="s">
        <v>578</v>
      </c>
      <c r="F36" s="71" t="str">
        <f>CHOOSE(Content!$A$1, $D36, $E36)&amp;$C36</f>
        <v>Weighted average number of outstanding common shares, th</v>
      </c>
      <c r="H36" s="439">
        <v>473666.489</v>
      </c>
      <c r="I36" s="439">
        <v>473690</v>
      </c>
      <c r="J36" s="439">
        <v>443146</v>
      </c>
      <c r="L36" s="439">
        <v>473626.239</v>
      </c>
      <c r="M36" s="439">
        <v>473666.48931868101</v>
      </c>
      <c r="N36" s="439">
        <v>472853.49298630102</v>
      </c>
    </row>
    <row r="37" spans="2:14" ht="25.5">
      <c r="B37" s="485"/>
      <c r="C37" s="485" t="str">
        <f t="shared" si="0"/>
        <v/>
      </c>
      <c r="D37" s="487" t="s">
        <v>129</v>
      </c>
      <c r="E37" s="487" t="s">
        <v>276</v>
      </c>
      <c r="F37" s="310" t="str">
        <f>CHOOSE(Content!$A$1, $D37, $E37)&amp;$C37</f>
        <v>Weighted average number of outstanding common shares after dilution</v>
      </c>
      <c r="H37" s="309">
        <v>473666.489</v>
      </c>
      <c r="I37" s="309">
        <v>473690</v>
      </c>
      <c r="J37" s="309">
        <v>443146</v>
      </c>
      <c r="L37" s="309">
        <v>473626.239</v>
      </c>
      <c r="M37" s="309">
        <v>473666.48931868101</v>
      </c>
      <c r="N37" s="309">
        <v>472853.49298630102</v>
      </c>
    </row>
    <row r="38" spans="2:14" ht="48" customHeight="1">
      <c r="B38" s="485"/>
      <c r="C38" s="485" t="str">
        <f t="shared" si="0"/>
        <v/>
      </c>
      <c r="D38" s="486" t="s">
        <v>72</v>
      </c>
      <c r="E38" s="486" t="s">
        <v>278</v>
      </c>
      <c r="F38" s="153" t="str">
        <f>CHOOSE(Content!$A$1, $D38, $E38)&amp;$C38</f>
        <v>Balance sheet</v>
      </c>
    </row>
    <row r="39" spans="2:14" ht="33" customHeight="1" thickBot="1">
      <c r="B39" s="485"/>
      <c r="C39" s="485" t="str">
        <f t="shared" si="0"/>
        <v/>
      </c>
      <c r="D39" s="486" t="s">
        <v>154</v>
      </c>
      <c r="E39" s="486" t="s">
        <v>605</v>
      </c>
      <c r="F39" s="171" t="str">
        <f>CHOOSE(Content!$A$1, $D39, $E39)&amp;$C39</f>
        <v>(US$m)</v>
      </c>
      <c r="H39" s="149">
        <v>45473</v>
      </c>
      <c r="I39" s="149">
        <v>45838</v>
      </c>
      <c r="J39" s="149">
        <v>46203</v>
      </c>
      <c r="L39" s="149">
        <v>45291</v>
      </c>
      <c r="M39" s="149">
        <v>45657</v>
      </c>
      <c r="N39" s="149">
        <v>46022</v>
      </c>
    </row>
    <row r="40" spans="2:14" ht="48" customHeight="1">
      <c r="B40" s="486"/>
      <c r="C40" s="486" t="str">
        <f t="shared" si="0"/>
        <v/>
      </c>
      <c r="D40" s="486" t="s">
        <v>73</v>
      </c>
      <c r="E40" s="486" t="s">
        <v>277</v>
      </c>
      <c r="F40" s="159" t="str">
        <f>CHOOSE(Content!$A$1, $D40, $E40)&amp;$C40</f>
        <v>Assets</v>
      </c>
      <c r="H40" s="82"/>
      <c r="I40" s="82"/>
      <c r="J40" s="82"/>
    </row>
    <row r="41" spans="2:14" ht="16.350000000000001" customHeight="1">
      <c r="B41" s="485"/>
      <c r="C41" s="485" t="str">
        <f t="shared" si="0"/>
        <v/>
      </c>
      <c r="D41" s="487" t="s">
        <v>74</v>
      </c>
      <c r="E41" s="487" t="s">
        <v>279</v>
      </c>
      <c r="F41" s="10" t="str">
        <f>CHOOSE(Content!$A$1, $D41, $E41)&amp;$C41</f>
        <v>Property, plant and equipment, net</v>
      </c>
      <c r="H41" s="52">
        <v>832</v>
      </c>
      <c r="I41" s="52">
        <v>901</v>
      </c>
      <c r="J41" s="52">
        <v>1254</v>
      </c>
      <c r="L41" s="52">
        <v>2998</v>
      </c>
      <c r="M41" s="52">
        <v>819</v>
      </c>
      <c r="N41" s="52">
        <v>1034</v>
      </c>
    </row>
    <row r="42" spans="2:14" ht="16.350000000000001" customHeight="1">
      <c r="B42" s="485"/>
      <c r="C42" s="485" t="str">
        <f t="shared" si="0"/>
        <v/>
      </c>
      <c r="D42" s="501" t="s">
        <v>429</v>
      </c>
      <c r="E42" s="487" t="s">
        <v>430</v>
      </c>
      <c r="F42" s="10" t="str">
        <f>CHOOSE(Content!$A$1, $D42, $E42)&amp;$C42</f>
        <v>Right of use assets</v>
      </c>
      <c r="H42" s="52">
        <v>3</v>
      </c>
      <c r="I42" s="52">
        <v>1</v>
      </c>
      <c r="J42" s="52">
        <v>0</v>
      </c>
      <c r="L42" s="52">
        <v>76</v>
      </c>
      <c r="M42" s="52">
        <v>2</v>
      </c>
      <c r="N42" s="52">
        <v>0</v>
      </c>
    </row>
    <row r="43" spans="2:14" ht="16.350000000000001" customHeight="1">
      <c r="B43" s="485"/>
      <c r="C43" s="485"/>
      <c r="D43" s="500" t="s">
        <v>671</v>
      </c>
      <c r="E43" s="500" t="s">
        <v>672</v>
      </c>
      <c r="F43" s="10" t="str">
        <f>CHOOSE(Content!$A$1, $D43, $E43)&amp;$C43</f>
        <v>Goodwill</v>
      </c>
      <c r="H43" s="52">
        <v>0</v>
      </c>
      <c r="I43" s="52">
        <v>0</v>
      </c>
      <c r="J43" s="52">
        <v>0</v>
      </c>
      <c r="L43" s="52">
        <v>11</v>
      </c>
      <c r="M43" s="52">
        <v>0</v>
      </c>
      <c r="N43" s="52">
        <v>0</v>
      </c>
    </row>
    <row r="44" spans="2:14" ht="16.350000000000001" customHeight="1">
      <c r="B44" s="485"/>
      <c r="C44" s="485" t="str">
        <f t="shared" si="0"/>
        <v/>
      </c>
      <c r="D44" s="487" t="s">
        <v>75</v>
      </c>
      <c r="E44" s="487" t="s">
        <v>280</v>
      </c>
      <c r="F44" s="10" t="str">
        <f>CHOOSE(Content!$A$1, $D44, $E44)&amp;$C44</f>
        <v>Investments in associates and joint ventures</v>
      </c>
      <c r="H44" s="52">
        <v>6</v>
      </c>
      <c r="I44" s="52">
        <v>80</v>
      </c>
      <c r="J44" s="52">
        <v>93</v>
      </c>
      <c r="L44" s="52">
        <v>129</v>
      </c>
      <c r="M44" s="52">
        <v>80</v>
      </c>
      <c r="N44" s="52">
        <v>82</v>
      </c>
    </row>
    <row r="45" spans="2:14" ht="16.350000000000001" customHeight="1">
      <c r="B45" s="485"/>
      <c r="C45" s="485" t="str">
        <f t="shared" si="0"/>
        <v/>
      </c>
      <c r="D45" s="487" t="s">
        <v>259</v>
      </c>
      <c r="E45" s="487" t="s">
        <v>282</v>
      </c>
      <c r="F45" s="10" t="str">
        <f>CHOOSE(Content!$A$1, $D45, $E45)&amp;$C45</f>
        <v>Non-current inventories</v>
      </c>
      <c r="H45" s="52">
        <v>39</v>
      </c>
      <c r="I45" s="52">
        <v>39</v>
      </c>
      <c r="J45" s="52">
        <v>41</v>
      </c>
      <c r="L45" s="52">
        <v>115</v>
      </c>
      <c r="M45" s="52">
        <v>41</v>
      </c>
      <c r="N45" s="52">
        <v>44</v>
      </c>
    </row>
    <row r="46" spans="2:14" ht="16.350000000000001" customHeight="1">
      <c r="B46" s="485"/>
      <c r="C46" s="485" t="str">
        <f t="shared" si="0"/>
        <v/>
      </c>
      <c r="D46" s="487" t="s">
        <v>475</v>
      </c>
      <c r="E46" s="487" t="s">
        <v>476</v>
      </c>
      <c r="F46" s="10" t="str">
        <f>CHOOSE(Content!$A$1, $D46, $E46)&amp;$C46</f>
        <v>Non-current account receivables</v>
      </c>
      <c r="H46" s="52">
        <v>28</v>
      </c>
      <c r="I46" s="52">
        <v>127</v>
      </c>
      <c r="J46" s="52">
        <v>215</v>
      </c>
      <c r="L46" s="52">
        <v>107</v>
      </c>
      <c r="M46" s="52">
        <v>129</v>
      </c>
      <c r="N46" s="52">
        <v>161</v>
      </c>
    </row>
    <row r="47" spans="2:14" ht="16.350000000000001" customHeight="1">
      <c r="B47" s="485"/>
      <c r="C47" s="485" t="str">
        <f t="shared" si="0"/>
        <v/>
      </c>
      <c r="D47" s="487" t="s">
        <v>579</v>
      </c>
      <c r="E47" s="487" t="s">
        <v>580</v>
      </c>
      <c r="F47" s="10" t="str">
        <f>CHOOSE(Content!$A$1, $D47, $E47)&amp;$C47</f>
        <v>Non-current financial assets at fair value</v>
      </c>
      <c r="H47" s="52">
        <v>8</v>
      </c>
      <c r="I47" s="52">
        <v>18</v>
      </c>
      <c r="J47" s="52">
        <v>31</v>
      </c>
      <c r="L47" s="52">
        <v>9</v>
      </c>
      <c r="M47" s="52">
        <v>5</v>
      </c>
      <c r="N47" s="52">
        <v>28</v>
      </c>
    </row>
    <row r="48" spans="2:14" ht="16.350000000000001" customHeight="1">
      <c r="B48" s="485"/>
      <c r="C48" s="485" t="str">
        <f t="shared" si="0"/>
        <v/>
      </c>
      <c r="D48" s="487" t="s">
        <v>76</v>
      </c>
      <c r="E48" s="487" t="s">
        <v>281</v>
      </c>
      <c r="F48" s="10" t="str">
        <f>CHOOSE(Content!$A$1, $D48, $E48)&amp;$C48</f>
        <v>Deferred tax asset</v>
      </c>
      <c r="H48" s="52">
        <v>5</v>
      </c>
      <c r="I48" s="52">
        <v>5</v>
      </c>
      <c r="J48" s="52">
        <v>3</v>
      </c>
      <c r="L48" s="52">
        <v>192</v>
      </c>
      <c r="M48" s="52">
        <v>5</v>
      </c>
      <c r="N48" s="52">
        <v>7</v>
      </c>
    </row>
    <row r="49" spans="2:17" ht="16.350000000000001" customHeight="1">
      <c r="B49" s="485"/>
      <c r="C49" s="485"/>
      <c r="D49" s="487" t="s">
        <v>715</v>
      </c>
      <c r="E49" s="487" t="s">
        <v>716</v>
      </c>
      <c r="F49" s="10" t="str">
        <f>CHOOSE(Content!$A$1, $D49, $E49)&amp;$C49</f>
        <v>Non-current VAT receivable</v>
      </c>
      <c r="H49" s="52">
        <v>0</v>
      </c>
      <c r="I49" s="52">
        <v>0</v>
      </c>
      <c r="J49" s="52">
        <v>14</v>
      </c>
      <c r="L49" s="52"/>
      <c r="M49" s="52"/>
      <c r="N49" s="52"/>
    </row>
    <row r="50" spans="2:17" ht="16.350000000000001" customHeight="1">
      <c r="B50" s="485"/>
      <c r="C50" s="485" t="str">
        <f t="shared" si="0"/>
        <v/>
      </c>
      <c r="D50" s="487" t="s">
        <v>77</v>
      </c>
      <c r="E50" s="487" t="s">
        <v>283</v>
      </c>
      <c r="F50" s="172" t="str">
        <f>CHOOSE(Content!$A$1, $D50, $E50)&amp;$C50</f>
        <v>Total non-current assets</v>
      </c>
      <c r="H50" s="172">
        <v>921</v>
      </c>
      <c r="I50" s="173">
        <v>1171</v>
      </c>
      <c r="J50" s="173">
        <v>1651</v>
      </c>
      <c r="L50" s="173">
        <v>3637</v>
      </c>
      <c r="M50" s="173">
        <v>1081</v>
      </c>
      <c r="N50" s="173">
        <v>1356</v>
      </c>
      <c r="P50" s="508"/>
      <c r="Q50" s="508"/>
    </row>
    <row r="51" spans="2:17" ht="33" customHeight="1">
      <c r="B51" s="485"/>
      <c r="C51" s="485" t="str">
        <f t="shared" si="0"/>
        <v/>
      </c>
      <c r="D51" s="487" t="s">
        <v>260</v>
      </c>
      <c r="E51" s="487" t="s">
        <v>284</v>
      </c>
      <c r="F51" s="10" t="str">
        <f>CHOOSE(Content!$A$1, $D51, $E51)&amp;$C51</f>
        <v>Current inventories</v>
      </c>
      <c r="H51" s="52">
        <v>194</v>
      </c>
      <c r="I51" s="52">
        <v>330</v>
      </c>
      <c r="J51" s="52">
        <v>406</v>
      </c>
      <c r="L51" s="52">
        <v>1178</v>
      </c>
      <c r="M51" s="52">
        <v>178</v>
      </c>
      <c r="N51" s="52">
        <v>295</v>
      </c>
    </row>
    <row r="52" spans="2:17" ht="16.350000000000001" customHeight="1">
      <c r="B52" s="485"/>
      <c r="C52" s="485" t="str">
        <f t="shared" si="0"/>
        <v/>
      </c>
      <c r="D52" s="487" t="s">
        <v>79</v>
      </c>
      <c r="E52" s="487" t="s">
        <v>286</v>
      </c>
      <c r="F52" s="10" t="str">
        <f>CHOOSE(Content!$A$1, $D52, $E52)&amp;$C52</f>
        <v>Prepayments to suppliers</v>
      </c>
      <c r="H52" s="52">
        <v>30</v>
      </c>
      <c r="I52" s="52">
        <v>31</v>
      </c>
      <c r="J52" s="52">
        <v>48</v>
      </c>
      <c r="L52" s="52">
        <v>180</v>
      </c>
      <c r="M52" s="52">
        <v>34</v>
      </c>
      <c r="N52" s="52">
        <v>48</v>
      </c>
    </row>
    <row r="53" spans="2:17" ht="16.350000000000001" customHeight="1">
      <c r="B53" s="485"/>
      <c r="C53" s="485" t="str">
        <f t="shared" si="0"/>
        <v/>
      </c>
      <c r="D53" s="487" t="s">
        <v>80</v>
      </c>
      <c r="E53" s="487" t="s">
        <v>287</v>
      </c>
      <c r="F53" s="10" t="str">
        <f>CHOOSE(Content!$A$1, $D53, $E53)&amp;$C53</f>
        <v>Income tax prepaid</v>
      </c>
      <c r="H53" s="52">
        <v>17</v>
      </c>
      <c r="I53" s="52">
        <v>40</v>
      </c>
      <c r="J53" s="52">
        <v>1</v>
      </c>
      <c r="L53" s="52">
        <v>46</v>
      </c>
      <c r="M53" s="52">
        <v>12</v>
      </c>
      <c r="N53" s="52">
        <v>9</v>
      </c>
    </row>
    <row r="54" spans="2:17" ht="16.350000000000001" customHeight="1">
      <c r="B54" s="485"/>
      <c r="C54" s="485" t="str">
        <f t="shared" si="0"/>
        <v/>
      </c>
      <c r="D54" s="487" t="s">
        <v>477</v>
      </c>
      <c r="E54" s="487" t="s">
        <v>478</v>
      </c>
      <c r="F54" s="10" t="str">
        <f>CHOOSE(Content!$A$1, $D54, $E54)&amp;$C54</f>
        <v>VAT receivable</v>
      </c>
      <c r="H54" s="52">
        <v>47</v>
      </c>
      <c r="I54" s="52">
        <v>50</v>
      </c>
      <c r="J54" s="52">
        <v>116</v>
      </c>
      <c r="L54" s="52">
        <v>131</v>
      </c>
      <c r="M54" s="52">
        <v>42</v>
      </c>
      <c r="N54" s="52">
        <v>70</v>
      </c>
    </row>
    <row r="55" spans="2:17" ht="16.350000000000001" customHeight="1">
      <c r="B55" s="485"/>
      <c r="C55" s="485" t="str">
        <f t="shared" si="0"/>
        <v/>
      </c>
      <c r="D55" s="487" t="s">
        <v>78</v>
      </c>
      <c r="E55" s="487" t="s">
        <v>285</v>
      </c>
      <c r="F55" s="10" t="str">
        <f>CHOOSE(Content!$A$1, $D55, $E55)&amp;$C55</f>
        <v>Trade and other receivables</v>
      </c>
      <c r="H55" s="52">
        <v>37</v>
      </c>
      <c r="I55" s="52">
        <v>67</v>
      </c>
      <c r="J55" s="52">
        <v>156</v>
      </c>
      <c r="L55" s="52">
        <v>266</v>
      </c>
      <c r="M55" s="52">
        <v>26</v>
      </c>
      <c r="N55" s="52">
        <v>190</v>
      </c>
    </row>
    <row r="56" spans="2:17" s="38" customFormat="1" ht="32.1" customHeight="1">
      <c r="B56" s="485"/>
      <c r="C56" s="485" t="str">
        <f t="shared" si="0"/>
        <v/>
      </c>
      <c r="D56" s="487" t="s">
        <v>479</v>
      </c>
      <c r="E56" s="487" t="s">
        <v>480</v>
      </c>
      <c r="F56" s="14" t="str">
        <f>CHOOSE(Content!$A$1, $D56, $E56)&amp;$C56</f>
        <v>Other financial assets at FVTPL</v>
      </c>
      <c r="G56" s="10"/>
      <c r="H56" s="124">
        <v>1</v>
      </c>
      <c r="I56" s="124">
        <v>0</v>
      </c>
      <c r="J56" s="124">
        <v>0</v>
      </c>
      <c r="L56" s="76">
        <v>0</v>
      </c>
      <c r="M56" s="76">
        <v>0</v>
      </c>
      <c r="N56" s="76">
        <v>0</v>
      </c>
    </row>
    <row r="57" spans="2:17" ht="16.350000000000001" customHeight="1">
      <c r="B57" s="485"/>
      <c r="C57" s="485" t="str">
        <f t="shared" si="0"/>
        <v/>
      </c>
      <c r="D57" s="487" t="s">
        <v>81</v>
      </c>
      <c r="E57" s="487" t="s">
        <v>288</v>
      </c>
      <c r="F57" s="10" t="str">
        <f>CHOOSE(Content!$A$1, $D57, $E57)&amp;$C57</f>
        <v>Cash and cash equivalents</v>
      </c>
      <c r="H57" s="52">
        <v>761</v>
      </c>
      <c r="I57" s="52">
        <v>351</v>
      </c>
      <c r="J57" s="52">
        <v>878</v>
      </c>
      <c r="L57" s="52">
        <v>842</v>
      </c>
      <c r="M57" s="52">
        <v>696</v>
      </c>
      <c r="N57" s="52">
        <v>731</v>
      </c>
    </row>
    <row r="58" spans="2:17" ht="16.350000000000001" customHeight="1">
      <c r="B58" s="485"/>
      <c r="C58" s="485" t="str">
        <f t="shared" si="0"/>
        <v/>
      </c>
      <c r="D58" s="487" t="s">
        <v>82</v>
      </c>
      <c r="E58" s="487" t="s">
        <v>289</v>
      </c>
      <c r="F58" s="172" t="str">
        <f>CHOOSE(Content!$A$1, $D58, $E58)&amp;$C58</f>
        <v>Total current assets</v>
      </c>
      <c r="H58" s="173">
        <v>1087</v>
      </c>
      <c r="I58" s="173">
        <v>869</v>
      </c>
      <c r="J58" s="173">
        <v>1605</v>
      </c>
      <c r="L58" s="173">
        <v>2643</v>
      </c>
      <c r="M58" s="173">
        <v>988</v>
      </c>
      <c r="N58" s="173">
        <v>1343</v>
      </c>
      <c r="P58" s="508"/>
      <c r="Q58" s="508"/>
    </row>
    <row r="59" spans="2:17" ht="33" customHeight="1">
      <c r="B59" s="485"/>
      <c r="C59" s="485" t="str">
        <f t="shared" si="0"/>
        <v/>
      </c>
      <c r="D59" s="487" t="s">
        <v>132</v>
      </c>
      <c r="E59" s="487" t="s">
        <v>703</v>
      </c>
      <c r="F59" s="181" t="str">
        <f>CHOOSE(Content!$A$1, $D59, $E59)&amp;$C59</f>
        <v>TOTAL ASSETS</v>
      </c>
      <c r="H59" s="440">
        <v>2008</v>
      </c>
      <c r="I59" s="440">
        <v>2040</v>
      </c>
      <c r="J59" s="440">
        <v>3256</v>
      </c>
      <c r="L59" s="440">
        <v>6280</v>
      </c>
      <c r="M59" s="440">
        <v>2069</v>
      </c>
      <c r="N59" s="440">
        <v>2699</v>
      </c>
      <c r="P59" s="508"/>
      <c r="Q59" s="508"/>
    </row>
    <row r="60" spans="2:17" ht="48" customHeight="1">
      <c r="B60" s="490"/>
      <c r="C60" s="490" t="str">
        <f t="shared" si="0"/>
        <v/>
      </c>
      <c r="D60" s="486" t="s">
        <v>84</v>
      </c>
      <c r="E60" s="486" t="s">
        <v>290</v>
      </c>
      <c r="F60" s="159" t="str">
        <f>CHOOSE(Content!$A$1, $D60, $E60)&amp;$C60</f>
        <v>Liabilities and shareholders' equity</v>
      </c>
      <c r="H60" s="53"/>
      <c r="I60" s="53"/>
      <c r="J60" s="53"/>
    </row>
    <row r="61" spans="2:17" ht="16.350000000000001" customHeight="1">
      <c r="B61" s="485"/>
      <c r="C61" s="485" t="str">
        <f t="shared" si="0"/>
        <v/>
      </c>
      <c r="D61" s="487" t="s">
        <v>261</v>
      </c>
      <c r="E61" s="487" t="s">
        <v>296</v>
      </c>
      <c r="F61" s="38" t="str">
        <f>CHOOSE(Content!$A$1, $D61, $E61)&amp;$C61</f>
        <v>Accounts payable and accrued liabilities</v>
      </c>
      <c r="H61" s="86">
        <v>-71</v>
      </c>
      <c r="I61" s="86">
        <v>-62</v>
      </c>
      <c r="J61" s="86">
        <v>-86</v>
      </c>
      <c r="L61" s="86">
        <v>-240</v>
      </c>
      <c r="M61" s="86">
        <v>-70</v>
      </c>
      <c r="N61" s="86">
        <v>-66</v>
      </c>
    </row>
    <row r="62" spans="2:17" ht="16.350000000000001" customHeight="1">
      <c r="B62" s="485"/>
      <c r="C62" s="485" t="str">
        <f t="shared" si="0"/>
        <v/>
      </c>
      <c r="D62" s="487" t="s">
        <v>85</v>
      </c>
      <c r="E62" s="487" t="s">
        <v>291</v>
      </c>
      <c r="F62" s="38" t="str">
        <f>CHOOSE(Content!$A$1, $D62, $E62)&amp;$C62</f>
        <v>Current borrowings</v>
      </c>
      <c r="H62" s="86">
        <v>-219</v>
      </c>
      <c r="I62" s="86">
        <v>-105</v>
      </c>
      <c r="J62" s="86">
        <v>-75</v>
      </c>
      <c r="L62" s="86">
        <v>-1005</v>
      </c>
      <c r="M62" s="86">
        <v>-179</v>
      </c>
      <c r="N62" s="86">
        <v>-105</v>
      </c>
    </row>
    <row r="63" spans="2:17" ht="16.350000000000001" customHeight="1">
      <c r="B63" s="485"/>
      <c r="C63" s="485" t="str">
        <f t="shared" si="0"/>
        <v/>
      </c>
      <c r="D63" s="487" t="s">
        <v>86</v>
      </c>
      <c r="E63" s="487" t="s">
        <v>292</v>
      </c>
      <c r="F63" s="38" t="str">
        <f>CHOOSE(Content!$A$1, $D63, $E63)&amp;$C63</f>
        <v>Income tax payable</v>
      </c>
      <c r="H63" s="86">
        <v>-33</v>
      </c>
      <c r="I63" s="86" t="s">
        <v>2</v>
      </c>
      <c r="J63" s="86">
        <v>-26</v>
      </c>
      <c r="L63" s="86">
        <v>-20</v>
      </c>
      <c r="M63" s="86">
        <v>-25</v>
      </c>
      <c r="N63" s="86">
        <v>-30</v>
      </c>
    </row>
    <row r="64" spans="2:17" ht="16.350000000000001" customHeight="1">
      <c r="B64" s="485"/>
      <c r="C64" s="485" t="str">
        <f t="shared" si="0"/>
        <v/>
      </c>
      <c r="D64" s="487" t="s">
        <v>583</v>
      </c>
      <c r="E64" s="487" t="s">
        <v>584</v>
      </c>
      <c r="F64" s="38" t="str">
        <f>CHOOSE(Content!$A$1, $D64, $E64)&amp;$C64</f>
        <v>Current provisions</v>
      </c>
      <c r="H64" s="86">
        <v>0</v>
      </c>
      <c r="I64" s="86">
        <v>-7</v>
      </c>
      <c r="J64" s="86">
        <v>-9</v>
      </c>
      <c r="L64" s="86">
        <v>0</v>
      </c>
      <c r="M64" s="86">
        <v>0</v>
      </c>
      <c r="N64" s="86">
        <v>-5</v>
      </c>
    </row>
    <row r="65" spans="2:17" ht="16.350000000000001" customHeight="1">
      <c r="B65" s="485"/>
      <c r="C65" s="485" t="str">
        <f t="shared" si="0"/>
        <v/>
      </c>
      <c r="D65" s="487" t="s">
        <v>87</v>
      </c>
      <c r="E65" s="487" t="s">
        <v>293</v>
      </c>
      <c r="F65" s="38" t="str">
        <f>CHOOSE(Content!$A$1, $D65, $E65)&amp;$C65</f>
        <v>Other taxes payable</v>
      </c>
      <c r="H65" s="86">
        <v>-31</v>
      </c>
      <c r="I65" s="86">
        <v>-41</v>
      </c>
      <c r="J65" s="86">
        <v>-75</v>
      </c>
      <c r="L65" s="86">
        <v>-81</v>
      </c>
      <c r="M65" s="86">
        <v>-31</v>
      </c>
      <c r="N65" s="86">
        <v>-55</v>
      </c>
    </row>
    <row r="66" spans="2:17" ht="16.350000000000001" customHeight="1">
      <c r="B66" s="485"/>
      <c r="C66" s="485"/>
      <c r="D66" s="487" t="s">
        <v>673</v>
      </c>
      <c r="E66" s="487" t="s">
        <v>674</v>
      </c>
      <c r="F66" s="38" t="str">
        <f>CHOOSE(Content!$A$1, $D66, $E66)&amp;$C66</f>
        <v>Current portion of contingent consideration liability</v>
      </c>
      <c r="H66" s="86">
        <v>0</v>
      </c>
      <c r="I66" s="86">
        <v>0</v>
      </c>
      <c r="J66" s="86">
        <v>0</v>
      </c>
      <c r="L66" s="86">
        <v>-15</v>
      </c>
      <c r="M66" s="86">
        <v>0</v>
      </c>
      <c r="N66" s="86">
        <v>0</v>
      </c>
    </row>
    <row r="67" spans="2:17" ht="16.350000000000001" customHeight="1">
      <c r="B67" s="485"/>
      <c r="C67" s="485" t="str">
        <f t="shared" si="0"/>
        <v/>
      </c>
      <c r="D67" s="487" t="s">
        <v>546</v>
      </c>
      <c r="E67" s="487" t="s">
        <v>294</v>
      </c>
      <c r="F67" s="38" t="str">
        <f>CHOOSE(Content!$A$1, $D67, $E67)&amp;$C67</f>
        <v>Current lease liabilities</v>
      </c>
      <c r="H67" s="86">
        <v>-3</v>
      </c>
      <c r="I67" s="86">
        <v>-1</v>
      </c>
      <c r="J67" s="86">
        <v>0</v>
      </c>
      <c r="L67" s="86">
        <v>-18</v>
      </c>
      <c r="M67" s="86">
        <v>-1</v>
      </c>
      <c r="N67" s="86">
        <v>0</v>
      </c>
    </row>
    <row r="68" spans="2:17" ht="16.350000000000001" customHeight="1">
      <c r="B68" s="485"/>
      <c r="C68" s="485" t="str">
        <f t="shared" si="0"/>
        <v/>
      </c>
      <c r="D68" s="487" t="s">
        <v>427</v>
      </c>
      <c r="E68" s="487" t="s">
        <v>428</v>
      </c>
      <c r="F68" s="38" t="str">
        <f>CHOOSE(Content!$A$1, $D68, $E68)&amp;$C68</f>
        <v>Liabilities associated with assets classified as held for sale</v>
      </c>
      <c r="H68" s="86">
        <v>-1</v>
      </c>
      <c r="I68" s="86">
        <v>0</v>
      </c>
      <c r="J68" s="86">
        <v>0</v>
      </c>
      <c r="L68" s="86">
        <v>0</v>
      </c>
      <c r="M68" s="86">
        <v>0</v>
      </c>
      <c r="N68" s="86">
        <v>0</v>
      </c>
    </row>
    <row r="69" spans="2:17" ht="16.350000000000001" customHeight="1">
      <c r="B69" s="485"/>
      <c r="C69" s="485" t="str">
        <f t="shared" si="0"/>
        <v/>
      </c>
      <c r="D69" s="487" t="s">
        <v>88</v>
      </c>
      <c r="E69" s="487" t="s">
        <v>295</v>
      </c>
      <c r="F69" s="155" t="str">
        <f>CHOOSE(Content!$A$1, $D69, $E69)&amp;$C69</f>
        <v>Total current liabilities</v>
      </c>
      <c r="H69" s="169">
        <v>-358</v>
      </c>
      <c r="I69" s="169">
        <v>-216</v>
      </c>
      <c r="J69" s="169">
        <v>-271</v>
      </c>
      <c r="L69" s="169">
        <v>-1379</v>
      </c>
      <c r="M69" s="169">
        <v>-306</v>
      </c>
      <c r="N69" s="169">
        <v>-261</v>
      </c>
      <c r="P69" s="508"/>
      <c r="Q69" s="508"/>
    </row>
    <row r="70" spans="2:17" ht="32.1" customHeight="1">
      <c r="B70" s="485"/>
      <c r="C70" s="485" t="str">
        <f t="shared" si="0"/>
        <v/>
      </c>
      <c r="D70" s="487" t="s">
        <v>434</v>
      </c>
      <c r="E70" s="487" t="s">
        <v>297</v>
      </c>
      <c r="F70" s="10" t="str">
        <f>CHOOSE(Content!$A$1, $D70, $E70)&amp;$C70</f>
        <v>Non-current borrowings</v>
      </c>
      <c r="H70" s="441">
        <v>-185</v>
      </c>
      <c r="I70" s="441">
        <v>-103</v>
      </c>
      <c r="J70" s="441">
        <v>-150</v>
      </c>
      <c r="L70" s="86">
        <v>-2220</v>
      </c>
      <c r="M70" s="86">
        <v>-143</v>
      </c>
      <c r="N70" s="86">
        <v>-162</v>
      </c>
    </row>
    <row r="71" spans="2:17" ht="16.350000000000001" customHeight="1">
      <c r="B71" s="485"/>
      <c r="C71" s="485" t="str">
        <f t="shared" si="0"/>
        <v/>
      </c>
      <c r="D71" s="487" t="s">
        <v>571</v>
      </c>
      <c r="E71" s="487" t="s">
        <v>572</v>
      </c>
      <c r="F71" s="38" t="str">
        <f>CHOOSE(Content!$A$1, $D71, $E71)&amp;$C71</f>
        <v>Contingent consideration liabilities</v>
      </c>
      <c r="H71" s="86">
        <v>-13</v>
      </c>
      <c r="I71" s="86">
        <v>-28</v>
      </c>
      <c r="J71" s="86">
        <v>0</v>
      </c>
      <c r="L71" s="86">
        <v>-29</v>
      </c>
      <c r="M71" s="86">
        <v>-16</v>
      </c>
      <c r="N71" s="86">
        <v>0</v>
      </c>
    </row>
    <row r="72" spans="2:17" ht="16.350000000000001" customHeight="1">
      <c r="B72" s="485"/>
      <c r="C72" s="485" t="str">
        <f t="shared" ref="C72:C144" si="1">IFERROR(CHOOSE(B72, " ¹ "," ² "," ³ "," ⁴ "," ⁵ "," ⁶ "," ⁷ "," ⁸ "," ⁹ ", " ¹⁰ "," ¹¹ "," ¹² " ),"")</f>
        <v/>
      </c>
      <c r="D72" s="487" t="s">
        <v>581</v>
      </c>
      <c r="E72" s="487" t="s">
        <v>582</v>
      </c>
      <c r="F72" s="38" t="str">
        <f>CHOOSE(Content!$A$1, $D72, $E72)&amp;$C72</f>
        <v>Non-current provisions</v>
      </c>
      <c r="H72" s="86">
        <v>0</v>
      </c>
      <c r="I72" s="86">
        <v>-37</v>
      </c>
      <c r="J72" s="86">
        <v>-56</v>
      </c>
      <c r="L72" s="86">
        <v>-77</v>
      </c>
      <c r="M72" s="86">
        <v>-40</v>
      </c>
      <c r="N72" s="86">
        <v>-37</v>
      </c>
    </row>
    <row r="73" spans="2:17" ht="16.350000000000001" customHeight="1">
      <c r="B73" s="485"/>
      <c r="C73" s="485" t="str">
        <f t="shared" si="1"/>
        <v/>
      </c>
      <c r="D73" s="487" t="s">
        <v>431</v>
      </c>
      <c r="E73" s="487" t="s">
        <v>432</v>
      </c>
      <c r="F73" s="38" t="str">
        <f>CHOOSE(Content!$A$1, $D73, $E73)&amp;$C73</f>
        <v>Non-current lease liabilities</v>
      </c>
      <c r="H73" s="86">
        <v>-2</v>
      </c>
      <c r="I73" s="86">
        <v>0</v>
      </c>
      <c r="J73" s="86">
        <v>0</v>
      </c>
      <c r="L73" s="86">
        <v>-52</v>
      </c>
      <c r="M73" s="86">
        <v>-2</v>
      </c>
      <c r="N73" s="86">
        <v>0</v>
      </c>
    </row>
    <row r="74" spans="2:17" ht="16.350000000000001" customHeight="1">
      <c r="B74" s="485"/>
      <c r="C74" s="485" t="str">
        <f t="shared" si="1"/>
        <v/>
      </c>
      <c r="D74" s="487" t="s">
        <v>92</v>
      </c>
      <c r="E74" s="487" t="s">
        <v>300</v>
      </c>
      <c r="F74" s="38" t="str">
        <f>CHOOSE(Content!$A$1, $D74, $E74)&amp;$C74</f>
        <v>Other non-current liabilities</v>
      </c>
      <c r="H74" s="86">
        <v>-9</v>
      </c>
      <c r="I74" s="86">
        <v>0</v>
      </c>
      <c r="J74" s="86">
        <v>-5</v>
      </c>
      <c r="L74" s="86">
        <v>-18</v>
      </c>
      <c r="M74" s="86">
        <v>0</v>
      </c>
      <c r="N74" s="86">
        <v>0</v>
      </c>
    </row>
    <row r="75" spans="2:17" ht="16.350000000000001" customHeight="1">
      <c r="B75" s="485"/>
      <c r="C75" s="485" t="str">
        <f t="shared" si="1"/>
        <v/>
      </c>
      <c r="D75" s="487" t="s">
        <v>90</v>
      </c>
      <c r="E75" s="487" t="s">
        <v>298</v>
      </c>
      <c r="F75" s="38" t="str">
        <f>CHOOSE(Content!$A$1, $D75, $E75)&amp;$C75</f>
        <v>Deferred tax liability</v>
      </c>
      <c r="H75" s="86">
        <v>-54</v>
      </c>
      <c r="I75" s="86">
        <v>-48</v>
      </c>
      <c r="J75" s="86">
        <v>-41</v>
      </c>
      <c r="L75" s="86">
        <v>-252</v>
      </c>
      <c r="M75" s="86">
        <v>-47</v>
      </c>
      <c r="N75" s="86">
        <v>-37</v>
      </c>
    </row>
    <row r="76" spans="2:17" ht="16.350000000000001" customHeight="1">
      <c r="B76" s="485"/>
      <c r="C76" s="485" t="str">
        <f t="shared" si="1"/>
        <v/>
      </c>
      <c r="D76" s="487" t="s">
        <v>91</v>
      </c>
      <c r="E76" s="487" t="s">
        <v>299</v>
      </c>
      <c r="F76" s="38" t="str">
        <f>CHOOSE(Content!$A$1, $D76, $E76)&amp;$C76</f>
        <v>Environmental obligations</v>
      </c>
      <c r="H76" s="86">
        <v>-15</v>
      </c>
      <c r="I76" s="86">
        <v>0</v>
      </c>
      <c r="J76" s="86">
        <v>0</v>
      </c>
      <c r="L76" s="86">
        <v>0</v>
      </c>
      <c r="M76" s="86">
        <v>0</v>
      </c>
      <c r="N76" s="86">
        <v>0</v>
      </c>
    </row>
    <row r="77" spans="2:17" ht="16.350000000000001" customHeight="1">
      <c r="B77" s="485"/>
      <c r="C77" s="485" t="str">
        <f t="shared" si="1"/>
        <v/>
      </c>
      <c r="D77" s="487" t="s">
        <v>93</v>
      </c>
      <c r="E77" s="487" t="s">
        <v>301</v>
      </c>
      <c r="F77" s="155" t="str">
        <f>CHOOSE(Content!$A$1, $D77, $E77)&amp;$C77</f>
        <v>Total non-current liabilities</v>
      </c>
      <c r="H77" s="169">
        <v>-278</v>
      </c>
      <c r="I77" s="169">
        <v>-216</v>
      </c>
      <c r="J77" s="169">
        <v>-252</v>
      </c>
      <c r="L77" s="169">
        <v>-2648</v>
      </c>
      <c r="M77" s="169">
        <v>-248</v>
      </c>
      <c r="N77" s="169">
        <v>-236</v>
      </c>
      <c r="P77" s="508"/>
      <c r="Q77" s="508"/>
    </row>
    <row r="78" spans="2:17" ht="33" customHeight="1">
      <c r="B78" s="485"/>
      <c r="C78" s="485" t="str">
        <f t="shared" si="1"/>
        <v/>
      </c>
      <c r="D78" s="487" t="s">
        <v>133</v>
      </c>
      <c r="E78" s="487" t="s">
        <v>700</v>
      </c>
      <c r="F78" s="181" t="str">
        <f>CHOOSE(Content!$A$1, $D78, $E78)&amp;$C78</f>
        <v>TOTAL LIABILITIES</v>
      </c>
      <c r="H78" s="442">
        <v>-636</v>
      </c>
      <c r="I78" s="442">
        <v>-432</v>
      </c>
      <c r="J78" s="442">
        <v>-523</v>
      </c>
      <c r="L78" s="442">
        <v>-4027</v>
      </c>
      <c r="M78" s="442">
        <v>-554</v>
      </c>
      <c r="N78" s="442">
        <v>-497</v>
      </c>
      <c r="P78" s="508"/>
      <c r="Q78" s="508"/>
    </row>
    <row r="79" spans="2:17" ht="16.350000000000001" customHeight="1">
      <c r="B79" s="485"/>
      <c r="C79" s="485" t="str">
        <f t="shared" si="1"/>
        <v/>
      </c>
      <c r="D79" s="487" t="s">
        <v>94</v>
      </c>
      <c r="E79" s="487" t="s">
        <v>701</v>
      </c>
      <c r="F79" s="172" t="str">
        <f>CHOOSE(Content!$A$1, $D79, $E79)&amp;$C79</f>
        <v>NET ASSETS</v>
      </c>
      <c r="H79" s="169">
        <v>1372</v>
      </c>
      <c r="I79" s="169">
        <v>1608</v>
      </c>
      <c r="J79" s="169">
        <v>2733</v>
      </c>
      <c r="L79" s="169">
        <v>2253</v>
      </c>
      <c r="M79" s="169">
        <v>1515</v>
      </c>
      <c r="N79" s="169">
        <v>2202</v>
      </c>
      <c r="P79" s="508"/>
      <c r="Q79" s="508"/>
    </row>
    <row r="80" spans="2:17" ht="33" customHeight="1">
      <c r="B80" s="485"/>
      <c r="C80" s="485" t="str">
        <f t="shared" si="1"/>
        <v/>
      </c>
      <c r="D80" s="487" t="s">
        <v>481</v>
      </c>
      <c r="E80" s="487" t="s">
        <v>482</v>
      </c>
      <c r="F80" s="10" t="str">
        <f>CHOOSE(Content!$A$1, $D80, $E80)&amp;$C80</f>
        <v>Share capital</v>
      </c>
      <c r="H80" s="441">
        <v>14</v>
      </c>
      <c r="I80" s="441">
        <v>14</v>
      </c>
      <c r="J80" s="441">
        <v>14</v>
      </c>
      <c r="L80" s="441">
        <v>14</v>
      </c>
      <c r="M80" s="441">
        <v>14</v>
      </c>
      <c r="N80" s="441">
        <v>14</v>
      </c>
    </row>
    <row r="81" spans="1:17" ht="16.350000000000001" customHeight="1">
      <c r="B81" s="485"/>
      <c r="C81" s="485" t="str">
        <f t="shared" si="1"/>
        <v/>
      </c>
      <c r="D81" s="487" t="s">
        <v>483</v>
      </c>
      <c r="E81" s="487" t="s">
        <v>484</v>
      </c>
      <c r="F81" s="38" t="str">
        <f>CHOOSE(Content!$A$1, $D81, $E81)&amp;$C81</f>
        <v>Share premium</v>
      </c>
      <c r="H81" s="86">
        <v>2436</v>
      </c>
      <c r="I81" s="86">
        <v>2436</v>
      </c>
      <c r="J81" s="86">
        <v>2436</v>
      </c>
      <c r="L81" s="441">
        <v>2436</v>
      </c>
      <c r="M81" s="441">
        <v>2436</v>
      </c>
      <c r="N81" s="441">
        <v>2436</v>
      </c>
    </row>
    <row r="82" spans="1:17" ht="16.350000000000001" customHeight="1">
      <c r="B82" s="485"/>
      <c r="C82" s="485"/>
      <c r="D82" s="487" t="s">
        <v>689</v>
      </c>
      <c r="E82" s="487" t="s">
        <v>691</v>
      </c>
      <c r="F82" s="38" t="str">
        <f>CHOOSE(Content!$A$1, $D82, $E82)&amp;$C82</f>
        <v>Purchase of shares through mandatory buyback</v>
      </c>
      <c r="H82" s="86">
        <v>0</v>
      </c>
      <c r="I82" s="86">
        <v>0</v>
      </c>
      <c r="J82" s="86">
        <v>0</v>
      </c>
      <c r="L82" s="441">
        <v>0</v>
      </c>
      <c r="M82" s="441">
        <v>0</v>
      </c>
      <c r="N82" s="441">
        <v>-79</v>
      </c>
    </row>
    <row r="83" spans="1:17" ht="16.350000000000001" customHeight="1">
      <c r="B83" s="485"/>
      <c r="C83" s="485" t="str">
        <f t="shared" si="1"/>
        <v/>
      </c>
      <c r="D83" s="487" t="s">
        <v>95</v>
      </c>
      <c r="E83" s="487" t="s">
        <v>302</v>
      </c>
      <c r="F83" s="38" t="str">
        <f>CHOOSE(Content!$A$1, $D83, $E83)&amp;$C83</f>
        <v>Share-based compensation reserve</v>
      </c>
      <c r="H83" s="86">
        <v>4</v>
      </c>
      <c r="I83" s="86" t="s">
        <v>2</v>
      </c>
      <c r="J83" s="86">
        <v>0</v>
      </c>
      <c r="L83" s="441">
        <v>33</v>
      </c>
      <c r="M83" s="441">
        <v>4</v>
      </c>
      <c r="N83" s="441">
        <v>0</v>
      </c>
    </row>
    <row r="84" spans="1:17" ht="16.350000000000001" customHeight="1">
      <c r="B84" s="485"/>
      <c r="C84" s="485" t="str">
        <f t="shared" si="1"/>
        <v/>
      </c>
      <c r="D84" s="487" t="s">
        <v>448</v>
      </c>
      <c r="E84" s="487" t="s">
        <v>449</v>
      </c>
      <c r="F84" s="38" t="str">
        <f>CHOOSE(Content!$A$1, $D84, $E84)&amp;$C84</f>
        <v>Cash flow hedging reserve</v>
      </c>
      <c r="H84" s="86">
        <v>-1138</v>
      </c>
      <c r="I84" s="86">
        <v>3</v>
      </c>
      <c r="J84" s="86">
        <v>1</v>
      </c>
      <c r="L84" s="441">
        <v>8</v>
      </c>
      <c r="M84" s="441">
        <v>5</v>
      </c>
      <c r="N84" s="441">
        <v>2</v>
      </c>
    </row>
    <row r="85" spans="1:17" ht="16.350000000000001" customHeight="1">
      <c r="B85" s="485"/>
      <c r="C85" s="485" t="str">
        <f t="shared" si="1"/>
        <v/>
      </c>
      <c r="D85" s="487" t="s">
        <v>96</v>
      </c>
      <c r="E85" s="487" t="s">
        <v>303</v>
      </c>
      <c r="F85" s="38" t="str">
        <f>CHOOSE(Content!$A$1, $D85, $E85)&amp;$C85</f>
        <v>Translation reserve</v>
      </c>
      <c r="H85" s="86">
        <v>7</v>
      </c>
      <c r="I85" s="86">
        <v>-1278</v>
      </c>
      <c r="J85" s="86">
        <v>-1117</v>
      </c>
      <c r="L85" s="441">
        <v>-2063</v>
      </c>
      <c r="M85" s="441">
        <v>-1288</v>
      </c>
      <c r="N85" s="441">
        <v>-1192</v>
      </c>
    </row>
    <row r="86" spans="1:17" ht="16.350000000000001" customHeight="1">
      <c r="B86" s="485"/>
      <c r="C86" s="485"/>
      <c r="D86" s="487" t="s">
        <v>687</v>
      </c>
      <c r="E86" s="487" t="s">
        <v>708</v>
      </c>
      <c r="F86" s="38" t="str">
        <f>CHOOSE(Content!$A$1, $D86, $E86)&amp;$C86</f>
        <v>Fair value reserve</v>
      </c>
      <c r="H86" s="86"/>
      <c r="I86" s="86"/>
      <c r="J86" s="86">
        <v>4</v>
      </c>
      <c r="L86" s="441"/>
      <c r="M86" s="441"/>
      <c r="N86" s="441">
        <v>11</v>
      </c>
    </row>
    <row r="87" spans="1:17" ht="16.350000000000001" customHeight="1">
      <c r="B87" s="505"/>
      <c r="C87" s="505" t="str">
        <f t="shared" si="1"/>
        <v/>
      </c>
      <c r="D87" s="487" t="s">
        <v>97</v>
      </c>
      <c r="E87" s="487" t="s">
        <v>304</v>
      </c>
      <c r="F87" s="38" t="str">
        <f>CHOOSE(Content!$A$1, $D87, $E87)&amp;$C87</f>
        <v>Retained earnings</v>
      </c>
      <c r="H87" s="86">
        <v>49</v>
      </c>
      <c r="I87" s="86">
        <v>433</v>
      </c>
      <c r="J87" s="86">
        <v>1463</v>
      </c>
      <c r="L87" s="441">
        <v>1825</v>
      </c>
      <c r="M87" s="441">
        <v>344</v>
      </c>
      <c r="N87" s="441">
        <v>1010</v>
      </c>
    </row>
    <row r="88" spans="1:17" ht="16.350000000000001" customHeight="1">
      <c r="B88" s="485"/>
      <c r="C88" s="485" t="str">
        <f t="shared" si="1"/>
        <v/>
      </c>
      <c r="D88" s="487" t="s">
        <v>160</v>
      </c>
      <c r="E88" s="501" t="s">
        <v>702</v>
      </c>
      <c r="F88" s="172" t="str">
        <f>CHOOSE(Content!$A$1, $D88, $E88)&amp;$C88</f>
        <v>TOTAL EQUITY</v>
      </c>
      <c r="H88" s="169">
        <v>1372</v>
      </c>
      <c r="I88" s="169">
        <v>1608</v>
      </c>
      <c r="J88" s="169">
        <v>2733</v>
      </c>
      <c r="L88" s="169">
        <v>2253</v>
      </c>
      <c r="M88" s="169">
        <v>1515</v>
      </c>
      <c r="N88" s="169">
        <v>2202</v>
      </c>
      <c r="P88" s="508"/>
      <c r="Q88" s="508"/>
    </row>
    <row r="89" spans="1:17" s="81" customFormat="1" ht="15" customHeight="1">
      <c r="A89" s="10"/>
      <c r="B89" s="485"/>
      <c r="C89" s="485" t="str">
        <f t="shared" si="1"/>
        <v/>
      </c>
      <c r="D89" s="487" t="str">
        <f>""</f>
        <v/>
      </c>
      <c r="E89" s="487" t="str">
        <f>""</f>
        <v/>
      </c>
      <c r="F89" s="10" t="str">
        <f>CHOOSE(Content!$A$1, $D89, $E89)&amp;$C89</f>
        <v/>
      </c>
      <c r="G89" s="10"/>
    </row>
    <row r="90" spans="1:17" s="81" customFormat="1" ht="15" customHeight="1">
      <c r="A90" s="10"/>
      <c r="B90" s="485"/>
      <c r="C90" s="485" t="str">
        <f t="shared" si="1"/>
        <v/>
      </c>
      <c r="D90" s="487" t="s">
        <v>339</v>
      </c>
      <c r="E90" s="487" t="s">
        <v>699</v>
      </c>
      <c r="F90" s="181" t="str">
        <f>CHOOSE(Content!$A$1, $D90, $E90)&amp;$C90</f>
        <v>TOTAL LIABILITIES AND SHAREHOLDERS' EQUITY</v>
      </c>
      <c r="G90" s="10"/>
      <c r="H90" s="442">
        <v>2008</v>
      </c>
      <c r="I90" s="442">
        <v>2040</v>
      </c>
      <c r="J90" s="442">
        <v>3256</v>
      </c>
      <c r="L90" s="169">
        <v>6280</v>
      </c>
      <c r="M90" s="169">
        <v>2069</v>
      </c>
      <c r="N90" s="169">
        <v>2699</v>
      </c>
      <c r="P90" s="508"/>
      <c r="Q90" s="508"/>
    </row>
    <row r="91" spans="1:17" ht="60" customHeight="1">
      <c r="B91" s="490"/>
      <c r="C91" s="490" t="str">
        <f t="shared" si="1"/>
        <v/>
      </c>
      <c r="D91" s="486" t="s">
        <v>130</v>
      </c>
      <c r="E91" s="486" t="s">
        <v>305</v>
      </c>
      <c r="F91" s="153" t="str">
        <f>CHOOSE(Content!$A$1, $D91, $E91)&amp;$C91</f>
        <v>Cash flow statement</v>
      </c>
    </row>
    <row r="92" spans="1:17" ht="32.1" customHeight="1" thickBot="1">
      <c r="B92" s="490"/>
      <c r="C92" s="490" t="str">
        <f t="shared" si="1"/>
        <v/>
      </c>
      <c r="D92" s="486" t="s">
        <v>154</v>
      </c>
      <c r="E92" s="486" t="s">
        <v>605</v>
      </c>
      <c r="F92" s="171" t="str">
        <f>CHOOSE(Content!$A$1, $D92, $E92)&amp;$C92</f>
        <v>(US$m)</v>
      </c>
      <c r="H92" s="149" t="str">
        <f>H2</f>
        <v>H1 2024</v>
      </c>
      <c r="I92" s="149" t="str">
        <f>I2</f>
        <v>H1 2025</v>
      </c>
      <c r="J92" s="149" t="str">
        <f>J2</f>
        <v>H1 2026</v>
      </c>
      <c r="L92" s="149" t="str">
        <f>L2</f>
        <v>FY 2023</v>
      </c>
      <c r="M92" s="149" t="str">
        <f>M2</f>
        <v>FY 2024</v>
      </c>
      <c r="N92" s="149" t="str">
        <f>N2</f>
        <v>FY 2025</v>
      </c>
    </row>
    <row r="93" spans="1:17" s="84" customFormat="1" ht="33" customHeight="1">
      <c r="B93" s="485"/>
      <c r="C93" s="485" t="str">
        <f t="shared" si="1"/>
        <v/>
      </c>
      <c r="D93" s="487" t="s">
        <v>98</v>
      </c>
      <c r="E93" s="487" t="s">
        <v>307</v>
      </c>
      <c r="F93" s="84" t="str">
        <f>CHOOSE(Content!$A$1, $D93, $E93)&amp;$C93</f>
        <v>Net cash generated by operating activities</v>
      </c>
      <c r="G93" s="10"/>
      <c r="H93" s="443">
        <v>517</v>
      </c>
      <c r="I93" s="443">
        <v>-86</v>
      </c>
      <c r="J93" s="443">
        <v>436</v>
      </c>
      <c r="L93" s="443">
        <v>575</v>
      </c>
      <c r="M93" s="443">
        <v>823</v>
      </c>
      <c r="N93" s="443">
        <v>603</v>
      </c>
    </row>
    <row r="94" spans="1:17" s="84" customFormat="1" ht="16.350000000000001" customHeight="1">
      <c r="B94" s="485"/>
      <c r="C94" s="485" t="str">
        <f t="shared" si="1"/>
        <v/>
      </c>
      <c r="D94" s="487" t="s">
        <v>485</v>
      </c>
      <c r="E94" s="487" t="s">
        <v>486</v>
      </c>
      <c r="F94" s="38" t="str">
        <f>CHOOSE(Content!$A$1, $D94, $E94)&amp;$C94</f>
        <v>Relating to:</v>
      </c>
      <c r="G94" s="10"/>
      <c r="H94" s="87"/>
      <c r="I94" s="87"/>
      <c r="J94" s="87"/>
      <c r="L94" s="87"/>
      <c r="M94" s="87"/>
      <c r="N94" s="87"/>
    </row>
    <row r="95" spans="1:17" s="84" customFormat="1" ht="16.350000000000001" customHeight="1">
      <c r="B95" s="485"/>
      <c r="C95" s="485" t="str">
        <f t="shared" si="1"/>
        <v/>
      </c>
      <c r="D95" s="487" t="s">
        <v>487</v>
      </c>
      <c r="E95" s="487" t="s">
        <v>489</v>
      </c>
      <c r="F95" s="38" t="str">
        <f>CHOOSE(Content!$A$1, $D95, $E95)&amp;$C95</f>
        <v>Continuing operations</v>
      </c>
      <c r="G95" s="10"/>
      <c r="H95" s="86">
        <v>344</v>
      </c>
      <c r="I95" s="86">
        <v>-86</v>
      </c>
      <c r="J95" s="86">
        <v>436</v>
      </c>
      <c r="L95" s="86">
        <v>125.7890250109121</v>
      </c>
      <c r="M95" s="86">
        <v>650</v>
      </c>
      <c r="N95" s="86">
        <v>603</v>
      </c>
    </row>
    <row r="96" spans="1:17" s="84" customFormat="1" ht="16.350000000000001" customHeight="1">
      <c r="B96" s="485"/>
      <c r="C96" s="485" t="str">
        <f t="shared" si="1"/>
        <v/>
      </c>
      <c r="D96" s="487" t="s">
        <v>488</v>
      </c>
      <c r="E96" s="487" t="s">
        <v>490</v>
      </c>
      <c r="F96" s="38" t="str">
        <f>CHOOSE(Content!$A$1, $D96, $E96)&amp;$C96</f>
        <v>Discontinued operations</v>
      </c>
      <c r="G96" s="10"/>
      <c r="H96" s="86">
        <v>173</v>
      </c>
      <c r="I96" s="86" t="s">
        <v>2</v>
      </c>
      <c r="J96" s="86">
        <v>0</v>
      </c>
      <c r="L96" s="86">
        <v>449.2109749890879</v>
      </c>
      <c r="M96" s="86">
        <v>173</v>
      </c>
      <c r="N96" s="86">
        <v>0</v>
      </c>
    </row>
    <row r="97" spans="2:17" ht="33" customHeight="1">
      <c r="B97" s="485"/>
      <c r="C97" s="485" t="str">
        <f t="shared" si="1"/>
        <v/>
      </c>
      <c r="D97" s="487" t="s">
        <v>99</v>
      </c>
      <c r="E97" s="487" t="s">
        <v>387</v>
      </c>
      <c r="F97" s="84" t="str">
        <f>CHOOSE(Content!$A$1, $D97, $E97)&amp;$C97</f>
        <v>Cash flows from investing activities</v>
      </c>
      <c r="H97" s="444"/>
      <c r="I97" s="444"/>
      <c r="J97" s="444"/>
    </row>
    <row r="98" spans="2:17" ht="16.350000000000001" customHeight="1">
      <c r="B98" s="485"/>
      <c r="C98" s="485" t="str">
        <f t="shared" si="1"/>
        <v/>
      </c>
      <c r="D98" s="487" t="s">
        <v>100</v>
      </c>
      <c r="E98" s="487" t="s">
        <v>308</v>
      </c>
      <c r="F98" s="38" t="str">
        <f>CHOOSE(Content!$A$1, $D98, $E98)&amp;$C98</f>
        <v>Purchases of property, plant and equipment</v>
      </c>
      <c r="H98" s="86">
        <v>-174</v>
      </c>
      <c r="I98" s="86">
        <v>-128</v>
      </c>
      <c r="J98" s="86">
        <v>-193</v>
      </c>
      <c r="L98" s="86">
        <v>-679</v>
      </c>
      <c r="M98" s="86">
        <v>-279</v>
      </c>
      <c r="N98" s="86">
        <v>-255</v>
      </c>
    </row>
    <row r="99" spans="2:17" ht="16.350000000000001" customHeight="1">
      <c r="B99" s="485"/>
      <c r="C99" s="485"/>
      <c r="D99" s="487" t="s">
        <v>704</v>
      </c>
      <c r="E99" s="487" t="s">
        <v>705</v>
      </c>
      <c r="F99" s="38" t="str">
        <f>CHOOSE(Content!$A$1, $D99, $E99)&amp;$C99</f>
        <v>Net cash outflow on investment in time deposits</v>
      </c>
      <c r="H99" s="86">
        <v>0</v>
      </c>
      <c r="I99" s="86">
        <v>0</v>
      </c>
      <c r="J99" s="86">
        <v>-34</v>
      </c>
      <c r="L99" s="86">
        <v>0</v>
      </c>
      <c r="M99" s="86">
        <v>0</v>
      </c>
      <c r="N99" s="86">
        <v>-105</v>
      </c>
    </row>
    <row r="100" spans="2:17" ht="16.350000000000001" customHeight="1">
      <c r="B100" s="485"/>
      <c r="C100" s="485"/>
      <c r="D100" s="487" t="s">
        <v>675</v>
      </c>
      <c r="E100" s="487" t="s">
        <v>676</v>
      </c>
      <c r="F100" s="38" t="str">
        <f>CHOOSE(Content!$A$1, $D100, $E100)&amp;$C100</f>
        <v>Acquisition of interest in joint ventures</v>
      </c>
      <c r="H100" s="86">
        <v>0</v>
      </c>
      <c r="I100" s="86">
        <v>0</v>
      </c>
      <c r="J100" s="86">
        <v>0</v>
      </c>
      <c r="L100" s="86">
        <v>0</v>
      </c>
      <c r="M100" s="86">
        <v>-82</v>
      </c>
      <c r="N100" s="86">
        <v>0</v>
      </c>
    </row>
    <row r="101" spans="2:17" ht="16.350000000000001" customHeight="1">
      <c r="B101" s="485"/>
      <c r="C101" s="485" t="str">
        <f t="shared" si="1"/>
        <v/>
      </c>
      <c r="D101" s="487" t="s">
        <v>585</v>
      </c>
      <c r="E101" s="487" t="s">
        <v>587</v>
      </c>
      <c r="F101" s="38" t="str">
        <f>CHOOSE(Content!$A$1, $D101, $E101)&amp;$C101</f>
        <v>Net cash outflow on acquisition of financial assets</v>
      </c>
      <c r="H101" s="12">
        <v>0</v>
      </c>
      <c r="I101" s="12">
        <v>-15</v>
      </c>
      <c r="J101" s="12">
        <v>0</v>
      </c>
      <c r="L101" s="12">
        <v>0</v>
      </c>
      <c r="M101" s="12">
        <v>0</v>
      </c>
      <c r="N101" s="12">
        <v>-15</v>
      </c>
    </row>
    <row r="102" spans="2:17" ht="16.350000000000001" customHeight="1">
      <c r="B102" s="485"/>
      <c r="C102" s="485" t="str">
        <f t="shared" si="1"/>
        <v/>
      </c>
      <c r="D102" s="487" t="s">
        <v>573</v>
      </c>
      <c r="E102" s="487" t="s">
        <v>574</v>
      </c>
      <c r="F102" s="38" t="str">
        <f>CHOOSE(Content!$A$1, $D102, $E102)&amp;$C102</f>
        <v>Net cash (outflow)/inflow on disposal of subsidiaries</v>
      </c>
      <c r="H102" s="12">
        <v>-215</v>
      </c>
      <c r="I102" s="12">
        <v>0</v>
      </c>
      <c r="J102" s="12">
        <v>0</v>
      </c>
      <c r="L102" s="12">
        <v>21</v>
      </c>
      <c r="M102" s="12">
        <v>-215</v>
      </c>
      <c r="N102" s="12">
        <v>0</v>
      </c>
    </row>
    <row r="103" spans="2:17" ht="16.350000000000001" customHeight="1">
      <c r="B103" s="485"/>
      <c r="C103" s="485" t="str">
        <f t="shared" si="1"/>
        <v/>
      </c>
      <c r="D103" s="487" t="s">
        <v>586</v>
      </c>
      <c r="E103" s="487" t="s">
        <v>575</v>
      </c>
      <c r="F103" s="38" t="str">
        <f>CHOOSE(Content!$A$1, $D103, $E103)&amp;$C103</f>
        <v>Net cash outflow on asset acquisitions</v>
      </c>
      <c r="H103" s="86">
        <v>-6</v>
      </c>
      <c r="I103" s="86">
        <v>0</v>
      </c>
      <c r="J103" s="86">
        <v>0</v>
      </c>
      <c r="L103" s="86">
        <v>-24</v>
      </c>
      <c r="M103" s="86">
        <v>-6</v>
      </c>
      <c r="N103" s="86">
        <v>0</v>
      </c>
    </row>
    <row r="104" spans="2:17" ht="16.350000000000001" customHeight="1">
      <c r="B104" s="485"/>
      <c r="C104" s="485" t="str">
        <f t="shared" si="1"/>
        <v/>
      </c>
      <c r="D104" s="487" t="s">
        <v>588</v>
      </c>
      <c r="E104" s="487" t="s">
        <v>589</v>
      </c>
      <c r="F104" s="38" t="str">
        <f>CHOOSE(Content!$A$1, $D104, $E104)&amp;$C104</f>
        <v>Loans advanced</v>
      </c>
      <c r="H104" s="12">
        <v>-78</v>
      </c>
      <c r="I104" s="12">
        <v>-15</v>
      </c>
      <c r="J104" s="12">
        <v>-41</v>
      </c>
      <c r="L104" s="12">
        <v>-60</v>
      </c>
      <c r="M104" s="12">
        <v>-193</v>
      </c>
      <c r="N104" s="12">
        <v>-44</v>
      </c>
    </row>
    <row r="105" spans="2:17" ht="16.350000000000001" customHeight="1">
      <c r="B105" s="485"/>
      <c r="C105" s="485" t="str">
        <f t="shared" si="1"/>
        <v/>
      </c>
      <c r="D105" s="487" t="s">
        <v>491</v>
      </c>
      <c r="E105" s="487" t="s">
        <v>441</v>
      </c>
      <c r="F105" s="38" t="str">
        <f>CHOOSE(Content!$A$1, $D105, $E105)&amp;$C105</f>
        <v>Repayment of loans provided</v>
      </c>
      <c r="H105" s="86">
        <v>3</v>
      </c>
      <c r="I105" s="86">
        <v>9</v>
      </c>
      <c r="J105" s="86">
        <v>5</v>
      </c>
      <c r="L105" s="86">
        <v>29</v>
      </c>
      <c r="M105" s="86">
        <v>16</v>
      </c>
      <c r="N105" s="86">
        <v>12</v>
      </c>
    </row>
    <row r="106" spans="2:17" ht="16.350000000000001" customHeight="1">
      <c r="B106" s="485"/>
      <c r="C106" s="485"/>
      <c r="D106" s="487" t="s">
        <v>677</v>
      </c>
      <c r="E106" s="487" t="s">
        <v>678</v>
      </c>
      <c r="F106" s="38" t="str">
        <f>CHOOSE(Content!$A$1, $D106, $E106)&amp;$C106</f>
        <v>Contingent consideration received</v>
      </c>
      <c r="H106" s="12">
        <v>0</v>
      </c>
      <c r="I106" s="12">
        <v>0</v>
      </c>
      <c r="J106" s="12">
        <v>0</v>
      </c>
      <c r="L106" s="86">
        <v>7</v>
      </c>
      <c r="M106" s="86" t="s">
        <v>2</v>
      </c>
      <c r="N106" s="86">
        <v>0</v>
      </c>
    </row>
    <row r="107" spans="2:17" ht="33" customHeight="1">
      <c r="B107" s="485"/>
      <c r="C107" s="485" t="str">
        <f t="shared" si="1"/>
        <v/>
      </c>
      <c r="D107" s="487" t="s">
        <v>693</v>
      </c>
      <c r="E107" s="487" t="s">
        <v>718</v>
      </c>
      <c r="F107" s="106" t="str">
        <f>CHOOSE(Content!$A$1, $D107, $E107)&amp;$C107</f>
        <v>Net cash (used in)/generated from investing activities</v>
      </c>
      <c r="H107" s="443">
        <v>-470</v>
      </c>
      <c r="I107" s="443">
        <v>-149</v>
      </c>
      <c r="J107" s="443">
        <v>-263</v>
      </c>
      <c r="L107" s="443">
        <v>-706</v>
      </c>
      <c r="M107" s="443">
        <v>-759</v>
      </c>
      <c r="N107" s="443">
        <v>-407</v>
      </c>
      <c r="P107" s="508"/>
      <c r="Q107" s="508"/>
    </row>
    <row r="108" spans="2:17" ht="16.350000000000001" customHeight="1">
      <c r="B108" s="485"/>
      <c r="C108" s="485" t="str">
        <f t="shared" si="1"/>
        <v/>
      </c>
      <c r="D108" s="487" t="s">
        <v>485</v>
      </c>
      <c r="E108" s="487" t="s">
        <v>486</v>
      </c>
      <c r="F108" s="38" t="str">
        <f>CHOOSE(Content!$A$1, $D108, $E108)&amp;$C108</f>
        <v>Relating to:</v>
      </c>
      <c r="H108" s="87"/>
      <c r="I108" s="87"/>
      <c r="J108" s="87"/>
      <c r="L108" s="87"/>
      <c r="M108" s="87"/>
      <c r="N108" s="87"/>
    </row>
    <row r="109" spans="2:17" ht="16.350000000000001" customHeight="1">
      <c r="B109" s="485"/>
      <c r="C109" s="485" t="str">
        <f t="shared" si="1"/>
        <v/>
      </c>
      <c r="D109" s="487" t="s">
        <v>487</v>
      </c>
      <c r="E109" s="487" t="s">
        <v>489</v>
      </c>
      <c r="F109" s="38" t="str">
        <f>CHOOSE(Content!$A$1, $D109, $E109)&amp;$C109</f>
        <v>Continuing operations</v>
      </c>
      <c r="H109" s="86">
        <v>-104</v>
      </c>
      <c r="I109" s="86">
        <v>-149</v>
      </c>
      <c r="J109" s="86">
        <v>-263</v>
      </c>
      <c r="L109" s="86">
        <v>-143</v>
      </c>
      <c r="M109" s="86">
        <v>-393</v>
      </c>
      <c r="N109" s="86">
        <v>-407</v>
      </c>
    </row>
    <row r="110" spans="2:17" ht="16.350000000000001" customHeight="1">
      <c r="B110" s="485"/>
      <c r="C110" s="485" t="str">
        <f t="shared" si="1"/>
        <v/>
      </c>
      <c r="D110" s="487" t="s">
        <v>488</v>
      </c>
      <c r="E110" s="487" t="s">
        <v>490</v>
      </c>
      <c r="F110" s="38" t="str">
        <f>CHOOSE(Content!$A$1, $D110, $E110)&amp;$C110</f>
        <v>Discontinued operations</v>
      </c>
      <c r="H110" s="86">
        <v>-366</v>
      </c>
      <c r="I110" s="86">
        <v>0</v>
      </c>
      <c r="J110" s="86">
        <v>0</v>
      </c>
      <c r="L110" s="86">
        <v>-563</v>
      </c>
      <c r="M110" s="86">
        <v>-366</v>
      </c>
      <c r="N110" s="86">
        <v>0</v>
      </c>
    </row>
    <row r="111" spans="2:17" ht="33" customHeight="1">
      <c r="B111" s="485"/>
      <c r="C111" s="485" t="str">
        <f t="shared" si="1"/>
        <v/>
      </c>
      <c r="D111" s="487" t="s">
        <v>101</v>
      </c>
      <c r="E111" s="487" t="s">
        <v>327</v>
      </c>
      <c r="F111" s="84" t="str">
        <f>CHOOSE(Content!$A$1, $D111, $E111)&amp;$C111</f>
        <v>Cash flows from financing activities</v>
      </c>
      <c r="H111" s="443"/>
      <c r="I111" s="443"/>
      <c r="J111" s="443"/>
    </row>
    <row r="112" spans="2:17" ht="16.350000000000001" customHeight="1">
      <c r="B112" s="485"/>
      <c r="C112" s="485" t="str">
        <f t="shared" si="1"/>
        <v/>
      </c>
      <c r="D112" s="487" t="s">
        <v>102</v>
      </c>
      <c r="E112" s="487" t="s">
        <v>309</v>
      </c>
      <c r="F112" s="38" t="str">
        <f>CHOOSE(Content!$A$1, $D112, $E112)&amp;$C112</f>
        <v>Borrowings obtained</v>
      </c>
      <c r="H112" s="86">
        <v>359</v>
      </c>
      <c r="I112" s="86">
        <v>21</v>
      </c>
      <c r="J112" s="86">
        <v>11</v>
      </c>
      <c r="L112" s="86">
        <v>1324</v>
      </c>
      <c r="M112" s="86">
        <v>359</v>
      </c>
      <c r="N112" s="86">
        <v>135</v>
      </c>
    </row>
    <row r="113" spans="1:17" ht="16.350000000000001" customHeight="1">
      <c r="B113" s="485"/>
      <c r="C113" s="485" t="str">
        <f t="shared" si="1"/>
        <v/>
      </c>
      <c r="D113" s="487" t="s">
        <v>103</v>
      </c>
      <c r="E113" s="487" t="s">
        <v>310</v>
      </c>
      <c r="F113" s="38" t="str">
        <f>CHOOSE(Content!$A$1, $D113, $E113)&amp;$C113</f>
        <v>Repayments of borrowings</v>
      </c>
      <c r="H113" s="86">
        <v>-459</v>
      </c>
      <c r="I113" s="86">
        <v>-137</v>
      </c>
      <c r="J113" s="86">
        <v>-52</v>
      </c>
      <c r="L113" s="86">
        <v>-944</v>
      </c>
      <c r="M113" s="86">
        <v>-539</v>
      </c>
      <c r="N113" s="86">
        <v>-190</v>
      </c>
    </row>
    <row r="114" spans="1:17" ht="16.350000000000001" customHeight="1">
      <c r="B114" s="485"/>
      <c r="C114" s="485" t="str">
        <f t="shared" si="1"/>
        <v/>
      </c>
      <c r="D114" s="487" t="s">
        <v>492</v>
      </c>
      <c r="E114" s="487" t="s">
        <v>311</v>
      </c>
      <c r="F114" s="38" t="str">
        <f>CHOOSE(Content!$A$1, $D114, $E114)&amp;$C114</f>
        <v>Repayments of principal under lease liabilities</v>
      </c>
      <c r="H114" s="12">
        <v>-1</v>
      </c>
      <c r="I114" s="12">
        <v>0</v>
      </c>
      <c r="J114" s="12">
        <v>0</v>
      </c>
      <c r="L114" s="12">
        <v>-21</v>
      </c>
      <c r="M114" s="12">
        <v>-1</v>
      </c>
      <c r="N114" s="12">
        <v>-1</v>
      </c>
    </row>
    <row r="115" spans="1:17" ht="16.350000000000001" customHeight="1">
      <c r="B115" s="485"/>
      <c r="C115" s="485"/>
      <c r="D115" s="487" t="s">
        <v>689</v>
      </c>
      <c r="E115" s="487" t="s">
        <v>691</v>
      </c>
      <c r="F115" s="38" t="str">
        <f>CHOOSE(Content!$A$1, $D115, $E115)&amp;$C115</f>
        <v>Purchase of shares through mandatory buyback</v>
      </c>
      <c r="H115" s="12">
        <v>0</v>
      </c>
      <c r="I115" s="12">
        <v>0</v>
      </c>
      <c r="J115" s="12">
        <v>0</v>
      </c>
      <c r="L115" s="12">
        <v>0</v>
      </c>
      <c r="M115" s="12">
        <v>0</v>
      </c>
      <c r="N115" s="12">
        <v>-79</v>
      </c>
    </row>
    <row r="116" spans="1:17" ht="16.350000000000001" customHeight="1">
      <c r="B116" s="485"/>
      <c r="C116" s="485"/>
      <c r="D116" s="487" t="s">
        <v>690</v>
      </c>
      <c r="E116" s="487" t="s">
        <v>692</v>
      </c>
      <c r="F116" s="38" t="str">
        <f>CHOOSE(Content!$A$1, $D116, $E116)&amp;$C116</f>
        <v>Deferred consideration paid</v>
      </c>
      <c r="H116" s="12">
        <v>0</v>
      </c>
      <c r="I116" s="12">
        <v>0</v>
      </c>
      <c r="J116" s="12">
        <v>0</v>
      </c>
      <c r="L116" s="12">
        <v>0</v>
      </c>
      <c r="M116" s="12">
        <v>0</v>
      </c>
      <c r="N116" s="12">
        <v>-46</v>
      </c>
    </row>
    <row r="117" spans="1:17" ht="33" customHeight="1">
      <c r="B117" s="485"/>
      <c r="C117" s="485" t="str">
        <f t="shared" si="1"/>
        <v/>
      </c>
      <c r="D117" s="487" t="s">
        <v>717</v>
      </c>
      <c r="E117" s="487" t="s">
        <v>719</v>
      </c>
      <c r="F117" s="106" t="str">
        <f>CHOOSE(Content!$A$1, $D117, $E117)&amp;$C117</f>
        <v>Net cash (used in)/generated from financing activities</v>
      </c>
      <c r="H117" s="445">
        <v>-101</v>
      </c>
      <c r="I117" s="445">
        <v>-116</v>
      </c>
      <c r="J117" s="445">
        <v>-41</v>
      </c>
      <c r="L117" s="445">
        <v>359</v>
      </c>
      <c r="M117" s="445">
        <v>-181</v>
      </c>
      <c r="N117" s="445">
        <v>-181</v>
      </c>
      <c r="P117" s="508"/>
      <c r="Q117" s="508"/>
    </row>
    <row r="118" spans="1:17" ht="16.350000000000001" customHeight="1">
      <c r="B118" s="485"/>
      <c r="C118" s="485" t="str">
        <f t="shared" si="1"/>
        <v/>
      </c>
      <c r="D118" s="487" t="s">
        <v>485</v>
      </c>
      <c r="E118" s="487" t="s">
        <v>486</v>
      </c>
      <c r="F118" s="38" t="str">
        <f>CHOOSE(Content!$A$1, $D118, $E118)&amp;$C118</f>
        <v>Relating to:</v>
      </c>
      <c r="P118" s="508"/>
      <c r="Q118" s="508"/>
    </row>
    <row r="119" spans="1:17" ht="16.350000000000001" customHeight="1">
      <c r="B119" s="485"/>
      <c r="C119" s="485" t="str">
        <f t="shared" si="1"/>
        <v/>
      </c>
      <c r="D119" s="487" t="s">
        <v>487</v>
      </c>
      <c r="E119" s="487" t="s">
        <v>489</v>
      </c>
      <c r="F119" s="38" t="str">
        <f>CHOOSE(Content!$A$1, $D119, $E119)&amp;$C119</f>
        <v>Continuing operations</v>
      </c>
      <c r="H119" s="12">
        <v>-96</v>
      </c>
      <c r="I119" s="12">
        <v>-116</v>
      </c>
      <c r="J119" s="12">
        <v>-41</v>
      </c>
      <c r="L119" s="12">
        <v>-92</v>
      </c>
      <c r="M119" s="12">
        <v>-176</v>
      </c>
      <c r="N119" s="12">
        <v>-181</v>
      </c>
    </row>
    <row r="120" spans="1:17" ht="16.350000000000001" customHeight="1">
      <c r="B120" s="485"/>
      <c r="C120" s="485" t="str">
        <f t="shared" si="1"/>
        <v/>
      </c>
      <c r="D120" s="487" t="s">
        <v>488</v>
      </c>
      <c r="E120" s="487" t="s">
        <v>490</v>
      </c>
      <c r="F120" s="38" t="str">
        <f>CHOOSE(Content!$A$1, $D120, $E120)&amp;$C120</f>
        <v>Discontinued operations</v>
      </c>
      <c r="H120" s="12">
        <v>-5</v>
      </c>
      <c r="I120" s="12">
        <v>0</v>
      </c>
      <c r="J120" s="12">
        <v>0</v>
      </c>
      <c r="L120" s="12">
        <v>451</v>
      </c>
      <c r="M120" s="12">
        <v>-5</v>
      </c>
      <c r="N120" s="12">
        <v>0</v>
      </c>
    </row>
    <row r="121" spans="1:17" ht="48" customHeight="1">
      <c r="B121" s="490"/>
      <c r="C121" s="490" t="str">
        <f t="shared" si="1"/>
        <v/>
      </c>
      <c r="D121" s="486" t="s">
        <v>539</v>
      </c>
      <c r="E121" s="486" t="s">
        <v>312</v>
      </c>
      <c r="F121" s="85" t="str">
        <f>CHOOSE(Content!$A$1, $D121, $E121)&amp;$C121</f>
        <v>Net (decrease)/increase in cash and cash equivalents</v>
      </c>
      <c r="H121" s="89">
        <v>-54</v>
      </c>
      <c r="I121" s="89">
        <v>-351</v>
      </c>
      <c r="J121" s="89">
        <v>132</v>
      </c>
      <c r="L121" s="89">
        <v>228</v>
      </c>
      <c r="M121" s="89">
        <v>-117</v>
      </c>
      <c r="N121" s="89">
        <v>15</v>
      </c>
      <c r="P121" s="508"/>
      <c r="Q121" s="508"/>
    </row>
    <row r="122" spans="1:17" ht="16.350000000000001" customHeight="1">
      <c r="B122" s="485"/>
      <c r="C122" s="485" t="str">
        <f t="shared" si="1"/>
        <v/>
      </c>
      <c r="D122" s="487" t="s">
        <v>166</v>
      </c>
      <c r="E122" s="487" t="s">
        <v>313</v>
      </c>
      <c r="F122" s="38" t="str">
        <f>CHOOSE(Content!$A$1, $D122, $E122)&amp;$C122</f>
        <v>Cash and cash equivalents at the beginning of the period</v>
      </c>
      <c r="H122" s="12">
        <v>842</v>
      </c>
      <c r="I122" s="12">
        <v>696</v>
      </c>
      <c r="J122" s="12">
        <v>731</v>
      </c>
      <c r="L122" s="12">
        <v>633</v>
      </c>
      <c r="M122" s="12">
        <v>842</v>
      </c>
      <c r="N122" s="12">
        <v>696</v>
      </c>
    </row>
    <row r="123" spans="1:17" ht="16.350000000000001" customHeight="1">
      <c r="B123" s="485"/>
      <c r="C123" s="485" t="str">
        <f t="shared" si="1"/>
        <v/>
      </c>
      <c r="D123" s="487" t="s">
        <v>104</v>
      </c>
      <c r="E123" s="487" t="s">
        <v>314</v>
      </c>
      <c r="F123" s="38" t="str">
        <f>CHOOSE(Content!$A$1, $D123, $E123)&amp;$C123</f>
        <v>Effect of foreign exchange rate changes on cash and cash equivalents</v>
      </c>
      <c r="H123" s="12">
        <v>-27</v>
      </c>
      <c r="I123" s="12">
        <v>6</v>
      </c>
      <c r="J123" s="12">
        <v>15</v>
      </c>
      <c r="L123" s="12">
        <v>-19</v>
      </c>
      <c r="M123" s="12">
        <v>-29</v>
      </c>
      <c r="N123" s="12">
        <v>20</v>
      </c>
    </row>
    <row r="124" spans="1:17" ht="16.350000000000001" customHeight="1">
      <c r="B124" s="485"/>
      <c r="C124" s="485" t="str">
        <f t="shared" si="1"/>
        <v/>
      </c>
      <c r="D124" s="487" t="str">
        <f>""</f>
        <v/>
      </c>
      <c r="E124" s="487" t="str">
        <f>""</f>
        <v/>
      </c>
      <c r="F124" s="34" t="str">
        <f>CHOOSE(Content!$A$1, $D124, $E124)&amp;$C124</f>
        <v/>
      </c>
      <c r="H124" s="12"/>
      <c r="I124" s="12"/>
      <c r="J124" s="12"/>
    </row>
    <row r="125" spans="1:17" ht="16.350000000000001" customHeight="1">
      <c r="B125" s="485"/>
      <c r="C125" s="485" t="str">
        <f t="shared" si="1"/>
        <v/>
      </c>
      <c r="D125" s="487" t="s">
        <v>105</v>
      </c>
      <c r="E125" s="487" t="s">
        <v>306</v>
      </c>
      <c r="F125" s="34" t="str">
        <f>CHOOSE(Content!$A$1, $D125, $E125)&amp;$C125</f>
        <v>Cash and cash equivalents at the end of the year</v>
      </c>
      <c r="H125" s="89">
        <v>761</v>
      </c>
      <c r="I125" s="89">
        <v>351</v>
      </c>
      <c r="J125" s="89">
        <v>878</v>
      </c>
      <c r="L125" s="89">
        <v>842</v>
      </c>
      <c r="M125" s="89">
        <v>696</v>
      </c>
      <c r="N125" s="89">
        <v>731</v>
      </c>
      <c r="P125" s="508"/>
      <c r="Q125" s="508"/>
    </row>
    <row r="126" spans="1:17" ht="60" customHeight="1">
      <c r="A126" s="38"/>
      <c r="B126" s="490"/>
      <c r="C126" s="490" t="str">
        <f t="shared" si="1"/>
        <v/>
      </c>
      <c r="D126" s="486" t="s">
        <v>134</v>
      </c>
      <c r="E126" s="486" t="s">
        <v>320</v>
      </c>
      <c r="F126" s="153" t="str">
        <f>CHOOSE(Content!$A$1, $D126, $E126)&amp;$C126</f>
        <v>Cash from operations</v>
      </c>
    </row>
    <row r="127" spans="1:17" ht="33" customHeight="1" thickBot="1">
      <c r="A127" s="38"/>
      <c r="B127" s="490"/>
      <c r="C127" s="490" t="str">
        <f t="shared" si="1"/>
        <v/>
      </c>
      <c r="D127" s="486" t="s">
        <v>154</v>
      </c>
      <c r="E127" s="486" t="s">
        <v>605</v>
      </c>
      <c r="F127" s="171" t="str">
        <f>CHOOSE(Content!$A$1, $D127, $E127)&amp;$C127</f>
        <v>(US$m)</v>
      </c>
      <c r="H127" s="345" t="str">
        <f>H2</f>
        <v>H1 2024</v>
      </c>
      <c r="I127" s="345" t="str">
        <f>I2</f>
        <v>H1 2025</v>
      </c>
      <c r="J127" s="345" t="str">
        <f>J2</f>
        <v>H1 2026</v>
      </c>
      <c r="L127" s="345" t="str">
        <f>L2</f>
        <v>FY 2023</v>
      </c>
      <c r="M127" s="345" t="str">
        <f>M2</f>
        <v>FY 2024</v>
      </c>
      <c r="N127" s="345" t="str">
        <f>N2</f>
        <v>FY 2025</v>
      </c>
    </row>
    <row r="128" spans="1:17" ht="16.350000000000001" customHeight="1">
      <c r="A128" s="38"/>
      <c r="B128" s="490"/>
      <c r="C128" s="490" t="str">
        <f t="shared" si="1"/>
        <v/>
      </c>
      <c r="D128" s="486" t="s">
        <v>654</v>
      </c>
      <c r="E128" s="493" t="s">
        <v>655</v>
      </c>
      <c r="F128" s="3"/>
      <c r="H128" s="21" t="str">
        <f>CHOOSE(Content!$A$1, $D128, $E128)&amp;$C128</f>
        <v>audited</v>
      </c>
      <c r="I128" s="21" t="str">
        <f>CHOOSE(Content!$A$1, $D128, $E128)&amp;$C128</f>
        <v>audited</v>
      </c>
      <c r="J128" s="21" t="str">
        <f>CHOOSE(Content!$A$1, $D128, $E128)&amp;$C128</f>
        <v>audited</v>
      </c>
      <c r="L128" s="21" t="str">
        <f>CHOOSE(Content!$A$1, $D128, $E128)&amp;$C128</f>
        <v>audited</v>
      </c>
      <c r="M128" s="21" t="str">
        <f>CHOOSE(Content!$A$1, $D128, $E128)&amp;$C128</f>
        <v>audited</v>
      </c>
      <c r="N128" s="21" t="str">
        <f>CHOOSE(Content!$A$1, $D128, $E128)&amp;$C128</f>
        <v>audited</v>
      </c>
    </row>
    <row r="129" spans="1:14" ht="49.35" customHeight="1">
      <c r="A129" s="38"/>
      <c r="B129" s="490"/>
      <c r="C129" s="490" t="str">
        <f t="shared" si="1"/>
        <v/>
      </c>
      <c r="D129" s="486" t="s">
        <v>536</v>
      </c>
      <c r="E129" s="486" t="s">
        <v>592</v>
      </c>
      <c r="F129" s="14" t="str">
        <f>CHOOSE(Content!$A$1, $D129, $E129)&amp;$C129</f>
        <v>Profit/(Loss) before tax</v>
      </c>
      <c r="H129" s="86">
        <v>-1736</v>
      </c>
      <c r="I129" s="86">
        <v>118</v>
      </c>
      <c r="J129" s="86">
        <v>612</v>
      </c>
      <c r="L129" s="86">
        <v>843</v>
      </c>
      <c r="M129" s="86">
        <v>-1374</v>
      </c>
      <c r="N129" s="86">
        <v>861</v>
      </c>
    </row>
    <row r="130" spans="1:14" ht="16.350000000000001" customHeight="1">
      <c r="B130" s="485"/>
      <c r="C130" s="485" t="str">
        <f t="shared" si="1"/>
        <v/>
      </c>
      <c r="D130" s="487" t="s">
        <v>123</v>
      </c>
      <c r="E130" s="487" t="s">
        <v>315</v>
      </c>
      <c r="F130" s="85" t="str">
        <f>CHOOSE(Content!$A$1, $D130, $E130)&amp;$C130</f>
        <v>Adjustments for:</v>
      </c>
      <c r="H130" s="86"/>
      <c r="I130" s="86"/>
      <c r="J130" s="86"/>
    </row>
    <row r="131" spans="1:14" ht="16.350000000000001" customHeight="1">
      <c r="B131" s="485"/>
      <c r="C131" s="485" t="str">
        <f t="shared" si="1"/>
        <v/>
      </c>
      <c r="D131" s="487" t="s">
        <v>140</v>
      </c>
      <c r="E131" s="487" t="s">
        <v>317</v>
      </c>
      <c r="F131" s="14" t="str">
        <f>CHOOSE(Content!$A$1, $D131, $E131)&amp;$C131</f>
        <v>Depreciation and depletion</v>
      </c>
      <c r="H131" s="86">
        <v>82</v>
      </c>
      <c r="I131" s="86">
        <v>25</v>
      </c>
      <c r="J131" s="86">
        <v>45</v>
      </c>
      <c r="L131" s="86">
        <v>261</v>
      </c>
      <c r="M131" s="86">
        <v>128</v>
      </c>
      <c r="N131" s="86">
        <v>83</v>
      </c>
    </row>
    <row r="132" spans="1:14" ht="29.85" customHeight="1">
      <c r="B132" s="485"/>
      <c r="C132" s="485" t="str">
        <f t="shared" si="1"/>
        <v/>
      </c>
      <c r="D132" s="487" t="s">
        <v>494</v>
      </c>
      <c r="E132" s="487" t="s">
        <v>493</v>
      </c>
      <c r="F132" s="14" t="str">
        <f>CHOOSE(Content!$A$1, $D132, $E132)&amp;$C132</f>
        <v>Change in fair value of financial instruments</v>
      </c>
      <c r="H132" s="86">
        <v>0</v>
      </c>
      <c r="I132" s="86">
        <v>11</v>
      </c>
      <c r="J132" s="86">
        <v>0</v>
      </c>
      <c r="L132" s="86">
        <v>8</v>
      </c>
      <c r="M132" s="86">
        <v>0</v>
      </c>
      <c r="N132" s="86">
        <v>32</v>
      </c>
    </row>
    <row r="133" spans="1:14" ht="16.350000000000001" customHeight="1">
      <c r="B133" s="485"/>
      <c r="C133" s="485" t="str">
        <f t="shared" si="1"/>
        <v/>
      </c>
      <c r="D133" s="487" t="s">
        <v>442</v>
      </c>
      <c r="E133" s="487" t="s">
        <v>547</v>
      </c>
      <c r="F133" s="14" t="str">
        <f>CHOOSE(Content!$A$1, $D133, $E133)&amp;$C133</f>
        <v>Gain/(Loss) on disposal of subsidiaries</v>
      </c>
      <c r="H133" s="86">
        <v>2120</v>
      </c>
      <c r="I133" s="86">
        <v>0</v>
      </c>
      <c r="J133" s="86">
        <v>0</v>
      </c>
      <c r="L133" s="86">
        <v>-113</v>
      </c>
      <c r="M133" s="86">
        <v>2120</v>
      </c>
      <c r="N133" s="86">
        <v>0</v>
      </c>
    </row>
    <row r="134" spans="1:14" ht="44.85" customHeight="1">
      <c r="B134" s="490"/>
      <c r="C134" s="490" t="str">
        <f t="shared" si="1"/>
        <v/>
      </c>
      <c r="D134" s="486" t="s">
        <v>415</v>
      </c>
      <c r="E134" s="486" t="s">
        <v>420</v>
      </c>
      <c r="F134" s="14" t="str">
        <f>CHOOSE(Content!$A$1, $D134, $E134)&amp;$C134</f>
        <v>Write-down of non-metal inventories to net realisable value</v>
      </c>
      <c r="H134" s="86">
        <v>2</v>
      </c>
      <c r="I134" s="86">
        <v>0</v>
      </c>
      <c r="J134" s="86">
        <v>0</v>
      </c>
      <c r="L134" s="86">
        <v>-6</v>
      </c>
      <c r="M134" s="86">
        <v>1</v>
      </c>
      <c r="N134" s="86">
        <v>0</v>
      </c>
    </row>
    <row r="135" spans="1:14" ht="16.350000000000001" customHeight="1">
      <c r="B135" s="485"/>
      <c r="C135" s="485" t="str">
        <f t="shared" si="1"/>
        <v/>
      </c>
      <c r="D135" s="487" t="s">
        <v>122</v>
      </c>
      <c r="E135" s="487" t="s">
        <v>318</v>
      </c>
      <c r="F135" s="14" t="str">
        <f>CHOOSE(Content!$A$1, $D135, $E135)&amp;$C135</f>
        <v>Share-based compensation</v>
      </c>
      <c r="H135" s="86">
        <v>2</v>
      </c>
      <c r="I135" s="86">
        <v>0</v>
      </c>
      <c r="J135" s="86">
        <v>0</v>
      </c>
      <c r="L135" s="86">
        <v>11</v>
      </c>
      <c r="M135" s="86">
        <v>2</v>
      </c>
      <c r="N135" s="86">
        <v>0</v>
      </c>
    </row>
    <row r="136" spans="1:14" ht="16.350000000000001" customHeight="1">
      <c r="B136" s="485"/>
      <c r="C136" s="485" t="str">
        <f t="shared" si="1"/>
        <v/>
      </c>
      <c r="D136" s="487" t="s">
        <v>68</v>
      </c>
      <c r="E136" s="487" t="s">
        <v>272</v>
      </c>
      <c r="F136" s="14" t="str">
        <f>CHOOSE(Content!$A$1, $D136, $E136)&amp;$C136</f>
        <v>Finance costs</v>
      </c>
      <c r="H136" s="86">
        <v>83</v>
      </c>
      <c r="I136" s="86">
        <v>8</v>
      </c>
      <c r="J136" s="86">
        <v>8</v>
      </c>
      <c r="L136" s="86">
        <v>162</v>
      </c>
      <c r="M136" s="86">
        <v>96</v>
      </c>
      <c r="N136" s="86">
        <v>21</v>
      </c>
    </row>
    <row r="137" spans="1:14" ht="16.350000000000001" customHeight="1">
      <c r="B137" s="485"/>
      <c r="C137" s="485" t="str">
        <f t="shared" si="1"/>
        <v/>
      </c>
      <c r="D137" s="487" t="s">
        <v>67</v>
      </c>
      <c r="E137" s="487" t="s">
        <v>271</v>
      </c>
      <c r="F137" s="14" t="str">
        <f>CHOOSE(Content!$A$1, $D137, $E137)&amp;$C137</f>
        <v>Finance income</v>
      </c>
      <c r="H137" s="86">
        <v>-19</v>
      </c>
      <c r="I137" s="86">
        <v>-18</v>
      </c>
      <c r="J137" s="86">
        <v>-44</v>
      </c>
      <c r="L137" s="86">
        <v>-27</v>
      </c>
      <c r="M137" s="86">
        <v>-38</v>
      </c>
      <c r="N137" s="86">
        <v>-43</v>
      </c>
    </row>
    <row r="138" spans="1:14" ht="16.350000000000001" customHeight="1">
      <c r="B138" s="485"/>
      <c r="C138" s="485"/>
      <c r="D138" s="487" t="s">
        <v>669</v>
      </c>
      <c r="E138" s="487" t="s">
        <v>679</v>
      </c>
      <c r="F138" s="14" t="str">
        <f>CHOOSE(Content!$A$1, $D138, $E138)&amp;$C138</f>
        <v>Impairment of non-current assets</v>
      </c>
      <c r="H138" s="86">
        <v>0</v>
      </c>
      <c r="I138" s="86">
        <v>0</v>
      </c>
      <c r="J138" s="86">
        <v>0</v>
      </c>
      <c r="L138" s="86">
        <v>126</v>
      </c>
      <c r="M138" s="86">
        <v>2</v>
      </c>
      <c r="N138" s="86">
        <v>0</v>
      </c>
    </row>
    <row r="139" spans="1:14" ht="16.350000000000001" customHeight="1">
      <c r="B139" s="485"/>
      <c r="C139" s="485" t="str">
        <f t="shared" si="1"/>
        <v/>
      </c>
      <c r="D139" s="487" t="s">
        <v>505</v>
      </c>
      <c r="E139" s="487" t="s">
        <v>514</v>
      </c>
      <c r="F139" s="14" t="str">
        <f>CHOOSE(Content!$A$1, $D139, $E139)&amp;$C139</f>
        <v>Foreign exchange gain</v>
      </c>
      <c r="H139" s="86">
        <v>8</v>
      </c>
      <c r="I139" s="86">
        <v>8</v>
      </c>
      <c r="J139" s="86">
        <v>15</v>
      </c>
      <c r="L139" s="86">
        <v>174</v>
      </c>
      <c r="M139" s="86">
        <v>-30</v>
      </c>
      <c r="N139" s="86">
        <v>16</v>
      </c>
    </row>
    <row r="140" spans="1:14" ht="16.350000000000001" customHeight="1">
      <c r="B140" s="485"/>
      <c r="C140" s="485"/>
      <c r="D140" s="487" t="s">
        <v>695</v>
      </c>
      <c r="E140" s="487" t="s">
        <v>696</v>
      </c>
      <c r="F140" s="14" t="str">
        <f>CHOOSE(Content!$A$1, $D140, $E140)&amp;$C140</f>
        <v>Impairment losses on financial assets</v>
      </c>
      <c r="H140" s="86">
        <v>0</v>
      </c>
      <c r="I140" s="86">
        <v>0</v>
      </c>
      <c r="J140" s="86">
        <v>5</v>
      </c>
      <c r="L140" s="86">
        <v>0</v>
      </c>
      <c r="M140" s="86">
        <v>0</v>
      </c>
      <c r="N140" s="86">
        <v>2</v>
      </c>
    </row>
    <row r="141" spans="1:14" ht="16.350000000000001" customHeight="1">
      <c r="B141" s="485"/>
      <c r="C141" s="485" t="str">
        <f t="shared" si="1"/>
        <v/>
      </c>
      <c r="D141" s="487" t="s">
        <v>124</v>
      </c>
      <c r="E141" s="487" t="s">
        <v>319</v>
      </c>
      <c r="F141" s="14" t="str">
        <f>CHOOSE(Content!$A$1, $D141, $E141)&amp;$C141</f>
        <v>Other non-cash expenses</v>
      </c>
      <c r="H141" s="86">
        <v>-1</v>
      </c>
      <c r="I141" s="86">
        <v>1</v>
      </c>
      <c r="J141" s="86">
        <v>0</v>
      </c>
      <c r="L141" s="86">
        <v>21</v>
      </c>
      <c r="M141" s="86">
        <v>-4</v>
      </c>
      <c r="N141" s="86">
        <v>-1</v>
      </c>
    </row>
    <row r="142" spans="1:14" ht="33" customHeight="1">
      <c r="B142" s="485"/>
      <c r="C142" s="485" t="str">
        <f t="shared" si="1"/>
        <v/>
      </c>
      <c r="D142" s="487" t="s">
        <v>125</v>
      </c>
      <c r="E142" s="487" t="s">
        <v>316</v>
      </c>
      <c r="F142" s="106" t="str">
        <f>CHOOSE(Content!$A$1, $D142, $E142)&amp;$C142</f>
        <v>Movements in working capital</v>
      </c>
    </row>
    <row r="143" spans="1:14" ht="30" customHeight="1">
      <c r="B143" s="485"/>
      <c r="C143" s="485" t="str">
        <f t="shared" si="1"/>
        <v/>
      </c>
      <c r="D143" s="487" t="s">
        <v>515</v>
      </c>
      <c r="E143" s="487" t="s">
        <v>520</v>
      </c>
      <c r="F143" s="14" t="str">
        <f>CHOOSE(Content!$A$1, $D143, $E143)&amp;$C143</f>
        <v>Change in inventories</v>
      </c>
      <c r="H143" s="86">
        <v>29</v>
      </c>
      <c r="I143" s="86">
        <v>-127</v>
      </c>
      <c r="J143" s="86">
        <v>-93</v>
      </c>
      <c r="L143" s="86">
        <v>-328</v>
      </c>
      <c r="M143" s="86">
        <v>23</v>
      </c>
      <c r="N143" s="86">
        <v>-111</v>
      </c>
    </row>
    <row r="144" spans="1:14" ht="15.6" customHeight="1">
      <c r="B144" s="485"/>
      <c r="C144" s="485" t="str">
        <f t="shared" si="1"/>
        <v/>
      </c>
      <c r="D144" s="487" t="s">
        <v>516</v>
      </c>
      <c r="E144" s="487" t="s">
        <v>521</v>
      </c>
      <c r="F144" s="14" t="str">
        <f>CHOOSE(Content!$A$1, $D144, $E144)&amp;$C144</f>
        <v>Change in VAT receivable</v>
      </c>
      <c r="H144" s="86">
        <v>172</v>
      </c>
      <c r="I144" s="86">
        <v>-1</v>
      </c>
      <c r="J144" s="86">
        <v>-26</v>
      </c>
      <c r="L144" s="86">
        <v>18</v>
      </c>
      <c r="M144" s="86">
        <v>30</v>
      </c>
      <c r="N144" s="86">
        <v>-18</v>
      </c>
    </row>
    <row r="145" spans="1:17" ht="30" customHeight="1">
      <c r="B145" s="485"/>
      <c r="C145" s="485" t="str">
        <f t="shared" ref="C145:C152" si="2">IFERROR(CHOOSE(B145, " ¹ "," ² "," ³ "," ⁴ "," ⁵ "," ⁶ "," ⁷ "," ⁸ "," ⁹ ", " ¹⁰ "," ¹¹ "," ¹² " ),"")</f>
        <v/>
      </c>
      <c r="D145" s="487" t="s">
        <v>517</v>
      </c>
      <c r="E145" s="487" t="s">
        <v>522</v>
      </c>
      <c r="F145" s="14" t="str">
        <f>CHOOSE(Content!$A$1, $D145, $E145)&amp;$C145</f>
        <v>Change in trade and other receivables</v>
      </c>
      <c r="H145" s="86">
        <v>-37</v>
      </c>
      <c r="I145" s="86">
        <v>-32</v>
      </c>
      <c r="J145" s="86">
        <v>33</v>
      </c>
      <c r="L145" s="86">
        <v>-159</v>
      </c>
      <c r="M145" s="86">
        <v>-20</v>
      </c>
      <c r="N145" s="86">
        <v>-51</v>
      </c>
    </row>
    <row r="146" spans="1:17" ht="15.6" customHeight="1">
      <c r="B146" s="485"/>
      <c r="C146" s="485" t="str">
        <f t="shared" si="2"/>
        <v/>
      </c>
      <c r="D146" s="487" t="s">
        <v>518</v>
      </c>
      <c r="E146" s="487" t="s">
        <v>523</v>
      </c>
      <c r="F146" s="14" t="str">
        <f>CHOOSE(Content!$A$1, $D146, $E146)&amp;$C146</f>
        <v>Change in prepayments to suppliers</v>
      </c>
      <c r="H146" s="86">
        <v>-1</v>
      </c>
      <c r="I146" s="86">
        <v>3</v>
      </c>
      <c r="J146" s="86">
        <v>2</v>
      </c>
      <c r="L146" s="86">
        <v>-25</v>
      </c>
      <c r="M146" s="86">
        <v>-8</v>
      </c>
      <c r="N146" s="86">
        <v>-14</v>
      </c>
    </row>
    <row r="147" spans="1:17" ht="30" customHeight="1">
      <c r="B147" s="485"/>
      <c r="C147" s="485" t="str">
        <f t="shared" si="2"/>
        <v/>
      </c>
      <c r="D147" s="487" t="s">
        <v>519</v>
      </c>
      <c r="E147" s="487" t="s">
        <v>524</v>
      </c>
      <c r="F147" s="14" t="str">
        <f>CHOOSE(Content!$A$1, $D147, $E147)&amp;$C147</f>
        <v>Change in trade and other payables</v>
      </c>
      <c r="H147" s="86">
        <v>4</v>
      </c>
      <c r="I147" s="86">
        <v>-4</v>
      </c>
      <c r="J147" s="86">
        <v>-6</v>
      </c>
      <c r="L147" s="86">
        <v>-4</v>
      </c>
      <c r="M147" s="86">
        <v>13</v>
      </c>
      <c r="N147" s="86">
        <v>-6</v>
      </c>
    </row>
    <row r="148" spans="1:17" ht="33" customHeight="1">
      <c r="B148" s="490"/>
      <c r="C148" s="490" t="str">
        <f t="shared" si="2"/>
        <v/>
      </c>
      <c r="D148" s="486" t="s">
        <v>126</v>
      </c>
      <c r="E148" s="486" t="s">
        <v>321</v>
      </c>
      <c r="F148" s="85" t="str">
        <f>CHOOSE(Content!$A$1, $D148, $E148)&amp;$C148</f>
        <v>Cash generated from operations</v>
      </c>
      <c r="H148" s="87">
        <v>708</v>
      </c>
      <c r="I148" s="87">
        <v>-8</v>
      </c>
      <c r="J148" s="87"/>
      <c r="L148" s="87">
        <v>962</v>
      </c>
      <c r="M148" s="87">
        <v>941</v>
      </c>
      <c r="N148" s="87">
        <v>771</v>
      </c>
      <c r="P148" s="508"/>
      <c r="Q148" s="508"/>
    </row>
    <row r="149" spans="1:17" ht="16.350000000000001" customHeight="1">
      <c r="B149" s="485"/>
      <c r="C149" s="485" t="str">
        <f t="shared" si="2"/>
        <v/>
      </c>
      <c r="D149" s="487" t="s">
        <v>127</v>
      </c>
      <c r="E149" s="487" t="s">
        <v>322</v>
      </c>
      <c r="F149" s="14" t="str">
        <f>CHOOSE(Content!$A$1, $D149, $E149)&amp;$C149</f>
        <v>Interest paid</v>
      </c>
      <c r="H149" s="86">
        <v>-38</v>
      </c>
      <c r="I149" s="86">
        <v>-7</v>
      </c>
      <c r="J149" s="86">
        <v>-3</v>
      </c>
      <c r="L149" s="86">
        <v>-190</v>
      </c>
      <c r="M149" s="86">
        <v>-49</v>
      </c>
      <c r="N149" s="86">
        <v>-14</v>
      </c>
    </row>
    <row r="150" spans="1:17" ht="16.350000000000001" customHeight="1">
      <c r="B150" s="485"/>
      <c r="C150" s="485" t="str">
        <f t="shared" si="2"/>
        <v/>
      </c>
      <c r="D150" s="487" t="s">
        <v>694</v>
      </c>
      <c r="E150" s="487" t="s">
        <v>361</v>
      </c>
      <c r="F150" s="14" t="str">
        <f>CHOOSE(Content!$A$1, $D150, $E150)&amp;$C150</f>
        <v>Interest received</v>
      </c>
      <c r="H150" s="86">
        <v>16</v>
      </c>
      <c r="I150" s="86">
        <v>11</v>
      </c>
      <c r="J150" s="86">
        <v>34</v>
      </c>
      <c r="L150" s="86">
        <v>19</v>
      </c>
      <c r="M150" s="86">
        <v>35</v>
      </c>
      <c r="N150" s="86">
        <v>40</v>
      </c>
    </row>
    <row r="151" spans="1:17" ht="16.350000000000001" customHeight="1">
      <c r="B151" s="485"/>
      <c r="C151" s="485" t="str">
        <f t="shared" si="2"/>
        <v/>
      </c>
      <c r="D151" s="487" t="s">
        <v>128</v>
      </c>
      <c r="E151" s="487" t="s">
        <v>323</v>
      </c>
      <c r="F151" s="14" t="str">
        <f>CHOOSE(Content!$A$1, $D151, $E151)&amp;$C151</f>
        <v>Income tax paid</v>
      </c>
      <c r="H151" s="86">
        <v>-169</v>
      </c>
      <c r="I151" s="86">
        <v>-82</v>
      </c>
      <c r="J151" s="86">
        <v>-146</v>
      </c>
      <c r="L151" s="86">
        <v>-216</v>
      </c>
      <c r="M151" s="86">
        <v>-104</v>
      </c>
      <c r="N151" s="86">
        <v>-194</v>
      </c>
    </row>
    <row r="152" spans="1:17" ht="33" customHeight="1">
      <c r="A152" s="38"/>
      <c r="B152" s="490"/>
      <c r="C152" s="490" t="str">
        <f t="shared" si="2"/>
        <v/>
      </c>
      <c r="D152" s="486" t="s">
        <v>720</v>
      </c>
      <c r="E152" s="486" t="s">
        <v>721</v>
      </c>
      <c r="F152" s="168" t="str">
        <f>CHOOSE(Content!$A$1, $D152, $E152)&amp;$C152</f>
        <v>Net cash generated by/(used in) operating activities</v>
      </c>
      <c r="H152" s="169">
        <v>517</v>
      </c>
      <c r="I152" s="169">
        <v>-86</v>
      </c>
      <c r="J152" s="169">
        <v>436</v>
      </c>
      <c r="L152" s="169">
        <v>575</v>
      </c>
      <c r="M152" s="169">
        <v>823</v>
      </c>
      <c r="N152" s="169">
        <v>603</v>
      </c>
      <c r="P152" s="508"/>
      <c r="Q152" s="508"/>
    </row>
    <row r="153" spans="1:17" s="81" customFormat="1" ht="16.350000000000001" customHeight="1">
      <c r="A153" s="10"/>
      <c r="B153" s="491"/>
      <c r="C153" s="491"/>
      <c r="D153" s="491"/>
      <c r="E153" s="491"/>
      <c r="H153" s="100"/>
      <c r="I153" s="100"/>
      <c r="J153" s="100"/>
    </row>
    <row r="154" spans="1:17" ht="16.350000000000001" customHeight="1"/>
    <row r="155" spans="1:17" ht="16.350000000000001" customHeight="1"/>
    <row r="156" spans="1:17" ht="16.350000000000001" customHeight="1"/>
    <row r="157" spans="1:17" ht="16.350000000000001" customHeight="1">
      <c r="F157" s="10" t="s">
        <v>83</v>
      </c>
    </row>
    <row r="158" spans="1:17" ht="16.350000000000001" customHeight="1"/>
    <row r="159" spans="1:17" ht="16.350000000000001" customHeight="1"/>
    <row r="160" spans="1:17" ht="16.350000000000001" customHeight="1"/>
    <row r="161" ht="16.350000000000001" customHeight="1"/>
    <row r="162" ht="16.350000000000001" customHeight="1"/>
    <row r="163" ht="16.350000000000001" customHeight="1"/>
    <row r="164" ht="16.350000000000001" customHeight="1"/>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tint="0.59999389629810485"/>
    <pageSetUpPr fitToPage="1"/>
  </sheetPr>
  <dimension ref="B1:T32"/>
  <sheetViews>
    <sheetView showGridLines="0" zoomScale="80" zoomScaleNormal="80" workbookViewId="0">
      <pane ySplit="2" topLeftCell="A3" activePane="bottomLeft" state="frozen"/>
      <selection activeCell="F1" sqref="F1:F1048576"/>
      <selection pane="bottomLeft"/>
    </sheetView>
  </sheetViews>
  <sheetFormatPr defaultColWidth="8.7109375" defaultRowHeight="16.350000000000001" customHeight="1"/>
  <cols>
    <col min="1" max="1" width="1.140625" style="93" customWidth="1"/>
    <col min="2" max="5" width="2.7109375" style="93" hidden="1" customWidth="1"/>
    <col min="6" max="6" width="42.42578125" style="93" customWidth="1"/>
    <col min="7" max="7" width="2.7109375" style="93" customWidth="1"/>
    <col min="8" max="14" width="10.42578125" style="93" customWidth="1"/>
    <col min="15" max="15" width="2.7109375" style="93" customWidth="1"/>
    <col min="16" max="18" width="10.42578125" style="93" customWidth="1"/>
    <col min="19" max="61" width="10" style="93" customWidth="1"/>
    <col min="62" max="16384" width="8.7109375" style="93"/>
  </cols>
  <sheetData>
    <row r="1" spans="2:20" s="10" customFormat="1" ht="48" customHeight="1">
      <c r="B1" s="485"/>
      <c r="C1" s="485" t="str">
        <f t="shared" ref="C1:C29" si="0">IFERROR(CHOOSE(B1, " ¹ "," ² "," ³ "," ⁴ "," ⁵ "," ⁶ "," ⁷ "," ⁸ "," ⁹ ", " ¹⁰ "," ¹¹ "," ¹² " ),"")</f>
        <v/>
      </c>
      <c r="D1" s="486" t="s">
        <v>60</v>
      </c>
      <c r="E1" s="486" t="s">
        <v>529</v>
      </c>
      <c r="F1" s="147" t="str">
        <f>CHOOSE(Content!$A$1, $D1, $E1)&amp;$C1</f>
        <v>Revenue</v>
      </c>
      <c r="G1" s="5"/>
      <c r="H1" s="5"/>
      <c r="I1" s="5"/>
      <c r="J1" s="5"/>
      <c r="K1" s="5"/>
      <c r="L1" s="5"/>
      <c r="M1" s="5"/>
      <c r="N1" s="5"/>
      <c r="O1" s="5"/>
    </row>
    <row r="2" spans="2:20" s="81" customFormat="1" ht="32.1" customHeight="1" thickBot="1">
      <c r="B2" s="485"/>
      <c r="C2" s="485"/>
      <c r="D2" s="486"/>
      <c r="E2" s="486"/>
      <c r="F2" s="344" t="str">
        <f>CHOOSE(Content!$A$1, $D2, $E2)&amp;$C2</f>
        <v/>
      </c>
      <c r="G2" s="5"/>
      <c r="H2" s="166" t="str">
        <f>CHOOSE(Content!$A$1, "H"&amp;MONTH(H3)/6, MONTH(H3)/6&amp;"П")&amp;" "&amp;YEAR(H3)</f>
        <v>H1 2023</v>
      </c>
      <c r="I2" s="166" t="str">
        <f>CHOOSE(Content!$A$1, "H"&amp;MONTH(I3)/6, MONTH(I3)/6&amp;"П")&amp;" "&amp;YEAR(I3)</f>
        <v>H2 2023</v>
      </c>
      <c r="J2" s="166" t="str">
        <f>CHOOSE(Content!$A$1, "H"&amp;MONTH(J3)/6, MONTH(J3)/6&amp;"П")&amp;" "&amp;YEAR(J3)</f>
        <v>H1 2024</v>
      </c>
      <c r="K2" s="166" t="str">
        <f>CHOOSE(Content!$A$1, "H"&amp;MONTH(K3)/6, MONTH(K3)/6&amp;"П")&amp;" "&amp;YEAR(K3)</f>
        <v>H2 2024</v>
      </c>
      <c r="L2" s="166" t="str">
        <f>CHOOSE(Content!$A$1, "H"&amp;MONTH(L3)/6, MONTH(L3)/6&amp;"П")&amp;" "&amp;YEAR(L3)</f>
        <v>H1 2025</v>
      </c>
      <c r="M2" s="166" t="str">
        <f>CHOOSE(Content!$A$1, "H"&amp;MONTH(M3)/6, MONTH(M3)/6&amp;"П")&amp;" "&amp;YEAR(M3)</f>
        <v>H2 2025</v>
      </c>
      <c r="N2" s="166" t="str">
        <f>CHOOSE(Content!$A$1, "H"&amp;MONTH(N3)/6, MONTH(N3)/6&amp;"П")&amp;" "&amp;YEAR(N3)</f>
        <v>H1 2026</v>
      </c>
      <c r="O2" s="98"/>
      <c r="P2" s="257" t="str">
        <f>CHOOSE(Content!$A$1, "FY "&amp;P3, P3)</f>
        <v>FY 2023</v>
      </c>
      <c r="Q2" s="257" t="str">
        <f>CHOOSE(Content!$A$1, "FY "&amp;Q3, Q3)</f>
        <v>FY 2024</v>
      </c>
      <c r="R2" s="257" t="str">
        <f>CHOOSE(Content!$A$1, "FY "&amp;R3, R3)</f>
        <v>FY 2025</v>
      </c>
    </row>
    <row r="3" spans="2:20" s="81" customFormat="1" ht="23.25" hidden="1">
      <c r="B3" s="485"/>
      <c r="C3" s="485" t="str">
        <f t="shared" si="0"/>
        <v/>
      </c>
      <c r="D3" s="486" t="str">
        <f>""</f>
        <v/>
      </c>
      <c r="E3" s="486" t="str">
        <f>""</f>
        <v/>
      </c>
      <c r="F3" s="473" t="str">
        <f>CHOOSE(Content!$A$1, $D3, $E3)&amp;$C3</f>
        <v/>
      </c>
      <c r="G3" s="5"/>
      <c r="H3" s="470">
        <f>DATE(2023,6,30)</f>
        <v>45107</v>
      </c>
      <c r="I3" s="470">
        <f>EOMONTH(H3,6)</f>
        <v>45291</v>
      </c>
      <c r="J3" s="470">
        <f t="shared" ref="J3:M3" si="1">EOMONTH(I3,6)</f>
        <v>45473</v>
      </c>
      <c r="K3" s="470">
        <f t="shared" si="1"/>
        <v>45657</v>
      </c>
      <c r="L3" s="470">
        <f t="shared" si="1"/>
        <v>45838</v>
      </c>
      <c r="M3" s="470">
        <f t="shared" si="1"/>
        <v>46022</v>
      </c>
      <c r="N3" s="470">
        <f>EOMONTH(M3,6)</f>
        <v>46203</v>
      </c>
      <c r="O3" s="98"/>
      <c r="P3" s="471">
        <v>2023</v>
      </c>
      <c r="Q3" s="471">
        <f>P3+1</f>
        <v>2024</v>
      </c>
      <c r="R3" s="471">
        <f>Q3+1</f>
        <v>2025</v>
      </c>
    </row>
    <row r="4" spans="2:20" s="81" customFormat="1" ht="33" customHeight="1">
      <c r="B4" s="485"/>
      <c r="C4" s="485" t="str">
        <f t="shared" si="0"/>
        <v/>
      </c>
      <c r="D4" s="486" t="s">
        <v>389</v>
      </c>
      <c r="E4" s="486" t="s">
        <v>604</v>
      </c>
      <c r="F4" s="92" t="str">
        <f>CHOOSE(Content!$A$1, $D4, $E4)&amp;$C4</f>
        <v>Revenue (US$m)</v>
      </c>
      <c r="G4" s="5"/>
      <c r="H4" s="70"/>
      <c r="I4" s="70"/>
      <c r="J4" s="70"/>
      <c r="K4" s="70"/>
      <c r="L4" s="70"/>
      <c r="M4" s="70"/>
      <c r="N4" s="70"/>
      <c r="O4" s="13"/>
      <c r="P4" s="91"/>
    </row>
    <row r="5" spans="2:20" s="81" customFormat="1" ht="16.350000000000001" customHeight="1">
      <c r="B5" s="485"/>
      <c r="C5" s="485" t="str">
        <f t="shared" si="0"/>
        <v/>
      </c>
      <c r="D5" s="487" t="s">
        <v>28</v>
      </c>
      <c r="E5" s="487" t="s">
        <v>202</v>
      </c>
      <c r="F5" s="38" t="str">
        <f>CHOOSE(Content!$A$1, $D5, $E5)&amp;$C5</f>
        <v>Gold</v>
      </c>
      <c r="G5" s="5"/>
      <c r="H5" s="86">
        <v>380</v>
      </c>
      <c r="I5" s="86">
        <v>491</v>
      </c>
      <c r="J5" s="86">
        <v>694</v>
      </c>
      <c r="K5" s="86">
        <v>614</v>
      </c>
      <c r="L5" s="86">
        <v>318</v>
      </c>
      <c r="M5" s="86">
        <v>1167</v>
      </c>
      <c r="N5" s="86">
        <v>965.63247520043956</v>
      </c>
      <c r="O5" s="13"/>
      <c r="P5" s="91">
        <v>871</v>
      </c>
      <c r="Q5" s="86">
        <v>1308</v>
      </c>
      <c r="R5" s="86">
        <v>1485</v>
      </c>
    </row>
    <row r="6" spans="2:20" s="81" customFormat="1" ht="16.350000000000001" customHeight="1">
      <c r="B6" s="485"/>
      <c r="C6" s="485" t="str">
        <f t="shared" si="0"/>
        <v/>
      </c>
      <c r="D6" s="487" t="s">
        <v>446</v>
      </c>
      <c r="E6" s="487" t="s">
        <v>447</v>
      </c>
      <c r="F6" s="38" t="str">
        <f>CHOOSE(Content!$A$1, $D6, $E6)&amp;$C6</f>
        <v>Other metals</v>
      </c>
      <c r="G6" s="5"/>
      <c r="H6" s="86">
        <v>13</v>
      </c>
      <c r="I6" s="86">
        <v>9</v>
      </c>
      <c r="J6" s="86">
        <v>10</v>
      </c>
      <c r="K6" s="86">
        <v>10</v>
      </c>
      <c r="L6" s="86">
        <v>7</v>
      </c>
      <c r="M6" s="86">
        <v>8</v>
      </c>
      <c r="N6" s="86">
        <v>6.1020347288196826</v>
      </c>
      <c r="O6" s="13"/>
      <c r="P6" s="91">
        <v>22</v>
      </c>
      <c r="Q6" s="86">
        <v>20</v>
      </c>
      <c r="R6" s="86">
        <v>15</v>
      </c>
    </row>
    <row r="7" spans="2:20" s="81" customFormat="1" ht="16.350000000000001" customHeight="1">
      <c r="B7" s="485"/>
      <c r="C7" s="485" t="str">
        <f t="shared" si="0"/>
        <v/>
      </c>
      <c r="D7" s="487" t="s">
        <v>36</v>
      </c>
      <c r="E7" s="487" t="s">
        <v>220</v>
      </c>
      <c r="F7" s="155" t="str">
        <f>CHOOSE(Content!$A$1, $D7, $E7)&amp;$C7</f>
        <v>Total</v>
      </c>
      <c r="G7" s="5"/>
      <c r="H7" s="169">
        <v>393</v>
      </c>
      <c r="I7" s="169">
        <v>500</v>
      </c>
      <c r="J7" s="169">
        <v>704</v>
      </c>
      <c r="K7" s="169">
        <v>624</v>
      </c>
      <c r="L7" s="169">
        <v>325</v>
      </c>
      <c r="M7" s="169">
        <v>1175</v>
      </c>
      <c r="N7" s="169">
        <v>971.73450992925927</v>
      </c>
      <c r="O7" s="13"/>
      <c r="P7" s="169">
        <v>893</v>
      </c>
      <c r="Q7" s="169">
        <v>1328</v>
      </c>
      <c r="R7" s="169">
        <v>1500</v>
      </c>
    </row>
    <row r="8" spans="2:20" s="81" customFormat="1" ht="33" customHeight="1">
      <c r="B8" s="485"/>
      <c r="C8" s="485" t="str">
        <f t="shared" si="0"/>
        <v/>
      </c>
      <c r="D8" s="487" t="s">
        <v>366</v>
      </c>
      <c r="E8" s="487" t="s">
        <v>367</v>
      </c>
      <c r="F8" s="92" t="str">
        <f>CHOOSE(Content!$A$1, $D8, $E8)&amp;$C8</f>
        <v>Sales volume</v>
      </c>
      <c r="G8" s="5"/>
      <c r="H8" s="91"/>
      <c r="I8" s="91"/>
      <c r="J8" s="91"/>
      <c r="K8" s="91"/>
      <c r="L8" s="91"/>
      <c r="M8" s="91"/>
      <c r="N8" s="91"/>
      <c r="O8" s="13"/>
      <c r="P8" s="91"/>
    </row>
    <row r="9" spans="2:20" s="81" customFormat="1" ht="16.350000000000001" customHeight="1">
      <c r="B9" s="485"/>
      <c r="C9" s="485" t="str">
        <f t="shared" si="0"/>
        <v/>
      </c>
      <c r="D9" s="487" t="s">
        <v>107</v>
      </c>
      <c r="E9" s="487" t="s">
        <v>232</v>
      </c>
      <c r="F9" s="38" t="str">
        <f>CHOOSE(Content!$A$1, $D9, $E9)&amp;$C9</f>
        <v>Gold (thousand ounces)</v>
      </c>
      <c r="G9" s="5"/>
      <c r="H9" s="91">
        <v>200</v>
      </c>
      <c r="I9" s="144">
        <v>252.10048375112808</v>
      </c>
      <c r="J9" s="91">
        <v>317</v>
      </c>
      <c r="K9" s="144">
        <v>240</v>
      </c>
      <c r="L9" s="144">
        <v>102</v>
      </c>
      <c r="M9" s="144">
        <v>306</v>
      </c>
      <c r="N9" s="144">
        <v>203.40948451550469</v>
      </c>
      <c r="O9" s="13"/>
      <c r="P9" s="144">
        <v>452.10048375112808</v>
      </c>
      <c r="Q9" s="144">
        <v>557</v>
      </c>
      <c r="R9" s="144">
        <v>408</v>
      </c>
    </row>
    <row r="10" spans="2:20" s="81" customFormat="1" ht="16.350000000000001" customHeight="1">
      <c r="B10" s="485">
        <v>1</v>
      </c>
      <c r="C10" s="485" t="str">
        <f t="shared" si="0"/>
        <v xml:space="preserve"> ¹ </v>
      </c>
      <c r="D10" s="487" t="s">
        <v>635</v>
      </c>
      <c r="E10" s="487" t="s">
        <v>220</v>
      </c>
      <c r="F10" s="155" t="str">
        <f>CHOOSE(Content!$A$1, $D10, $E10)&amp;$C10</f>
        <v xml:space="preserve">Gold equivalent sold, Koz ¹ </v>
      </c>
      <c r="G10" s="5"/>
      <c r="H10" s="169">
        <v>206.19208862457259</v>
      </c>
      <c r="I10" s="169">
        <v>257.80791137542741</v>
      </c>
      <c r="J10" s="169">
        <v>321.06314284799157</v>
      </c>
      <c r="K10" s="169">
        <v>244.76712212346547</v>
      </c>
      <c r="L10" s="169">
        <v>104</v>
      </c>
      <c r="M10" s="169">
        <v>308</v>
      </c>
      <c r="N10" s="169">
        <v>205</v>
      </c>
      <c r="O10" s="13"/>
      <c r="P10" s="169">
        <v>464</v>
      </c>
      <c r="Q10" s="169">
        <v>565.83026497145704</v>
      </c>
      <c r="R10" s="169">
        <v>412</v>
      </c>
    </row>
    <row r="11" spans="2:20" ht="33" customHeight="1">
      <c r="B11" s="485">
        <v>2</v>
      </c>
      <c r="C11" s="485" t="str">
        <f t="shared" si="0"/>
        <v xml:space="preserve"> ² </v>
      </c>
      <c r="D11" s="487" t="s">
        <v>636</v>
      </c>
      <c r="E11" s="487" t="s">
        <v>637</v>
      </c>
      <c r="F11" s="446" t="str">
        <f>CHOOSE(Content!$A$1, $D11, $E11)&amp;$C11</f>
        <v xml:space="preserve">Average realised price ² </v>
      </c>
      <c r="G11" s="5"/>
      <c r="H11" s="447"/>
      <c r="I11" s="447"/>
      <c r="J11" s="447"/>
      <c r="K11" s="447"/>
      <c r="L11" s="447"/>
      <c r="M11" s="447"/>
      <c r="N11" s="447"/>
      <c r="O11" s="13"/>
      <c r="P11" s="75"/>
      <c r="Q11" s="75"/>
      <c r="R11" s="75"/>
    </row>
    <row r="12" spans="2:20" ht="16.350000000000001" customHeight="1">
      <c r="B12" s="485"/>
      <c r="C12" s="485" t="str">
        <f t="shared" si="0"/>
        <v/>
      </c>
      <c r="D12" s="487" t="s">
        <v>538</v>
      </c>
      <c r="E12" s="487" t="s">
        <v>607</v>
      </c>
      <c r="F12" s="38" t="str">
        <f>CHOOSE(Content!$A$1, $D12, $E12)&amp;$C12</f>
        <v>Gold, US$/oz</v>
      </c>
      <c r="G12" s="5"/>
      <c r="H12" s="52">
        <v>1904</v>
      </c>
      <c r="I12" s="52">
        <v>1967.3316218552877</v>
      </c>
      <c r="J12" s="52">
        <v>2190</v>
      </c>
      <c r="K12" s="52">
        <v>2552.7234631237557</v>
      </c>
      <c r="L12" s="52">
        <v>3126.93</v>
      </c>
      <c r="M12" s="52">
        <v>3815</v>
      </c>
      <c r="N12" s="52">
        <v>4747.9575151607823</v>
      </c>
      <c r="O12" s="13"/>
      <c r="P12" s="52">
        <v>1952.5186389222715</v>
      </c>
      <c r="Q12" s="52">
        <v>2408.814191416001</v>
      </c>
      <c r="R12" s="52">
        <v>3657.9753117493024</v>
      </c>
    </row>
    <row r="13" spans="2:20" ht="48" customHeight="1">
      <c r="B13" s="485"/>
      <c r="C13" s="485" t="str">
        <f t="shared" si="0"/>
        <v/>
      </c>
      <c r="D13" s="487" t="s">
        <v>137</v>
      </c>
      <c r="E13" s="487" t="s">
        <v>644</v>
      </c>
      <c r="F13" s="418" t="str">
        <f>CHOOSE(Content!$A$1, $D13, $E13)&amp;$C13</f>
        <v>Revenue by segment</v>
      </c>
      <c r="G13" s="5"/>
      <c r="H13" s="448"/>
      <c r="I13" s="448"/>
      <c r="J13" s="448"/>
      <c r="K13" s="448"/>
      <c r="L13" s="448"/>
      <c r="M13" s="448"/>
      <c r="N13" s="448"/>
      <c r="O13" s="448"/>
      <c r="P13" s="13"/>
      <c r="Q13" s="13"/>
      <c r="R13" s="13"/>
      <c r="T13" s="449"/>
    </row>
    <row r="14" spans="2:20" ht="48" customHeight="1" thickBot="1">
      <c r="B14" s="485"/>
      <c r="C14" s="485" t="str">
        <f t="shared" si="0"/>
        <v/>
      </c>
      <c r="D14" s="486" t="s">
        <v>652</v>
      </c>
      <c r="E14" s="486" t="s">
        <v>605</v>
      </c>
      <c r="F14" s="344" t="str">
        <f>CHOOSE(Content!$A$1, $D14, $E14)&amp;$C14</f>
        <v>US$m</v>
      </c>
      <c r="G14" s="5"/>
      <c r="H14" s="170" t="str">
        <f>H2</f>
        <v>H1 2023</v>
      </c>
      <c r="I14" s="170" t="str">
        <f t="shared" ref="I14:N14" si="2">I2</f>
        <v>H2 2023</v>
      </c>
      <c r="J14" s="170" t="str">
        <f t="shared" si="2"/>
        <v>H1 2024</v>
      </c>
      <c r="K14" s="170" t="str">
        <f t="shared" si="2"/>
        <v>H2 2024</v>
      </c>
      <c r="L14" s="170" t="str">
        <f t="shared" si="2"/>
        <v>H1 2025</v>
      </c>
      <c r="M14" s="170" t="str">
        <f t="shared" si="2"/>
        <v>H2 2025</v>
      </c>
      <c r="N14" s="170" t="str">
        <f t="shared" si="2"/>
        <v>H1 2026</v>
      </c>
      <c r="O14" s="98"/>
      <c r="P14" s="170" t="str">
        <f>P2</f>
        <v>FY 2023</v>
      </c>
      <c r="Q14" s="170" t="str">
        <f>Q2</f>
        <v>FY 2024</v>
      </c>
      <c r="R14" s="170" t="str">
        <f>R2</f>
        <v>FY 2025</v>
      </c>
      <c r="S14" s="536"/>
      <c r="T14" s="536"/>
    </row>
    <row r="15" spans="2:20" ht="33" customHeight="1">
      <c r="B15" s="485"/>
      <c r="C15" s="485" t="str">
        <f t="shared" si="0"/>
        <v/>
      </c>
      <c r="D15" s="487" t="s">
        <v>363</v>
      </c>
      <c r="E15" s="487" t="s">
        <v>364</v>
      </c>
      <c r="F15" s="10" t="str">
        <f>CHOOSE(Content!$A$1, $D15, $E15)&amp;$C15</f>
        <v>Kyzyl</v>
      </c>
      <c r="G15" s="5"/>
      <c r="H15" s="95">
        <v>214</v>
      </c>
      <c r="I15" s="95">
        <v>304</v>
      </c>
      <c r="J15" s="95">
        <v>456.21</v>
      </c>
      <c r="K15" s="95">
        <v>400.31628293743216</v>
      </c>
      <c r="L15" s="95">
        <v>74</v>
      </c>
      <c r="M15" s="95">
        <v>818</v>
      </c>
      <c r="N15" s="95">
        <v>579</v>
      </c>
      <c r="O15" s="441"/>
      <c r="P15" s="13">
        <v>518</v>
      </c>
      <c r="Q15" s="95">
        <v>856.52628293743214</v>
      </c>
      <c r="R15" s="95">
        <v>892</v>
      </c>
      <c r="S15" s="145"/>
      <c r="T15" s="145"/>
    </row>
    <row r="16" spans="2:20" ht="16.350000000000001" customHeight="1">
      <c r="B16" s="485"/>
      <c r="C16" s="485" t="str">
        <f t="shared" si="0"/>
        <v/>
      </c>
      <c r="D16" s="487" t="s">
        <v>23</v>
      </c>
      <c r="E16" s="487" t="s">
        <v>189</v>
      </c>
      <c r="F16" s="38" t="str">
        <f>CHOOSE(Content!$A$1, $D16, $E16)&amp;$C16</f>
        <v>Varvara</v>
      </c>
      <c r="G16" s="5"/>
      <c r="H16" s="95">
        <v>179</v>
      </c>
      <c r="I16" s="95">
        <v>186</v>
      </c>
      <c r="J16" s="95">
        <v>189.49799999999999</v>
      </c>
      <c r="K16" s="95">
        <v>222.44018752722576</v>
      </c>
      <c r="L16" s="95">
        <v>251</v>
      </c>
      <c r="M16" s="95">
        <v>357</v>
      </c>
      <c r="N16" s="95">
        <v>393</v>
      </c>
      <c r="O16" s="13"/>
      <c r="P16" s="13">
        <v>365</v>
      </c>
      <c r="Q16" s="95">
        <v>411.93818752722575</v>
      </c>
      <c r="R16" s="95">
        <v>608</v>
      </c>
      <c r="S16" s="145"/>
      <c r="T16" s="145"/>
    </row>
    <row r="17" spans="2:20" ht="16.350000000000001" customHeight="1">
      <c r="B17" s="485">
        <v>3</v>
      </c>
      <c r="C17" s="485" t="str">
        <f t="shared" si="0"/>
        <v xml:space="preserve"> ³ </v>
      </c>
      <c r="D17" s="487" t="s">
        <v>32</v>
      </c>
      <c r="E17" s="487" t="s">
        <v>180</v>
      </c>
      <c r="F17" s="38" t="str">
        <f>CHOOSE(Content!$A$1, $D17, $E17)&amp;$C17</f>
        <v xml:space="preserve">Other ³ </v>
      </c>
      <c r="G17" s="5"/>
      <c r="H17" s="76">
        <v>0</v>
      </c>
      <c r="I17" s="76">
        <v>10</v>
      </c>
      <c r="J17" s="76">
        <v>59.024000000000001</v>
      </c>
      <c r="K17" s="76">
        <v>3.5628969499867935E-4</v>
      </c>
      <c r="L17" s="76">
        <v>0</v>
      </c>
      <c r="M17" s="76">
        <v>0</v>
      </c>
      <c r="N17" s="76">
        <v>0</v>
      </c>
      <c r="O17" s="13"/>
      <c r="P17" s="13">
        <v>10</v>
      </c>
      <c r="Q17" s="95">
        <v>59.024356289695</v>
      </c>
      <c r="R17" s="76">
        <v>0</v>
      </c>
      <c r="S17" s="145"/>
      <c r="T17" s="145"/>
    </row>
    <row r="18" spans="2:20" ht="16.350000000000001" customHeight="1">
      <c r="B18" s="485"/>
      <c r="C18" s="485" t="str">
        <f t="shared" si="0"/>
        <v/>
      </c>
      <c r="D18" s="487" t="s">
        <v>36</v>
      </c>
      <c r="E18" s="487" t="s">
        <v>220</v>
      </c>
      <c r="F18" s="175" t="str">
        <f>CHOOSE(Content!$A$1, $D18, $E18)&amp;$C18</f>
        <v>Total</v>
      </c>
      <c r="G18" s="5"/>
      <c r="H18" s="169">
        <v>393</v>
      </c>
      <c r="I18" s="169">
        <v>500</v>
      </c>
      <c r="J18" s="169">
        <v>703.73199999999997</v>
      </c>
      <c r="K18" s="169">
        <v>624.75682675435314</v>
      </c>
      <c r="L18" s="169">
        <v>325</v>
      </c>
      <c r="M18" s="169">
        <v>1175</v>
      </c>
      <c r="N18" s="169">
        <v>972</v>
      </c>
      <c r="O18" s="10"/>
      <c r="P18" s="169">
        <v>893</v>
      </c>
      <c r="Q18" s="169">
        <v>1328.4888267543531</v>
      </c>
      <c r="R18" s="169">
        <v>1500</v>
      </c>
      <c r="S18" s="145"/>
      <c r="T18" s="145"/>
    </row>
    <row r="19" spans="2:20" s="97" customFormat="1" ht="16.350000000000001" customHeight="1">
      <c r="B19" s="485"/>
      <c r="C19" s="485" t="str">
        <f t="shared" si="0"/>
        <v/>
      </c>
      <c r="D19" s="487" t="str">
        <f>""</f>
        <v/>
      </c>
      <c r="E19" s="487" t="str">
        <f>""</f>
        <v/>
      </c>
      <c r="F19" s="84" t="str">
        <f>CHOOSE(Content!$A$1, $D19, $E19)&amp;$C19</f>
        <v/>
      </c>
      <c r="G19" s="5"/>
      <c r="H19" s="96"/>
      <c r="I19" s="96"/>
      <c r="J19" s="96"/>
      <c r="K19" s="96"/>
      <c r="L19" s="96"/>
      <c r="M19" s="96"/>
      <c r="N19" s="96"/>
      <c r="O19" s="96"/>
      <c r="P19" s="100"/>
      <c r="Q19" s="100"/>
      <c r="R19" s="100"/>
    </row>
    <row r="20" spans="2:20" ht="16.350000000000001" customHeight="1">
      <c r="B20" s="485"/>
      <c r="C20" s="485" t="str">
        <f t="shared" si="0"/>
        <v/>
      </c>
      <c r="D20" s="487" t="s">
        <v>168</v>
      </c>
      <c r="E20" s="487" t="s">
        <v>233</v>
      </c>
      <c r="F20" s="177" t="str">
        <f>CHOOSE(Content!$A$1, $D20, $E20)&amp;$C20</f>
        <v>Revenue by region</v>
      </c>
      <c r="G20" s="5"/>
      <c r="H20" s="13"/>
      <c r="I20" s="13"/>
      <c r="J20" s="13"/>
      <c r="K20" s="13"/>
      <c r="L20" s="13"/>
      <c r="M20" s="13"/>
      <c r="N20" s="13"/>
      <c r="O20" s="13"/>
      <c r="P20" s="13"/>
      <c r="Q20" s="13"/>
      <c r="R20" s="13"/>
    </row>
    <row r="21" spans="2:20" ht="32.1" customHeight="1" thickBot="1">
      <c r="B21" s="485"/>
      <c r="C21" s="485" t="str">
        <f t="shared" si="0"/>
        <v/>
      </c>
      <c r="D21" s="486" t="s">
        <v>652</v>
      </c>
      <c r="E21" s="486" t="s">
        <v>605</v>
      </c>
      <c r="F21" s="344" t="str">
        <f>CHOOSE(Content!$A$1, $D21, $E21)&amp;$C21</f>
        <v>US$m</v>
      </c>
      <c r="G21" s="5"/>
      <c r="H21" s="170" t="str">
        <f t="shared" ref="H21:K21" si="3">H2</f>
        <v>H1 2023</v>
      </c>
      <c r="I21" s="170" t="str">
        <f t="shared" si="3"/>
        <v>H2 2023</v>
      </c>
      <c r="J21" s="170" t="str">
        <f t="shared" si="3"/>
        <v>H1 2024</v>
      </c>
      <c r="K21" s="170" t="str">
        <f t="shared" si="3"/>
        <v>H2 2024</v>
      </c>
      <c r="L21" s="170" t="str">
        <f>L2</f>
        <v>H1 2025</v>
      </c>
      <c r="M21" s="170" t="str">
        <f>M2</f>
        <v>H2 2025</v>
      </c>
      <c r="N21" s="170" t="str">
        <f>N2</f>
        <v>H1 2026</v>
      </c>
      <c r="O21" s="98"/>
      <c r="P21" s="170" t="str">
        <f>P2</f>
        <v>FY 2023</v>
      </c>
      <c r="Q21" s="170" t="str">
        <f>Q2</f>
        <v>FY 2024</v>
      </c>
      <c r="R21" s="170" t="str">
        <f>R2</f>
        <v>FY 2025</v>
      </c>
    </row>
    <row r="22" spans="2:20" ht="33" customHeight="1">
      <c r="B22" s="485"/>
      <c r="C22" s="485" t="str">
        <f t="shared" si="0"/>
        <v/>
      </c>
      <c r="D22" s="487" t="s">
        <v>106</v>
      </c>
      <c r="E22" s="487" t="s">
        <v>234</v>
      </c>
      <c r="F22" s="10" t="str">
        <f>CHOOSE(Content!$A$1, $D22, $E22)&amp;$C22</f>
        <v>Sales to Kazakhstan</v>
      </c>
      <c r="G22" s="5"/>
      <c r="H22" s="74">
        <v>327</v>
      </c>
      <c r="I22" s="74">
        <v>333</v>
      </c>
      <c r="J22" s="74">
        <v>436</v>
      </c>
      <c r="K22" s="74">
        <v>518</v>
      </c>
      <c r="L22" s="74">
        <v>269</v>
      </c>
      <c r="M22" s="74">
        <v>1175.41984228253</v>
      </c>
      <c r="N22" s="74">
        <v>972</v>
      </c>
      <c r="O22" s="74"/>
      <c r="P22" s="506">
        <v>660</v>
      </c>
      <c r="Q22" s="441">
        <v>954</v>
      </c>
      <c r="R22" s="441">
        <v>1444.41984228253</v>
      </c>
      <c r="S22" s="145"/>
      <c r="T22" s="145"/>
    </row>
    <row r="23" spans="2:20" ht="16.350000000000001" customHeight="1">
      <c r="B23" s="485"/>
      <c r="C23" s="485" t="str">
        <f t="shared" si="0"/>
        <v/>
      </c>
      <c r="D23" s="487" t="s">
        <v>450</v>
      </c>
      <c r="E23" s="487" t="s">
        <v>451</v>
      </c>
      <c r="F23" s="38" t="str">
        <f>CHOOSE(Content!$A$1, $D23, $E23)&amp;$C23</f>
        <v>Sales to Asia</v>
      </c>
      <c r="G23" s="5"/>
      <c r="H23" s="13">
        <v>62</v>
      </c>
      <c r="I23" s="74">
        <v>171</v>
      </c>
      <c r="J23" s="13">
        <v>268</v>
      </c>
      <c r="K23" s="74">
        <v>106</v>
      </c>
      <c r="L23" s="74">
        <v>56</v>
      </c>
      <c r="M23" s="76">
        <v>-0.34396056929269747</v>
      </c>
      <c r="N23" s="76">
        <v>0</v>
      </c>
      <c r="O23" s="13"/>
      <c r="P23" s="506">
        <v>233</v>
      </c>
      <c r="Q23" s="441">
        <v>374</v>
      </c>
      <c r="R23" s="441">
        <v>55.656039430707303</v>
      </c>
      <c r="S23" s="145"/>
      <c r="T23" s="145"/>
    </row>
    <row r="24" spans="2:20" ht="16.350000000000001" customHeight="1">
      <c r="B24" s="485"/>
      <c r="C24" s="485" t="str">
        <f t="shared" si="0"/>
        <v/>
      </c>
      <c r="D24" s="487" t="s">
        <v>167</v>
      </c>
      <c r="E24" s="487" t="s">
        <v>235</v>
      </c>
      <c r="F24" s="38" t="str">
        <f>CHOOSE(Content!$A$1, $D24, $E24)&amp;$C24</f>
        <v>Other sales</v>
      </c>
      <c r="G24" s="5"/>
      <c r="H24" s="13">
        <v>4</v>
      </c>
      <c r="I24" s="76">
        <v>-4</v>
      </c>
      <c r="J24" s="76">
        <v>0</v>
      </c>
      <c r="K24" s="76">
        <v>0</v>
      </c>
      <c r="L24" s="76">
        <v>0</v>
      </c>
      <c r="M24" s="76">
        <v>0</v>
      </c>
      <c r="N24" s="76">
        <v>0</v>
      </c>
      <c r="O24" s="13"/>
      <c r="P24" s="76">
        <v>0</v>
      </c>
      <c r="Q24" s="76">
        <v>0</v>
      </c>
      <c r="R24" s="76">
        <v>0</v>
      </c>
      <c r="S24" s="145"/>
      <c r="T24" s="145"/>
    </row>
    <row r="25" spans="2:20" ht="16.350000000000001" customHeight="1">
      <c r="B25" s="485"/>
      <c r="C25" s="485" t="str">
        <f t="shared" si="0"/>
        <v/>
      </c>
      <c r="D25" s="487" t="s">
        <v>36</v>
      </c>
      <c r="E25" s="487" t="s">
        <v>220</v>
      </c>
      <c r="F25" s="175" t="str">
        <f>CHOOSE(Content!$A$1, $D25, $E25)&amp;$C25</f>
        <v>Total</v>
      </c>
      <c r="G25" s="5"/>
      <c r="H25" s="169">
        <v>393</v>
      </c>
      <c r="I25" s="169">
        <v>500</v>
      </c>
      <c r="J25" s="169">
        <v>704</v>
      </c>
      <c r="K25" s="169">
        <v>624</v>
      </c>
      <c r="L25" s="169">
        <v>325</v>
      </c>
      <c r="M25" s="169">
        <v>1175.07588171323</v>
      </c>
      <c r="N25" s="169">
        <v>972</v>
      </c>
      <c r="O25" s="13"/>
      <c r="P25" s="169">
        <v>893</v>
      </c>
      <c r="Q25" s="169">
        <v>1328</v>
      </c>
      <c r="R25" s="169">
        <v>1500.07588171323</v>
      </c>
      <c r="S25" s="145"/>
      <c r="T25" s="145"/>
    </row>
    <row r="26" spans="2:20" ht="33" customHeight="1">
      <c r="B26" s="485"/>
      <c r="C26" s="485" t="str">
        <f t="shared" si="0"/>
        <v/>
      </c>
      <c r="D26" s="487" t="s">
        <v>34</v>
      </c>
      <c r="E26" s="487" t="s">
        <v>219</v>
      </c>
      <c r="F26" s="71" t="str">
        <f>CHOOSE(Content!$A$1, $D26, $E26)&amp;$C26</f>
        <v>Notes:</v>
      </c>
      <c r="G26" s="5"/>
    </row>
    <row r="27" spans="2:20" ht="16.350000000000001" customHeight="1">
      <c r="B27" s="485">
        <v>1</v>
      </c>
      <c r="C27" s="485" t="str">
        <f t="shared" si="0"/>
        <v xml:space="preserve"> ¹ </v>
      </c>
      <c r="D27" s="487" t="s">
        <v>638</v>
      </c>
      <c r="E27" s="487" t="s">
        <v>641</v>
      </c>
      <c r="F27" s="10" t="str">
        <f>$C27&amp;CHOOSE(Content!$A$1, $D27, $E27)</f>
        <v xml:space="preserve"> ¹ Based on actual realised prices.</v>
      </c>
      <c r="G27" s="5"/>
    </row>
    <row r="28" spans="2:20" ht="16.350000000000001" customHeight="1">
      <c r="B28" s="485">
        <v>2</v>
      </c>
      <c r="C28" s="485" t="str">
        <f t="shared" si="0"/>
        <v xml:space="preserve"> ² </v>
      </c>
      <c r="D28" s="487" t="s">
        <v>639</v>
      </c>
      <c r="E28" s="487" t="s">
        <v>642</v>
      </c>
      <c r="F28" s="10" t="str">
        <f>$C28&amp;CHOOSE(Content!$A$1, $D28, $E28)</f>
        <v xml:space="preserve"> ² Without the effect of deductions for treatment charges from revenue.</v>
      </c>
      <c r="G28" s="5"/>
    </row>
    <row r="29" spans="2:20" ht="16.350000000000001" customHeight="1">
      <c r="B29" s="485">
        <v>3</v>
      </c>
      <c r="C29" s="485" t="str">
        <f t="shared" si="0"/>
        <v xml:space="preserve"> ³ </v>
      </c>
      <c r="D29" s="487" t="s">
        <v>640</v>
      </c>
      <c r="E29" s="487" t="s">
        <v>643</v>
      </c>
      <c r="F29" s="10" t="str">
        <f>$C29&amp;CHOOSE(Content!$A$1, $D29, $E29)</f>
        <v xml:space="preserve"> ³ Commission sales of third-party materials.</v>
      </c>
      <c r="G29" s="5"/>
    </row>
    <row r="30" spans="2:20" ht="16.350000000000001" customHeight="1">
      <c r="F30" s="13"/>
    </row>
    <row r="31" spans="2:20" ht="16.350000000000001" customHeight="1">
      <c r="F31" s="13"/>
    </row>
    <row r="32" spans="2:20" ht="16.350000000000001" customHeight="1">
      <c r="F32" s="13"/>
    </row>
  </sheetData>
  <mergeCells count="1">
    <mergeCell ref="S14:T14"/>
  </mergeCells>
  <phoneticPr fontId="253" type="noConversion"/>
  <pageMargins left="0.70866141732283472" right="0.35433070866141736" top="0.31496062992125984" bottom="0.31496062992125984" header="0.31496062992125984" footer="0.31496062992125984"/>
  <pageSetup paperSize="9" scale="6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6" tint="0.59999389629810485"/>
  </sheetPr>
  <dimension ref="B1:U67"/>
  <sheetViews>
    <sheetView showGridLines="0" zoomScale="80" zoomScaleNormal="80" workbookViewId="0">
      <pane ySplit="2" topLeftCell="A3" activePane="bottomLeft" state="frozen"/>
      <selection activeCell="F1" sqref="F1:F1048576"/>
      <selection pane="bottomLeft"/>
    </sheetView>
  </sheetViews>
  <sheetFormatPr defaultColWidth="8.7109375" defaultRowHeight="16.350000000000001" customHeight="1"/>
  <cols>
    <col min="1" max="1" width="1.140625" customWidth="1"/>
    <col min="2" max="5" width="2.7109375" hidden="1" customWidth="1"/>
    <col min="6" max="6" width="42.42578125" customWidth="1"/>
    <col min="7" max="7" width="2.42578125" customWidth="1"/>
    <col min="8" max="14" width="10.42578125" customWidth="1"/>
    <col min="15" max="15" width="2.42578125" customWidth="1"/>
    <col min="16" max="18" width="10.42578125" customWidth="1"/>
    <col min="19" max="60" width="10" customWidth="1"/>
  </cols>
  <sheetData>
    <row r="1" spans="2:21" s="10" customFormat="1" ht="48" customHeight="1">
      <c r="B1" s="485"/>
      <c r="C1" s="485" t="str">
        <f t="shared" ref="C1:C50" si="0">IFERROR(CHOOSE(B1, " ¹ "," ² "," ³ "," ⁴ "," ⁵ "," ⁶ "," ⁷ "," ⁸ "," ⁹ ", " ¹⁰ "," ¹¹ "," ¹² " ),"")</f>
        <v/>
      </c>
      <c r="D1" s="486" t="s">
        <v>61</v>
      </c>
      <c r="E1" s="486" t="s">
        <v>236</v>
      </c>
      <c r="F1" s="147" t="str">
        <f>CHOOSE(Content!$A$1, $D1, $E1)&amp;$C1</f>
        <v>Cost of sales</v>
      </c>
      <c r="G1" s="5"/>
      <c r="H1" s="5"/>
      <c r="I1" s="5"/>
      <c r="J1" s="5"/>
      <c r="K1" s="5"/>
      <c r="L1" s="5"/>
      <c r="M1" s="5"/>
      <c r="N1" s="5"/>
      <c r="O1" s="5"/>
    </row>
    <row r="2" spans="2:21" s="10" customFormat="1" ht="32.1" customHeight="1" thickBot="1">
      <c r="B2" s="485"/>
      <c r="C2" s="485" t="str">
        <f t="shared" si="0"/>
        <v/>
      </c>
      <c r="D2" s="486" t="s">
        <v>652</v>
      </c>
      <c r="E2" s="486" t="s">
        <v>605</v>
      </c>
      <c r="F2" s="171" t="str">
        <f>CHOOSE(Content!$A$1, $D2, $E2)&amp;$C2</f>
        <v>US$m</v>
      </c>
      <c r="G2" s="5"/>
      <c r="H2" s="166" t="str">
        <f>CHOOSE(Content!$A$1, "H"&amp;MONTH(H3)/6, MONTH(H3)/6&amp;"П")&amp;" "&amp;YEAR(H3)</f>
        <v>H1 2023</v>
      </c>
      <c r="I2" s="166" t="str">
        <f>CHOOSE(Content!$A$1, "H"&amp;MONTH(I3)/6, MONTH(I3)/6&amp;"П")&amp;" "&amp;YEAR(I3)</f>
        <v>H2 2023</v>
      </c>
      <c r="J2" s="166" t="str">
        <f>CHOOSE(Content!$A$1, "H"&amp;MONTH(J3)/6, MONTH(J3)/6&amp;"П")&amp;" "&amp;YEAR(J3)</f>
        <v>H1 2024</v>
      </c>
      <c r="K2" s="166" t="str">
        <f>CHOOSE(Content!$A$1, "H"&amp;MONTH(K3)/6, MONTH(K3)/6&amp;"П")&amp;" "&amp;YEAR(K3)</f>
        <v>H2 2024</v>
      </c>
      <c r="L2" s="166" t="str">
        <f>CHOOSE(Content!$A$1, "H"&amp;MONTH(L3)/6, MONTH(L3)/6&amp;"П")&amp;" "&amp;YEAR(L3)</f>
        <v>H1 2025</v>
      </c>
      <c r="M2" s="166" t="str">
        <f>CHOOSE(Content!$A$1, "H"&amp;MONTH(M3)/6, MONTH(M3)/6&amp;"П")&amp;" "&amp;YEAR(M3)</f>
        <v>H2 2025</v>
      </c>
      <c r="N2" s="166" t="str">
        <f>CHOOSE(Content!$A$1, "H"&amp;MONTH(N3)/6, MONTH(N3)/6&amp;"П")&amp;" "&amp;YEAR(N3)</f>
        <v>H1 2026</v>
      </c>
      <c r="O2" s="98"/>
      <c r="P2" s="257" t="str">
        <f>CHOOSE(Content!$A$1, "FY "&amp;P3, P3)</f>
        <v>FY 2023</v>
      </c>
      <c r="Q2" s="257" t="str">
        <f>CHOOSE(Content!$A$1, "FY "&amp;Q3, Q3)</f>
        <v>FY 2024</v>
      </c>
      <c r="R2" s="257" t="str">
        <f>CHOOSE(Content!$A$1, "FY "&amp;R3, R3)</f>
        <v>FY 2025</v>
      </c>
    </row>
    <row r="3" spans="2:21" s="10" customFormat="1" ht="15" hidden="1" customHeight="1">
      <c r="B3" s="485"/>
      <c r="C3" s="485"/>
      <c r="D3" s="487" t="str">
        <f>""</f>
        <v/>
      </c>
      <c r="E3" s="487" t="str">
        <f>""</f>
        <v/>
      </c>
      <c r="F3" s="343" t="str">
        <f>CHOOSE(Content!$A$1, $D3, $E3)&amp;$C3</f>
        <v/>
      </c>
      <c r="G3" s="5"/>
      <c r="H3" s="470">
        <f>DATE(2023,6,30)</f>
        <v>45107</v>
      </c>
      <c r="I3" s="470">
        <f>EOMONTH(H3,6)</f>
        <v>45291</v>
      </c>
      <c r="J3" s="470">
        <f t="shared" ref="J3:N3" si="1">EOMONTH(I3,6)</f>
        <v>45473</v>
      </c>
      <c r="K3" s="470">
        <f t="shared" si="1"/>
        <v>45657</v>
      </c>
      <c r="L3" s="470">
        <f t="shared" si="1"/>
        <v>45838</v>
      </c>
      <c r="M3" s="470">
        <f t="shared" si="1"/>
        <v>46022</v>
      </c>
      <c r="N3" s="470">
        <f t="shared" si="1"/>
        <v>46203</v>
      </c>
      <c r="O3" s="98"/>
      <c r="P3" s="471">
        <f>2023</f>
        <v>2023</v>
      </c>
      <c r="Q3" s="471">
        <f>P3+1</f>
        <v>2024</v>
      </c>
      <c r="R3" s="471">
        <f>Q3+1</f>
        <v>2025</v>
      </c>
    </row>
    <row r="4" spans="2:21" s="10" customFormat="1" ht="33" customHeight="1">
      <c r="B4" s="485"/>
      <c r="C4" s="485" t="str">
        <f t="shared" si="0"/>
        <v/>
      </c>
      <c r="D4" s="487" t="s">
        <v>108</v>
      </c>
      <c r="E4" s="487" t="s">
        <v>237</v>
      </c>
      <c r="F4" s="106" t="str">
        <f>CHOOSE(Content!$A$1, $D4, $E4)&amp;$C4</f>
        <v>Cash operating costs</v>
      </c>
      <c r="G4" s="5"/>
      <c r="H4" s="106"/>
      <c r="I4" s="106"/>
      <c r="J4" s="106"/>
      <c r="K4" s="106"/>
      <c r="L4" s="106"/>
      <c r="M4" s="106"/>
      <c r="N4" s="106"/>
      <c r="O4" s="106"/>
    </row>
    <row r="5" spans="2:21" s="10" customFormat="1" ht="16.350000000000001" customHeight="1">
      <c r="B5" s="485"/>
      <c r="C5" s="485" t="str">
        <f t="shared" si="0"/>
        <v/>
      </c>
      <c r="D5" s="487" t="s">
        <v>335</v>
      </c>
      <c r="E5" s="487" t="s">
        <v>244</v>
      </c>
      <c r="F5" s="14" t="str">
        <f>CHOOSE(Content!$A$1, $D5, $E5)&amp;$C5</f>
        <v>On-mine costs</v>
      </c>
      <c r="G5" s="5"/>
      <c r="H5" s="15">
        <v>83</v>
      </c>
      <c r="I5" s="15">
        <v>66</v>
      </c>
      <c r="J5" s="15">
        <v>81</v>
      </c>
      <c r="K5" s="15">
        <v>83</v>
      </c>
      <c r="L5" s="15">
        <v>90</v>
      </c>
      <c r="M5" s="15">
        <v>93</v>
      </c>
      <c r="N5" s="15">
        <v>95</v>
      </c>
      <c r="O5" s="15"/>
      <c r="P5" s="15">
        <v>149</v>
      </c>
      <c r="Q5" s="15">
        <v>164</v>
      </c>
      <c r="R5" s="15">
        <v>183</v>
      </c>
    </row>
    <row r="6" spans="2:21" s="10" customFormat="1" ht="16.350000000000001" customHeight="1">
      <c r="B6" s="485"/>
      <c r="C6" s="485" t="str">
        <f t="shared" si="0"/>
        <v/>
      </c>
      <c r="D6" s="487" t="s">
        <v>336</v>
      </c>
      <c r="E6" s="487" t="s">
        <v>337</v>
      </c>
      <c r="F6" s="14" t="str">
        <f>CHOOSE(Content!$A$1, $D6, $E6)&amp;$C6</f>
        <v xml:space="preserve">Smelting costs </v>
      </c>
      <c r="G6" s="5"/>
      <c r="H6" s="15">
        <v>60</v>
      </c>
      <c r="I6" s="15">
        <v>45</v>
      </c>
      <c r="J6" s="15">
        <v>58</v>
      </c>
      <c r="K6" s="15">
        <v>56</v>
      </c>
      <c r="L6" s="15">
        <v>54</v>
      </c>
      <c r="M6" s="15">
        <v>63</v>
      </c>
      <c r="N6" s="15">
        <v>63</v>
      </c>
      <c r="O6" s="15"/>
      <c r="P6" s="15">
        <v>105</v>
      </c>
      <c r="Q6" s="15">
        <v>114</v>
      </c>
      <c r="R6" s="15">
        <v>117</v>
      </c>
    </row>
    <row r="7" spans="2:21" s="10" customFormat="1" ht="25.5">
      <c r="B7" s="485"/>
      <c r="C7" s="485" t="str">
        <f t="shared" si="0"/>
        <v/>
      </c>
      <c r="D7" s="487" t="s">
        <v>495</v>
      </c>
      <c r="E7" s="487" t="s">
        <v>496</v>
      </c>
      <c r="F7" s="14" t="str">
        <f>CHOOSE(Content!$A$1, $D7, $E7)&amp;$C7</f>
        <v>Purchase of ore and concentrate from third parties</v>
      </c>
      <c r="G7" s="5"/>
      <c r="H7" s="15">
        <v>35</v>
      </c>
      <c r="I7" s="15">
        <v>92</v>
      </c>
      <c r="J7" s="15">
        <v>59</v>
      </c>
      <c r="K7" s="15">
        <v>39</v>
      </c>
      <c r="L7" s="15">
        <v>48</v>
      </c>
      <c r="M7" s="15">
        <v>44</v>
      </c>
      <c r="N7" s="15">
        <v>53</v>
      </c>
      <c r="O7" s="15"/>
      <c r="P7" s="15">
        <v>127</v>
      </c>
      <c r="Q7" s="15">
        <v>98</v>
      </c>
      <c r="R7" s="15">
        <v>92</v>
      </c>
    </row>
    <row r="8" spans="2:21" s="10" customFormat="1" ht="16.350000000000001" customHeight="1">
      <c r="B8" s="485"/>
      <c r="C8" s="485" t="str">
        <f t="shared" si="0"/>
        <v/>
      </c>
      <c r="D8" s="487" t="s">
        <v>109</v>
      </c>
      <c r="E8" s="487" t="s">
        <v>238</v>
      </c>
      <c r="F8" s="14" t="str">
        <f>CHOOSE(Content!$A$1, $D8, $E8)&amp;$C8</f>
        <v>Mining tax</v>
      </c>
      <c r="G8" s="5"/>
      <c r="H8" s="15">
        <v>38</v>
      </c>
      <c r="I8" s="15">
        <v>38</v>
      </c>
      <c r="J8" s="15">
        <v>43</v>
      </c>
      <c r="K8" s="15">
        <v>48</v>
      </c>
      <c r="L8" s="15">
        <v>64</v>
      </c>
      <c r="M8" s="15">
        <v>67</v>
      </c>
      <c r="N8" s="15">
        <v>142</v>
      </c>
      <c r="O8" s="15"/>
      <c r="P8" s="15">
        <v>76</v>
      </c>
      <c r="Q8" s="15">
        <v>91</v>
      </c>
      <c r="R8" s="15">
        <v>131</v>
      </c>
    </row>
    <row r="9" spans="2:21" s="10" customFormat="1" ht="16.350000000000001" customHeight="1">
      <c r="B9" s="485"/>
      <c r="C9" s="485" t="str">
        <f t="shared" si="0"/>
        <v/>
      </c>
      <c r="D9" s="487" t="s">
        <v>110</v>
      </c>
      <c r="E9" s="487" t="s">
        <v>239</v>
      </c>
      <c r="F9" s="178" t="str">
        <f>CHOOSE(Content!$A$1, $D9, $E9)&amp;$C9</f>
        <v>Total cash operating costs</v>
      </c>
      <c r="G9" s="5"/>
      <c r="H9" s="178">
        <v>216</v>
      </c>
      <c r="I9" s="178">
        <v>241</v>
      </c>
      <c r="J9" s="178">
        <v>241</v>
      </c>
      <c r="K9" s="178">
        <v>226</v>
      </c>
      <c r="L9" s="178">
        <v>256</v>
      </c>
      <c r="M9" s="178">
        <v>267</v>
      </c>
      <c r="N9" s="178">
        <v>353</v>
      </c>
      <c r="O9" s="502"/>
      <c r="P9" s="178">
        <v>457</v>
      </c>
      <c r="Q9" s="178">
        <v>467</v>
      </c>
      <c r="R9" s="178">
        <v>523</v>
      </c>
      <c r="T9" s="451"/>
      <c r="U9" s="451"/>
    </row>
    <row r="10" spans="2:21" s="10" customFormat="1" ht="33" customHeight="1">
      <c r="B10" s="485"/>
      <c r="C10" s="485" t="str">
        <f t="shared" si="0"/>
        <v/>
      </c>
      <c r="D10" s="487" t="s">
        <v>338</v>
      </c>
      <c r="E10" s="487" t="s">
        <v>348</v>
      </c>
      <c r="F10" s="71" t="str">
        <f>CHOOSE(Content!$A$1, $D10, $E10)&amp;$C10</f>
        <v>Depreciation and depletion of operating assets</v>
      </c>
      <c r="G10" s="5"/>
      <c r="H10" s="451">
        <v>37</v>
      </c>
      <c r="I10" s="451">
        <v>34</v>
      </c>
      <c r="J10" s="451">
        <v>49</v>
      </c>
      <c r="K10" s="451">
        <v>48</v>
      </c>
      <c r="L10" s="451">
        <v>48</v>
      </c>
      <c r="M10" s="451">
        <v>49</v>
      </c>
      <c r="N10" s="451">
        <v>52</v>
      </c>
      <c r="O10" s="451"/>
      <c r="P10" s="10">
        <v>71</v>
      </c>
      <c r="Q10" s="10">
        <v>97</v>
      </c>
      <c r="R10" s="10">
        <v>97</v>
      </c>
    </row>
    <row r="11" spans="2:21" s="10" customFormat="1" ht="16.350000000000001" customHeight="1">
      <c r="B11" s="485"/>
      <c r="C11" s="485" t="str">
        <f t="shared" si="0"/>
        <v/>
      </c>
      <c r="D11" s="487" t="s">
        <v>111</v>
      </c>
      <c r="E11" s="487" t="s">
        <v>240</v>
      </c>
      <c r="F11" s="14" t="str">
        <f>CHOOSE(Content!$A$1, $D11, $E11)&amp;$C11</f>
        <v>Rehabilitation expenses</v>
      </c>
      <c r="G11" s="5"/>
      <c r="H11" s="15">
        <v>0</v>
      </c>
      <c r="I11" s="15">
        <v>0</v>
      </c>
      <c r="J11" s="15">
        <v>0</v>
      </c>
      <c r="K11" s="15">
        <v>0</v>
      </c>
      <c r="L11" s="15">
        <v>0</v>
      </c>
      <c r="M11" s="15">
        <v>0</v>
      </c>
      <c r="N11" s="15"/>
      <c r="O11" s="15"/>
      <c r="P11" s="277">
        <v>0</v>
      </c>
      <c r="Q11" s="277">
        <v>0</v>
      </c>
      <c r="R11" s="277">
        <v>0</v>
      </c>
    </row>
    <row r="12" spans="2:21" s="10" customFormat="1" ht="16.350000000000001" customHeight="1">
      <c r="B12" s="485"/>
      <c r="C12" s="485" t="str">
        <f t="shared" si="0"/>
        <v/>
      </c>
      <c r="D12" s="487" t="s">
        <v>112</v>
      </c>
      <c r="E12" s="487" t="s">
        <v>241</v>
      </c>
      <c r="F12" s="178" t="str">
        <f>CHOOSE(Content!$A$1, $D12, $E12)&amp;$C12</f>
        <v>Total costs of production</v>
      </c>
      <c r="G12" s="5"/>
      <c r="H12" s="178">
        <v>253</v>
      </c>
      <c r="I12" s="178">
        <v>275</v>
      </c>
      <c r="J12" s="178">
        <v>290</v>
      </c>
      <c r="K12" s="178">
        <v>274</v>
      </c>
      <c r="L12" s="178">
        <v>304</v>
      </c>
      <c r="M12" s="178">
        <v>316</v>
      </c>
      <c r="N12" s="178">
        <v>405</v>
      </c>
      <c r="O12" s="502"/>
      <c r="P12" s="178">
        <v>528</v>
      </c>
      <c r="Q12" s="178">
        <v>564</v>
      </c>
      <c r="R12" s="178">
        <v>620</v>
      </c>
      <c r="T12" s="451"/>
      <c r="U12" s="451"/>
    </row>
    <row r="13" spans="2:21" s="10" customFormat="1" ht="33" customHeight="1">
      <c r="B13" s="485"/>
      <c r="C13" s="485" t="str">
        <f t="shared" si="0"/>
        <v/>
      </c>
      <c r="D13" s="487" t="s">
        <v>590</v>
      </c>
      <c r="E13" s="487" t="s">
        <v>591</v>
      </c>
      <c r="F13" s="71" t="str">
        <f>CHOOSE(Content!$A$1, $D13, $E13)&amp;$C13</f>
        <v>Change in metal inventories</v>
      </c>
      <c r="G13" s="5"/>
      <c r="H13" s="451">
        <v>-67</v>
      </c>
      <c r="I13" s="451">
        <v>-20</v>
      </c>
      <c r="J13" s="451">
        <v>67</v>
      </c>
      <c r="K13" s="451">
        <v>-11</v>
      </c>
      <c r="L13" s="451">
        <v>-149</v>
      </c>
      <c r="M13" s="451">
        <v>42</v>
      </c>
      <c r="N13" s="451">
        <v>-88</v>
      </c>
      <c r="O13" s="451"/>
      <c r="P13" s="451">
        <v>-87</v>
      </c>
      <c r="Q13" s="451">
        <v>56</v>
      </c>
      <c r="R13" s="451">
        <v>-107</v>
      </c>
    </row>
    <row r="14" spans="2:21" s="308" customFormat="1" ht="32.1" customHeight="1">
      <c r="B14" s="485"/>
      <c r="C14" s="485" t="str">
        <f t="shared" si="0"/>
        <v/>
      </c>
      <c r="D14" s="487" t="s">
        <v>548</v>
      </c>
      <c r="E14" s="487" t="s">
        <v>242</v>
      </c>
      <c r="F14" s="311" t="str">
        <f>CHOOSE(Content!$A$1, $D14, $E14)&amp;$C14</f>
        <v>Write-down of metal inventories to net realisable value</v>
      </c>
      <c r="G14" s="5"/>
      <c r="H14" s="452">
        <v>0</v>
      </c>
      <c r="I14" s="452">
        <v>0</v>
      </c>
      <c r="J14" s="452">
        <v>1</v>
      </c>
      <c r="K14" s="452">
        <v>-1</v>
      </c>
      <c r="L14" s="452">
        <v>0</v>
      </c>
      <c r="M14" s="452">
        <v>0</v>
      </c>
      <c r="N14" s="452">
        <v>0</v>
      </c>
      <c r="O14" s="452"/>
      <c r="P14" s="452">
        <v>0</v>
      </c>
      <c r="Q14" s="452">
        <v>0</v>
      </c>
      <c r="R14" s="452">
        <v>0</v>
      </c>
    </row>
    <row r="15" spans="2:21" s="10" customFormat="1" ht="16.350000000000001" customHeight="1">
      <c r="B15" s="485"/>
      <c r="C15" s="485" t="str">
        <f t="shared" si="0"/>
        <v/>
      </c>
      <c r="D15" s="487" t="s">
        <v>416</v>
      </c>
      <c r="E15" s="487" t="s">
        <v>417</v>
      </c>
      <c r="F15" s="178" t="str">
        <f>CHOOSE(Content!$A$1, $D15, $E15)&amp;$C15</f>
        <v>Total change in inventories</v>
      </c>
      <c r="G15" s="5"/>
      <c r="H15" s="178">
        <v>-67</v>
      </c>
      <c r="I15" s="178">
        <v>-20</v>
      </c>
      <c r="J15" s="178">
        <v>68</v>
      </c>
      <c r="K15" s="178">
        <v>-12</v>
      </c>
      <c r="L15" s="178">
        <v>-149</v>
      </c>
      <c r="M15" s="178">
        <v>42</v>
      </c>
      <c r="N15" s="178">
        <v>317</v>
      </c>
      <c r="O15" s="15"/>
      <c r="P15" s="178">
        <v>-87</v>
      </c>
      <c r="Q15" s="178">
        <v>56</v>
      </c>
      <c r="R15" s="178">
        <v>-107</v>
      </c>
      <c r="T15" s="451"/>
      <c r="U15" s="451"/>
    </row>
    <row r="16" spans="2:21" s="10" customFormat="1" ht="32.1" customHeight="1">
      <c r="B16" s="485"/>
      <c r="C16" s="485" t="str">
        <f t="shared" si="0"/>
        <v/>
      </c>
      <c r="D16" s="487" t="s">
        <v>415</v>
      </c>
      <c r="E16" s="487" t="s">
        <v>549</v>
      </c>
      <c r="F16" s="71" t="str">
        <f>CHOOSE(Content!$A$1, $D16, $E16)&amp;$C16</f>
        <v>Write-down of non-metal inventories to net realisable value</v>
      </c>
      <c r="G16" s="5"/>
      <c r="H16" s="451"/>
      <c r="I16" s="451">
        <v>0</v>
      </c>
      <c r="J16" s="451">
        <v>0</v>
      </c>
      <c r="K16" s="451">
        <v>0</v>
      </c>
      <c r="L16" s="451">
        <v>0</v>
      </c>
      <c r="M16" s="451">
        <v>0</v>
      </c>
      <c r="N16" s="451">
        <v>0</v>
      </c>
      <c r="O16" s="451"/>
      <c r="P16" s="451">
        <v>0</v>
      </c>
      <c r="Q16" s="451">
        <v>0</v>
      </c>
      <c r="R16" s="451">
        <v>0</v>
      </c>
    </row>
    <row r="17" spans="2:21" s="308" customFormat="1" ht="32.1" customHeight="1">
      <c r="B17" s="485"/>
      <c r="C17" s="485" t="str">
        <f t="shared" si="0"/>
        <v/>
      </c>
      <c r="D17" s="487" t="s">
        <v>497</v>
      </c>
      <c r="E17" s="487" t="s">
        <v>498</v>
      </c>
      <c r="F17" s="311" t="str">
        <f>CHOOSE(Content!$A$1, $D17, $E17)&amp;$C17</f>
        <v>Idle capacities and abnormal production costs</v>
      </c>
      <c r="G17" s="5"/>
      <c r="H17" s="452"/>
      <c r="I17" s="452">
        <v>0</v>
      </c>
      <c r="J17" s="452">
        <v>0</v>
      </c>
      <c r="K17" s="452">
        <v>1</v>
      </c>
      <c r="L17" s="452">
        <v>0</v>
      </c>
      <c r="M17" s="452">
        <v>0</v>
      </c>
      <c r="N17" s="452">
        <v>0</v>
      </c>
      <c r="O17" s="452"/>
      <c r="P17" s="452">
        <v>0</v>
      </c>
      <c r="Q17" s="452">
        <v>1</v>
      </c>
      <c r="R17" s="452">
        <v>0</v>
      </c>
    </row>
    <row r="18" spans="2:21" s="10" customFormat="1" ht="16.350000000000001" customHeight="1">
      <c r="B18" s="485"/>
      <c r="C18" s="485" t="str">
        <f t="shared" si="0"/>
        <v/>
      </c>
      <c r="D18" s="487" t="s">
        <v>155</v>
      </c>
      <c r="E18" s="487" t="s">
        <v>243</v>
      </c>
      <c r="F18" s="172" t="str">
        <f>CHOOSE(Content!$A$1, $D18, $E18)&amp;$C18</f>
        <v>Total cost of sales</v>
      </c>
      <c r="G18" s="5"/>
      <c r="H18" s="169">
        <v>186</v>
      </c>
      <c r="I18" s="169">
        <v>255</v>
      </c>
      <c r="J18" s="169">
        <v>358</v>
      </c>
      <c r="K18" s="169">
        <v>263</v>
      </c>
      <c r="L18" s="169">
        <v>155</v>
      </c>
      <c r="M18" s="169">
        <v>358</v>
      </c>
      <c r="N18" s="169">
        <v>317</v>
      </c>
      <c r="O18" s="87"/>
      <c r="P18" s="169">
        <v>441</v>
      </c>
      <c r="Q18" s="169">
        <v>621</v>
      </c>
      <c r="R18" s="169">
        <v>513</v>
      </c>
      <c r="T18" s="451"/>
      <c r="U18" s="451"/>
    </row>
    <row r="19" spans="2:21" s="10" customFormat="1" ht="33" customHeight="1">
      <c r="B19" s="485"/>
      <c r="C19" s="485" t="str">
        <f t="shared" si="0"/>
        <v/>
      </c>
      <c r="D19" s="487" t="s">
        <v>113</v>
      </c>
      <c r="E19" s="487" t="s">
        <v>244</v>
      </c>
      <c r="F19" s="453" t="str">
        <f>CHOOSE(Content!$A$1, $D19, $E19)&amp;$C19</f>
        <v>Mining costs</v>
      </c>
      <c r="G19" s="5"/>
      <c r="H19" s="450"/>
      <c r="I19" s="450"/>
      <c r="J19" s="450"/>
      <c r="K19" s="454"/>
      <c r="L19" s="454"/>
      <c r="M19" s="454"/>
      <c r="N19" s="454"/>
      <c r="O19" s="450"/>
    </row>
    <row r="20" spans="2:21" s="10" customFormat="1" ht="32.1" customHeight="1" thickBot="1">
      <c r="B20" s="485"/>
      <c r="C20" s="485" t="str">
        <f t="shared" si="0"/>
        <v/>
      </c>
      <c r="D20" s="487" t="s">
        <v>652</v>
      </c>
      <c r="E20" s="487" t="s">
        <v>605</v>
      </c>
      <c r="F20" s="171" t="str">
        <f>CHOOSE(Content!$A$1, $D20, $E20)&amp;$C20</f>
        <v>US$m</v>
      </c>
      <c r="G20" s="5"/>
      <c r="H20" s="170" t="str">
        <f t="shared" ref="H20:N20" si="2">H2</f>
        <v>H1 2023</v>
      </c>
      <c r="I20" s="170" t="str">
        <f t="shared" si="2"/>
        <v>H2 2023</v>
      </c>
      <c r="J20" s="170" t="str">
        <f t="shared" si="2"/>
        <v>H1 2024</v>
      </c>
      <c r="K20" s="170" t="str">
        <f t="shared" si="2"/>
        <v>H2 2024</v>
      </c>
      <c r="L20" s="170" t="str">
        <f t="shared" si="2"/>
        <v>H1 2025</v>
      </c>
      <c r="M20" s="170" t="str">
        <f t="shared" si="2"/>
        <v>H2 2025</v>
      </c>
      <c r="N20" s="170" t="str">
        <f t="shared" si="2"/>
        <v>H1 2026</v>
      </c>
      <c r="O20" s="98"/>
      <c r="P20" s="170" t="str">
        <f>P2</f>
        <v>FY 2023</v>
      </c>
      <c r="Q20" s="170" t="str">
        <f>Q2</f>
        <v>FY 2024</v>
      </c>
      <c r="R20" s="170" t="str">
        <f>R2</f>
        <v>FY 2025</v>
      </c>
    </row>
    <row r="21" spans="2:21" s="10" customFormat="1" ht="33" customHeight="1">
      <c r="B21" s="485"/>
      <c r="C21" s="485" t="str">
        <f t="shared" si="0"/>
        <v/>
      </c>
      <c r="D21" s="487" t="s">
        <v>115</v>
      </c>
      <c r="E21" s="487" t="s">
        <v>246</v>
      </c>
      <c r="F21" s="71" t="str">
        <f>CHOOSE(Content!$A$1, $D21, $E21)&amp;$C21</f>
        <v>Services</v>
      </c>
      <c r="G21" s="5"/>
      <c r="H21" s="451">
        <v>37</v>
      </c>
      <c r="I21" s="451">
        <v>41</v>
      </c>
      <c r="J21" s="451">
        <v>42</v>
      </c>
      <c r="K21" s="451">
        <v>42</v>
      </c>
      <c r="L21" s="451">
        <v>48</v>
      </c>
      <c r="M21" s="451">
        <v>47</v>
      </c>
      <c r="N21" s="451">
        <v>50</v>
      </c>
      <c r="O21" s="451"/>
      <c r="P21" s="10">
        <v>78</v>
      </c>
      <c r="Q21" s="10">
        <v>84</v>
      </c>
      <c r="R21" s="10">
        <v>95</v>
      </c>
    </row>
    <row r="22" spans="2:21" s="10" customFormat="1" ht="16.350000000000001" customHeight="1">
      <c r="B22" s="485"/>
      <c r="C22" s="485" t="str">
        <f t="shared" si="0"/>
        <v/>
      </c>
      <c r="D22" s="487" t="s">
        <v>114</v>
      </c>
      <c r="E22" s="487" t="s">
        <v>245</v>
      </c>
      <c r="F22" s="14" t="str">
        <f>CHOOSE(Content!$A$1, $D22, $E22)&amp;$C22</f>
        <v>Consumables and spare parts</v>
      </c>
      <c r="G22" s="5"/>
      <c r="H22" s="15">
        <v>34</v>
      </c>
      <c r="I22" s="15">
        <v>14</v>
      </c>
      <c r="J22" s="15">
        <v>25</v>
      </c>
      <c r="K22" s="15">
        <v>26</v>
      </c>
      <c r="L22" s="15">
        <v>28</v>
      </c>
      <c r="M22" s="15">
        <v>31</v>
      </c>
      <c r="N22" s="15">
        <v>26</v>
      </c>
      <c r="O22" s="15"/>
      <c r="P22" s="10">
        <v>48</v>
      </c>
      <c r="Q22" s="10">
        <v>51</v>
      </c>
      <c r="R22" s="10">
        <v>59</v>
      </c>
    </row>
    <row r="23" spans="2:21" s="10" customFormat="1" ht="16.350000000000001" customHeight="1">
      <c r="B23" s="485"/>
      <c r="C23" s="485" t="str">
        <f t="shared" si="0"/>
        <v/>
      </c>
      <c r="D23" s="487" t="s">
        <v>116</v>
      </c>
      <c r="E23" s="487" t="s">
        <v>247</v>
      </c>
      <c r="F23" s="14" t="str">
        <f>CHOOSE(Content!$A$1, $D23, $E23)&amp;$C23</f>
        <v>Labour</v>
      </c>
      <c r="G23" s="5"/>
      <c r="H23" s="15">
        <v>9</v>
      </c>
      <c r="I23" s="15">
        <v>10</v>
      </c>
      <c r="J23" s="15">
        <v>12</v>
      </c>
      <c r="K23" s="15">
        <v>11</v>
      </c>
      <c r="L23" s="15">
        <v>13</v>
      </c>
      <c r="M23" s="15">
        <v>12</v>
      </c>
      <c r="N23" s="15">
        <v>17</v>
      </c>
      <c r="O23" s="15"/>
      <c r="P23" s="10">
        <v>19</v>
      </c>
      <c r="Q23" s="10">
        <v>23</v>
      </c>
      <c r="R23" s="10">
        <v>25</v>
      </c>
    </row>
    <row r="24" spans="2:21" s="10" customFormat="1" ht="16.350000000000001" customHeight="1">
      <c r="B24" s="485"/>
      <c r="C24" s="485" t="str">
        <f t="shared" si="0"/>
        <v/>
      </c>
      <c r="D24" s="487" t="s">
        <v>64</v>
      </c>
      <c r="E24" s="487" t="s">
        <v>249</v>
      </c>
      <c r="F24" s="14" t="str">
        <f>CHOOSE(Content!$A$1, $D24, $E24)&amp;$C24</f>
        <v>Other expenses</v>
      </c>
      <c r="G24" s="5"/>
      <c r="H24" s="15">
        <v>3</v>
      </c>
      <c r="I24" s="15">
        <v>1</v>
      </c>
      <c r="J24" s="15">
        <v>2</v>
      </c>
      <c r="K24" s="15">
        <v>4</v>
      </c>
      <c r="L24" s="15">
        <v>1</v>
      </c>
      <c r="M24" s="15">
        <v>3</v>
      </c>
      <c r="N24" s="15">
        <v>2</v>
      </c>
      <c r="O24" s="15"/>
      <c r="P24" s="10">
        <v>4</v>
      </c>
      <c r="Q24" s="10">
        <v>6</v>
      </c>
      <c r="R24" s="10">
        <v>4</v>
      </c>
    </row>
    <row r="25" spans="2:21" s="10" customFormat="1" ht="16.350000000000001" customHeight="1">
      <c r="B25" s="485"/>
      <c r="C25" s="485" t="str">
        <f t="shared" si="0"/>
        <v/>
      </c>
      <c r="D25" s="487" t="s">
        <v>36</v>
      </c>
      <c r="E25" s="487" t="s">
        <v>220</v>
      </c>
      <c r="F25" s="168" t="str">
        <f>CHOOSE(Content!$A$1, $D25, $E25)&amp;$C25</f>
        <v>Total</v>
      </c>
      <c r="G25" s="5"/>
      <c r="H25" s="169">
        <v>83</v>
      </c>
      <c r="I25" s="169">
        <v>66</v>
      </c>
      <c r="J25" s="169">
        <v>81</v>
      </c>
      <c r="K25" s="169">
        <v>83</v>
      </c>
      <c r="L25" s="169">
        <v>90</v>
      </c>
      <c r="M25" s="169">
        <v>93</v>
      </c>
      <c r="N25" s="169">
        <v>95</v>
      </c>
      <c r="O25" s="87"/>
      <c r="P25" s="169">
        <v>149</v>
      </c>
      <c r="Q25" s="169">
        <v>164</v>
      </c>
      <c r="R25" s="169">
        <v>183</v>
      </c>
      <c r="T25" s="451"/>
      <c r="U25" s="451"/>
    </row>
    <row r="26" spans="2:21" s="10" customFormat="1" ht="33" customHeight="1">
      <c r="B26" s="485"/>
      <c r="C26" s="485" t="str">
        <f t="shared" si="0"/>
        <v/>
      </c>
      <c r="D26" s="487" t="s">
        <v>117</v>
      </c>
      <c r="E26" s="487" t="s">
        <v>250</v>
      </c>
      <c r="F26" s="453" t="str">
        <f>CHOOSE(Content!$A$1, $D26, $E26)&amp;$C26</f>
        <v>Smelting costs</v>
      </c>
      <c r="G26" s="5"/>
      <c r="H26" s="450"/>
      <c r="I26" s="450"/>
      <c r="J26" s="450"/>
      <c r="K26" s="450"/>
      <c r="L26" s="450"/>
      <c r="M26" s="450"/>
      <c r="N26" s="450"/>
      <c r="O26" s="450"/>
    </row>
    <row r="27" spans="2:21" s="10" customFormat="1" ht="32.1" customHeight="1" thickBot="1">
      <c r="B27" s="485"/>
      <c r="C27" s="485" t="str">
        <f t="shared" si="0"/>
        <v/>
      </c>
      <c r="D27" s="486" t="s">
        <v>652</v>
      </c>
      <c r="E27" s="486" t="s">
        <v>605</v>
      </c>
      <c r="F27" s="171" t="str">
        <f>CHOOSE(Content!$A$1, $D27, $E27)&amp;$C27</f>
        <v>US$m</v>
      </c>
      <c r="G27" s="5"/>
      <c r="H27" s="170" t="str">
        <f>H2</f>
        <v>H1 2023</v>
      </c>
      <c r="I27" s="170" t="str">
        <f t="shared" ref="I27:R27" si="3">I2</f>
        <v>H2 2023</v>
      </c>
      <c r="J27" s="170" t="str">
        <f t="shared" si="3"/>
        <v>H1 2024</v>
      </c>
      <c r="K27" s="170" t="str">
        <f t="shared" si="3"/>
        <v>H2 2024</v>
      </c>
      <c r="L27" s="170" t="str">
        <f t="shared" si="3"/>
        <v>H1 2025</v>
      </c>
      <c r="M27" s="170" t="str">
        <f t="shared" si="3"/>
        <v>H2 2025</v>
      </c>
      <c r="N27" s="170" t="str">
        <f t="shared" si="3"/>
        <v>H1 2026</v>
      </c>
      <c r="O27" s="98"/>
      <c r="P27" s="170" t="str">
        <f t="shared" si="3"/>
        <v>FY 2023</v>
      </c>
      <c r="Q27" s="170" t="str">
        <f t="shared" si="3"/>
        <v>FY 2024</v>
      </c>
      <c r="R27" s="170" t="str">
        <f t="shared" si="3"/>
        <v>FY 2025</v>
      </c>
    </row>
    <row r="28" spans="2:21" s="10" customFormat="1" ht="33" customHeight="1">
      <c r="B28" s="485"/>
      <c r="C28" s="485" t="str">
        <f t="shared" si="0"/>
        <v/>
      </c>
      <c r="D28" s="487" t="s">
        <v>114</v>
      </c>
      <c r="E28" s="487" t="s">
        <v>245</v>
      </c>
      <c r="F28" s="71" t="str">
        <f>CHOOSE(Content!$A$1, $D28, $E28)&amp;$C28</f>
        <v>Consumables and spare parts</v>
      </c>
      <c r="G28" s="5"/>
      <c r="H28" s="451">
        <v>36</v>
      </c>
      <c r="I28" s="451">
        <v>14</v>
      </c>
      <c r="J28" s="451">
        <v>23</v>
      </c>
      <c r="K28" s="451">
        <v>23</v>
      </c>
      <c r="L28" s="451">
        <v>24</v>
      </c>
      <c r="M28" s="451">
        <v>23</v>
      </c>
      <c r="N28" s="451">
        <v>24</v>
      </c>
      <c r="O28" s="451"/>
      <c r="P28" s="10">
        <v>50</v>
      </c>
      <c r="Q28" s="10">
        <v>46</v>
      </c>
      <c r="R28" s="10">
        <v>47</v>
      </c>
    </row>
    <row r="29" spans="2:21" s="10" customFormat="1" ht="16.350000000000001" customHeight="1">
      <c r="B29" s="485"/>
      <c r="C29" s="485" t="str">
        <f t="shared" si="0"/>
        <v/>
      </c>
      <c r="D29" s="487" t="s">
        <v>115</v>
      </c>
      <c r="E29" s="487" t="s">
        <v>246</v>
      </c>
      <c r="F29" s="14" t="str">
        <f>CHOOSE(Content!$A$1, $D29, $E29)&amp;$C29</f>
        <v>Services</v>
      </c>
      <c r="G29" s="5"/>
      <c r="H29" s="15">
        <v>17</v>
      </c>
      <c r="I29" s="15">
        <v>23</v>
      </c>
      <c r="J29" s="15">
        <v>26</v>
      </c>
      <c r="K29" s="15">
        <v>23</v>
      </c>
      <c r="L29" s="15">
        <v>22</v>
      </c>
      <c r="M29" s="15">
        <v>29</v>
      </c>
      <c r="N29" s="15">
        <v>26</v>
      </c>
      <c r="O29" s="15"/>
      <c r="P29" s="10">
        <v>40</v>
      </c>
      <c r="Q29" s="10">
        <v>49</v>
      </c>
      <c r="R29" s="10">
        <v>51</v>
      </c>
    </row>
    <row r="30" spans="2:21" s="10" customFormat="1" ht="16.350000000000001" customHeight="1">
      <c r="B30" s="485"/>
      <c r="C30" s="485" t="str">
        <f t="shared" si="0"/>
        <v/>
      </c>
      <c r="D30" s="487" t="s">
        <v>116</v>
      </c>
      <c r="E30" s="487" t="s">
        <v>247</v>
      </c>
      <c r="F30" s="14" t="str">
        <f>CHOOSE(Content!$A$1, $D30, $E30)&amp;$C30</f>
        <v>Labour</v>
      </c>
      <c r="G30" s="5"/>
      <c r="H30" s="15">
        <v>7</v>
      </c>
      <c r="I30" s="15">
        <v>7</v>
      </c>
      <c r="J30" s="15">
        <v>9</v>
      </c>
      <c r="K30" s="15">
        <v>8</v>
      </c>
      <c r="L30" s="15">
        <v>8</v>
      </c>
      <c r="M30" s="15">
        <v>10</v>
      </c>
      <c r="N30" s="15">
        <v>12</v>
      </c>
      <c r="O30" s="15"/>
      <c r="P30" s="10">
        <v>14</v>
      </c>
      <c r="Q30" s="10">
        <v>17</v>
      </c>
      <c r="R30" s="10">
        <v>18</v>
      </c>
    </row>
    <row r="31" spans="2:21" s="10" customFormat="1" ht="16.350000000000001" customHeight="1">
      <c r="B31" s="485"/>
      <c r="C31" s="485" t="str">
        <f t="shared" si="0"/>
        <v/>
      </c>
      <c r="D31" s="487" t="s">
        <v>64</v>
      </c>
      <c r="E31" s="487" t="s">
        <v>249</v>
      </c>
      <c r="F31" s="14" t="str">
        <f>CHOOSE(Content!$A$1, $D31, $E31)&amp;$C31</f>
        <v>Other expenses</v>
      </c>
      <c r="G31" s="5"/>
      <c r="H31" s="15">
        <v>0</v>
      </c>
      <c r="I31" s="15">
        <v>1</v>
      </c>
      <c r="J31" s="15">
        <v>0</v>
      </c>
      <c r="K31" s="15">
        <v>2</v>
      </c>
      <c r="L31" s="15">
        <v>0</v>
      </c>
      <c r="M31" s="15">
        <v>1</v>
      </c>
      <c r="N31" s="15">
        <v>1</v>
      </c>
      <c r="O31" s="15"/>
      <c r="P31" s="10">
        <v>1</v>
      </c>
      <c r="Q31" s="10">
        <v>2</v>
      </c>
      <c r="R31" s="10">
        <v>1</v>
      </c>
    </row>
    <row r="32" spans="2:21" s="10" customFormat="1" ht="16.350000000000001" customHeight="1">
      <c r="B32" s="485"/>
      <c r="C32" s="485" t="str">
        <f t="shared" si="0"/>
        <v/>
      </c>
      <c r="D32" s="487" t="s">
        <v>36</v>
      </c>
      <c r="E32" s="487" t="s">
        <v>220</v>
      </c>
      <c r="F32" s="90" t="str">
        <f>CHOOSE(Content!$A$1, $D32, $E32)&amp;$C32</f>
        <v>Total</v>
      </c>
      <c r="G32" s="5"/>
      <c r="H32" s="9">
        <v>60</v>
      </c>
      <c r="I32" s="9">
        <v>45</v>
      </c>
      <c r="J32" s="9">
        <v>58</v>
      </c>
      <c r="K32" s="9">
        <v>56</v>
      </c>
      <c r="L32" s="9">
        <v>54</v>
      </c>
      <c r="M32" s="9">
        <v>63</v>
      </c>
      <c r="N32" s="9">
        <v>53</v>
      </c>
      <c r="O32" s="87"/>
      <c r="P32" s="9">
        <v>105</v>
      </c>
      <c r="Q32" s="9">
        <v>114</v>
      </c>
      <c r="R32" s="9">
        <v>117</v>
      </c>
      <c r="T32" s="451"/>
      <c r="U32" s="451"/>
    </row>
    <row r="33" spans="2:21" s="81" customFormat="1" ht="16.350000000000001" customHeight="1">
      <c r="B33" s="485"/>
      <c r="C33" s="485"/>
      <c r="D33" s="487"/>
      <c r="E33" s="487"/>
      <c r="F33" s="101"/>
      <c r="G33" s="5"/>
      <c r="H33" s="100"/>
      <c r="I33" s="100"/>
      <c r="J33" s="100"/>
      <c r="K33" s="100"/>
      <c r="L33" s="100"/>
      <c r="M33" s="100"/>
      <c r="N33" s="100"/>
      <c r="O33" s="100"/>
    </row>
    <row r="34" spans="2:21" s="10" customFormat="1" ht="33" customHeight="1">
      <c r="B34" s="485"/>
      <c r="C34" s="485" t="str">
        <f t="shared" si="0"/>
        <v/>
      </c>
      <c r="D34" s="487" t="s">
        <v>118</v>
      </c>
      <c r="E34" s="487" t="s">
        <v>251</v>
      </c>
      <c r="F34" s="455" t="str">
        <f>CHOOSE(Content!$A$1, $D34, $E34)&amp;$C34</f>
        <v>SG&amp;A</v>
      </c>
      <c r="G34" s="5"/>
      <c r="H34" s="450"/>
      <c r="I34" s="450"/>
      <c r="J34" s="450"/>
      <c r="K34" s="450"/>
      <c r="L34" s="450"/>
      <c r="M34" s="450"/>
      <c r="N34" s="450"/>
      <c r="O34" s="450"/>
    </row>
    <row r="35" spans="2:21" s="10" customFormat="1" ht="32.1" customHeight="1" thickBot="1">
      <c r="B35" s="485"/>
      <c r="C35" s="485" t="str">
        <f t="shared" si="0"/>
        <v/>
      </c>
      <c r="D35" s="486" t="s">
        <v>154</v>
      </c>
      <c r="E35" s="486" t="s">
        <v>605</v>
      </c>
      <c r="F35" s="171" t="str">
        <f>CHOOSE(Content!$A$1, $D35, $E35)&amp;$C35</f>
        <v>(US$m)</v>
      </c>
      <c r="G35" s="5"/>
      <c r="H35" s="170" t="str">
        <f>H2</f>
        <v>H1 2023</v>
      </c>
      <c r="I35" s="170" t="str">
        <f t="shared" ref="I35:R35" si="4">I2</f>
        <v>H2 2023</v>
      </c>
      <c r="J35" s="170" t="str">
        <f t="shared" si="4"/>
        <v>H1 2024</v>
      </c>
      <c r="K35" s="170" t="str">
        <f t="shared" si="4"/>
        <v>H2 2024</v>
      </c>
      <c r="L35" s="170" t="str">
        <f t="shared" si="4"/>
        <v>H1 2025</v>
      </c>
      <c r="M35" s="170" t="str">
        <f t="shared" si="4"/>
        <v>H2 2025</v>
      </c>
      <c r="N35" s="170" t="str">
        <f t="shared" si="4"/>
        <v>H1 2026</v>
      </c>
      <c r="O35" s="98"/>
      <c r="P35" s="170" t="str">
        <f t="shared" si="4"/>
        <v>FY 2023</v>
      </c>
      <c r="Q35" s="170" t="str">
        <f t="shared" si="4"/>
        <v>FY 2024</v>
      </c>
      <c r="R35" s="170" t="str">
        <f t="shared" si="4"/>
        <v>FY 2025</v>
      </c>
    </row>
    <row r="36" spans="2:21" s="10" customFormat="1" ht="33" customHeight="1">
      <c r="B36" s="485"/>
      <c r="C36" s="485" t="str">
        <f t="shared" si="0"/>
        <v/>
      </c>
      <c r="D36" s="487" t="s">
        <v>116</v>
      </c>
      <c r="E36" s="487" t="s">
        <v>252</v>
      </c>
      <c r="F36" s="71" t="str">
        <f>CHOOSE(Content!$A$1, $D36, $E36)&amp;$C36</f>
        <v>Labour</v>
      </c>
      <c r="G36" s="5"/>
      <c r="H36" s="451">
        <v>14</v>
      </c>
      <c r="I36" s="451">
        <v>17</v>
      </c>
      <c r="J36" s="451">
        <v>22</v>
      </c>
      <c r="K36" s="451">
        <v>15</v>
      </c>
      <c r="L36" s="451">
        <v>21</v>
      </c>
      <c r="M36" s="451">
        <v>23</v>
      </c>
      <c r="N36" s="451">
        <v>31</v>
      </c>
      <c r="O36" s="451"/>
      <c r="P36" s="10">
        <v>31</v>
      </c>
      <c r="Q36" s="10">
        <v>37</v>
      </c>
      <c r="R36" s="10">
        <v>44</v>
      </c>
    </row>
    <row r="37" spans="2:21" s="10" customFormat="1" ht="16.350000000000001" customHeight="1">
      <c r="B37" s="485"/>
      <c r="C37" s="485" t="str">
        <f t="shared" si="0"/>
        <v/>
      </c>
      <c r="D37" s="487" t="s">
        <v>115</v>
      </c>
      <c r="E37" s="487" t="s">
        <v>246</v>
      </c>
      <c r="F37" s="14" t="str">
        <f>CHOOSE(Content!$A$1, $D37, $E37)&amp;$C37</f>
        <v>Services</v>
      </c>
      <c r="G37" s="5"/>
      <c r="H37" s="15">
        <v>8</v>
      </c>
      <c r="I37" s="15">
        <v>10</v>
      </c>
      <c r="J37" s="15">
        <v>5</v>
      </c>
      <c r="K37" s="15">
        <v>6</v>
      </c>
      <c r="L37" s="15">
        <v>5</v>
      </c>
      <c r="M37" s="15">
        <v>4</v>
      </c>
      <c r="N37" s="15">
        <v>5</v>
      </c>
      <c r="O37" s="15"/>
      <c r="P37" s="10">
        <v>18</v>
      </c>
      <c r="Q37" s="10">
        <v>11</v>
      </c>
      <c r="R37" s="10">
        <v>11</v>
      </c>
    </row>
    <row r="38" spans="2:21" s="10" customFormat="1" ht="16.350000000000001" customHeight="1">
      <c r="B38" s="485"/>
      <c r="C38" s="485"/>
      <c r="D38" s="487" t="s">
        <v>722</v>
      </c>
      <c r="E38" s="487" t="s">
        <v>723</v>
      </c>
      <c r="F38" s="14" t="str">
        <f>CHOOSE(Content!$A$1, $D38, $E38)&amp;$C38</f>
        <v>Audit and consulting</v>
      </c>
      <c r="G38" s="5"/>
      <c r="H38" s="15">
        <v>0</v>
      </c>
      <c r="I38" s="15">
        <v>0</v>
      </c>
      <c r="J38" s="15">
        <v>0</v>
      </c>
      <c r="K38" s="15">
        <v>0</v>
      </c>
      <c r="L38" s="15">
        <v>2</v>
      </c>
      <c r="M38" s="15">
        <v>0</v>
      </c>
      <c r="N38" s="15">
        <v>5</v>
      </c>
      <c r="O38" s="15"/>
    </row>
    <row r="39" spans="2:21" s="10" customFormat="1" ht="16.350000000000001" customHeight="1">
      <c r="B39" s="485"/>
      <c r="C39" s="485" t="str">
        <f t="shared" si="0"/>
        <v/>
      </c>
      <c r="D39" s="487" t="s">
        <v>119</v>
      </c>
      <c r="E39" s="487" t="s">
        <v>253</v>
      </c>
      <c r="F39" s="14" t="str">
        <f>CHOOSE(Content!$A$1, $D39, $E39)&amp;$C39</f>
        <v>Share based compensation</v>
      </c>
      <c r="G39" s="5"/>
      <c r="H39" s="15">
        <v>5</v>
      </c>
      <c r="I39" s="15">
        <v>6</v>
      </c>
      <c r="J39" s="15">
        <v>2</v>
      </c>
      <c r="K39" s="15">
        <v>0</v>
      </c>
      <c r="L39" s="15">
        <v>0</v>
      </c>
      <c r="M39" s="15">
        <v>0</v>
      </c>
      <c r="N39" s="15">
        <v>0</v>
      </c>
      <c r="O39" s="15"/>
      <c r="P39" s="10">
        <v>11</v>
      </c>
      <c r="Q39" s="10">
        <v>2</v>
      </c>
      <c r="R39" s="10">
        <v>0</v>
      </c>
    </row>
    <row r="40" spans="2:21" s="10" customFormat="1" ht="16.350000000000001" customHeight="1">
      <c r="B40" s="485"/>
      <c r="C40" s="485" t="str">
        <f t="shared" si="0"/>
        <v/>
      </c>
      <c r="D40" s="487" t="s">
        <v>120</v>
      </c>
      <c r="E40" s="487" t="s">
        <v>254</v>
      </c>
      <c r="F40" s="14" t="str">
        <f>CHOOSE(Content!$A$1, $D40, $E40)&amp;$C40</f>
        <v>Depreciation</v>
      </c>
      <c r="G40" s="5"/>
      <c r="H40" s="15">
        <v>1</v>
      </c>
      <c r="I40" s="15">
        <v>1</v>
      </c>
      <c r="J40" s="15">
        <v>1</v>
      </c>
      <c r="K40" s="15">
        <v>1</v>
      </c>
      <c r="L40" s="15">
        <v>1</v>
      </c>
      <c r="M40" s="15">
        <v>2</v>
      </c>
      <c r="N40" s="15">
        <v>2</v>
      </c>
      <c r="O40" s="15"/>
      <c r="P40" s="10">
        <v>2</v>
      </c>
      <c r="Q40" s="10">
        <v>2</v>
      </c>
      <c r="R40" s="10">
        <v>3</v>
      </c>
    </row>
    <row r="41" spans="2:21" s="10" customFormat="1" ht="16.350000000000001" customHeight="1">
      <c r="B41" s="485"/>
      <c r="C41" s="485" t="str">
        <f t="shared" si="0"/>
        <v/>
      </c>
      <c r="D41" s="487" t="s">
        <v>121</v>
      </c>
      <c r="E41" s="487" t="s">
        <v>255</v>
      </c>
      <c r="F41" s="14" t="str">
        <f>CHOOSE(Content!$A$1, $D41, $E41)&amp;$C41</f>
        <v xml:space="preserve">Other </v>
      </c>
      <c r="G41" s="5"/>
      <c r="H41" s="15">
        <v>4</v>
      </c>
      <c r="I41" s="15">
        <v>5</v>
      </c>
      <c r="J41" s="15">
        <v>5</v>
      </c>
      <c r="K41" s="15">
        <v>8</v>
      </c>
      <c r="L41" s="15">
        <v>5</v>
      </c>
      <c r="M41" s="15">
        <v>7</v>
      </c>
      <c r="N41" s="15">
        <v>7</v>
      </c>
      <c r="O41" s="15"/>
      <c r="P41" s="10">
        <v>9</v>
      </c>
      <c r="Q41" s="10">
        <v>13</v>
      </c>
      <c r="R41" s="10">
        <v>12</v>
      </c>
    </row>
    <row r="42" spans="2:21" s="10" customFormat="1" ht="16.350000000000001" customHeight="1">
      <c r="B42" s="485"/>
      <c r="C42" s="485" t="str">
        <f t="shared" si="0"/>
        <v/>
      </c>
      <c r="D42" s="487" t="s">
        <v>36</v>
      </c>
      <c r="E42" s="487" t="s">
        <v>220</v>
      </c>
      <c r="F42" s="168" t="str">
        <f>CHOOSE(Content!$A$1, $D42, $E42)&amp;$C42</f>
        <v>Total</v>
      </c>
      <c r="G42" s="5"/>
      <c r="H42" s="169">
        <v>32</v>
      </c>
      <c r="I42" s="169">
        <v>39</v>
      </c>
      <c r="J42" s="169">
        <v>35</v>
      </c>
      <c r="K42" s="169">
        <v>30</v>
      </c>
      <c r="L42" s="169">
        <v>34</v>
      </c>
      <c r="M42" s="169">
        <v>36</v>
      </c>
      <c r="N42" s="169">
        <v>50</v>
      </c>
      <c r="O42" s="87"/>
      <c r="P42" s="169">
        <v>71</v>
      </c>
      <c r="Q42" s="169">
        <v>65</v>
      </c>
      <c r="R42" s="169">
        <v>70</v>
      </c>
      <c r="T42" s="451"/>
      <c r="U42" s="451"/>
    </row>
    <row r="43" spans="2:21" s="10" customFormat="1" ht="33" customHeight="1">
      <c r="B43" s="485"/>
      <c r="C43" s="485" t="str">
        <f t="shared" si="0"/>
        <v/>
      </c>
      <c r="D43" s="487" t="s">
        <v>64</v>
      </c>
      <c r="E43" s="487" t="s">
        <v>249</v>
      </c>
      <c r="F43" s="453" t="str">
        <f>CHOOSE(Content!$A$1, $D43, $E43)&amp;$C43</f>
        <v>Other expenses</v>
      </c>
      <c r="G43" s="5"/>
      <c r="H43" s="450"/>
      <c r="I43" s="450"/>
      <c r="J43" s="450"/>
      <c r="K43" s="450"/>
      <c r="L43" s="450"/>
      <c r="M43" s="450"/>
      <c r="N43" s="450"/>
      <c r="O43" s="450"/>
    </row>
    <row r="44" spans="2:21" s="10" customFormat="1" ht="32.1" customHeight="1" thickBot="1">
      <c r="B44" s="485"/>
      <c r="C44" s="485" t="str">
        <f t="shared" si="0"/>
        <v/>
      </c>
      <c r="D44" s="486" t="s">
        <v>154</v>
      </c>
      <c r="E44" s="486" t="s">
        <v>605</v>
      </c>
      <c r="F44" s="171" t="str">
        <f>CHOOSE(Content!$A$1, $D44, $E44)&amp;$C44</f>
        <v>(US$m)</v>
      </c>
      <c r="G44" s="5"/>
      <c r="H44" s="170" t="str">
        <f>H2</f>
        <v>H1 2023</v>
      </c>
      <c r="I44" s="170" t="str">
        <f t="shared" ref="I44:R44" si="5">I2</f>
        <v>H2 2023</v>
      </c>
      <c r="J44" s="170" t="str">
        <f t="shared" si="5"/>
        <v>H1 2024</v>
      </c>
      <c r="K44" s="170" t="str">
        <f t="shared" si="5"/>
        <v>H2 2024</v>
      </c>
      <c r="L44" s="170" t="str">
        <f t="shared" si="5"/>
        <v>H1 2025</v>
      </c>
      <c r="M44" s="170" t="str">
        <f t="shared" si="5"/>
        <v>H2 2025</v>
      </c>
      <c r="N44" s="170" t="str">
        <f t="shared" si="5"/>
        <v>H1 2026</v>
      </c>
      <c r="O44" s="98"/>
      <c r="P44" s="170" t="str">
        <f t="shared" si="5"/>
        <v>FY 2023</v>
      </c>
      <c r="Q44" s="170" t="str">
        <f t="shared" si="5"/>
        <v>FY 2024</v>
      </c>
      <c r="R44" s="170" t="str">
        <f t="shared" si="5"/>
        <v>FY 2025</v>
      </c>
    </row>
    <row r="45" spans="2:21" s="10" customFormat="1" ht="33" customHeight="1">
      <c r="B45" s="485"/>
      <c r="C45" s="485" t="str">
        <f t="shared" si="0"/>
        <v/>
      </c>
      <c r="D45" s="487" t="s">
        <v>370</v>
      </c>
      <c r="E45" s="487" t="s">
        <v>256</v>
      </c>
      <c r="F45" s="71" t="str">
        <f>CHOOSE(Content!$A$1, $D45, $E45)&amp;$C45</f>
        <v xml:space="preserve">Social payments </v>
      </c>
      <c r="G45" s="5"/>
      <c r="H45" s="451">
        <v>2</v>
      </c>
      <c r="I45" s="451">
        <v>7</v>
      </c>
      <c r="J45" s="451">
        <v>10</v>
      </c>
      <c r="K45" s="451">
        <v>3</v>
      </c>
      <c r="L45" s="451">
        <v>7</v>
      </c>
      <c r="M45" s="451">
        <v>2</v>
      </c>
      <c r="N45" s="451">
        <v>5</v>
      </c>
      <c r="O45" s="451"/>
      <c r="P45" s="10">
        <v>9</v>
      </c>
      <c r="Q45" s="10">
        <v>13</v>
      </c>
      <c r="R45" s="10">
        <v>9</v>
      </c>
    </row>
    <row r="46" spans="2:21" s="10" customFormat="1" ht="16.350000000000001" customHeight="1">
      <c r="B46" s="485"/>
      <c r="C46" s="485" t="str">
        <f t="shared" si="0"/>
        <v/>
      </c>
      <c r="D46" s="487" t="s">
        <v>371</v>
      </c>
      <c r="E46" s="487" t="s">
        <v>350</v>
      </c>
      <c r="F46" s="14" t="str">
        <f>CHOOSE(Content!$A$1, $D46, $E46)&amp;$C46</f>
        <v xml:space="preserve">Exploration expenses </v>
      </c>
      <c r="G46" s="5"/>
      <c r="H46" s="15">
        <v>1</v>
      </c>
      <c r="I46" s="15">
        <v>3</v>
      </c>
      <c r="J46" s="15">
        <v>2</v>
      </c>
      <c r="K46" s="15">
        <v>6</v>
      </c>
      <c r="L46" s="15">
        <v>0</v>
      </c>
      <c r="M46" s="15">
        <v>4</v>
      </c>
      <c r="N46" s="15">
        <v>1</v>
      </c>
      <c r="O46" s="15"/>
      <c r="P46" s="10">
        <v>4</v>
      </c>
      <c r="Q46" s="10">
        <v>8</v>
      </c>
      <c r="R46" s="10">
        <v>4</v>
      </c>
    </row>
    <row r="47" spans="2:21" s="10" customFormat="1" ht="16.350000000000001" customHeight="1">
      <c r="B47" s="485"/>
      <c r="C47" s="485" t="str">
        <f t="shared" si="0"/>
        <v/>
      </c>
      <c r="D47" s="487" t="s">
        <v>369</v>
      </c>
      <c r="E47" s="487" t="s">
        <v>248</v>
      </c>
      <c r="F47" s="14" t="str">
        <f>CHOOSE(Content!$A$1, $D47, $E47)&amp;$C47</f>
        <v xml:space="preserve">Taxes, other than income tax </v>
      </c>
      <c r="G47" s="5"/>
      <c r="H47" s="15">
        <v>2</v>
      </c>
      <c r="I47" s="15">
        <v>1</v>
      </c>
      <c r="J47" s="15">
        <v>4</v>
      </c>
      <c r="K47" s="15">
        <v>3</v>
      </c>
      <c r="L47" s="15">
        <v>4</v>
      </c>
      <c r="M47" s="15">
        <v>7</v>
      </c>
      <c r="N47" s="15">
        <v>5</v>
      </c>
      <c r="O47" s="15"/>
      <c r="P47" s="10">
        <v>3</v>
      </c>
      <c r="Q47" s="10">
        <v>7</v>
      </c>
      <c r="R47" s="10">
        <v>11</v>
      </c>
    </row>
    <row r="48" spans="2:21" ht="23.25">
      <c r="B48" s="485"/>
      <c r="C48" s="485" t="str">
        <f t="shared" si="0"/>
        <v/>
      </c>
      <c r="D48" s="487" t="s">
        <v>418</v>
      </c>
      <c r="E48" s="487" t="s">
        <v>419</v>
      </c>
      <c r="F48" s="14" t="str">
        <f>CHOOSE(Content!$A$1, $D48, $E48)&amp;$C48</f>
        <v>Change in estimate of environmental obligations</v>
      </c>
      <c r="G48" s="5"/>
      <c r="I48" s="15">
        <v>-2</v>
      </c>
      <c r="K48" s="15">
        <v>0</v>
      </c>
      <c r="L48" s="15">
        <v>0</v>
      </c>
      <c r="M48" s="15">
        <v>0</v>
      </c>
      <c r="N48" s="15">
        <v>0</v>
      </c>
      <c r="P48" s="15">
        <v>-2</v>
      </c>
      <c r="Q48" s="15">
        <v>0</v>
      </c>
      <c r="R48" s="15">
        <v>0</v>
      </c>
    </row>
    <row r="49" spans="2:21" s="10" customFormat="1" ht="16.350000000000001" customHeight="1">
      <c r="B49" s="485"/>
      <c r="C49" s="485" t="str">
        <f t="shared" si="0"/>
        <v/>
      </c>
      <c r="D49" s="487" t="s">
        <v>372</v>
      </c>
      <c r="E49" s="487" t="s">
        <v>249</v>
      </c>
      <c r="F49" s="14" t="str">
        <f>CHOOSE(Content!$A$1, $D49, $E49)&amp;$C49</f>
        <v xml:space="preserve">Other expenses </v>
      </c>
      <c r="G49" s="5"/>
      <c r="H49" s="15">
        <v>2</v>
      </c>
      <c r="I49" s="15">
        <v>2</v>
      </c>
      <c r="J49" s="15">
        <v>3</v>
      </c>
      <c r="K49" s="15">
        <v>0</v>
      </c>
      <c r="L49" s="15">
        <v>-2</v>
      </c>
      <c r="M49" s="15">
        <v>5</v>
      </c>
      <c r="N49" s="15">
        <v>-2</v>
      </c>
      <c r="O49" s="15"/>
      <c r="P49" s="10">
        <v>4</v>
      </c>
      <c r="Q49" s="10">
        <v>3</v>
      </c>
      <c r="R49" s="10">
        <v>3</v>
      </c>
    </row>
    <row r="50" spans="2:21" s="10" customFormat="1" ht="16.350000000000001" customHeight="1">
      <c r="B50" s="485"/>
      <c r="C50" s="485" t="str">
        <f t="shared" si="0"/>
        <v/>
      </c>
      <c r="D50" s="487" t="s">
        <v>373</v>
      </c>
      <c r="E50" s="487" t="s">
        <v>220</v>
      </c>
      <c r="F50" s="168" t="str">
        <f>CHOOSE(Content!$A$1, $D50, $E50)&amp;$C50</f>
        <v xml:space="preserve">Total </v>
      </c>
      <c r="G50" s="5"/>
      <c r="H50" s="169">
        <v>7</v>
      </c>
      <c r="I50" s="169">
        <v>11</v>
      </c>
      <c r="J50" s="169">
        <v>19</v>
      </c>
      <c r="K50" s="169">
        <v>12</v>
      </c>
      <c r="L50" s="169">
        <v>9</v>
      </c>
      <c r="M50" s="169">
        <v>18</v>
      </c>
      <c r="N50" s="169">
        <v>9</v>
      </c>
      <c r="O50" s="87"/>
      <c r="P50" s="169">
        <v>18</v>
      </c>
      <c r="Q50" s="169">
        <v>31</v>
      </c>
      <c r="R50" s="169">
        <v>27</v>
      </c>
      <c r="T50" s="451"/>
      <c r="U50" s="451"/>
    </row>
    <row r="51" spans="2:21" s="97" customFormat="1" ht="16.350000000000001" customHeight="1">
      <c r="H51" s="102"/>
      <c r="I51" s="102"/>
      <c r="J51" s="102"/>
      <c r="K51" s="102"/>
      <c r="L51" s="102"/>
      <c r="M51" s="102"/>
      <c r="N51" s="102"/>
      <c r="O51" s="102"/>
    </row>
    <row r="52" spans="2:21" s="10" customFormat="1" ht="16.350000000000001" customHeight="1">
      <c r="F52" s="103"/>
      <c r="G52" s="104"/>
      <c r="H52" s="104" t="s">
        <v>83</v>
      </c>
      <c r="I52" s="104"/>
      <c r="J52" s="104"/>
      <c r="K52" s="104"/>
      <c r="L52" s="104"/>
      <c r="M52" s="104"/>
      <c r="N52" s="104"/>
      <c r="O52" s="104"/>
    </row>
    <row r="53" spans="2:21" ht="16.350000000000001" customHeight="1">
      <c r="F53" s="103"/>
      <c r="H53" s="105"/>
      <c r="I53" s="105"/>
      <c r="J53" s="105"/>
      <c r="K53" s="105"/>
      <c r="L53" s="105"/>
      <c r="M53" s="105"/>
      <c r="N53" s="105"/>
      <c r="O53" s="105"/>
    </row>
    <row r="54" spans="2:21" ht="16.350000000000001" customHeight="1">
      <c r="H54" s="15"/>
      <c r="I54" s="15"/>
      <c r="J54" s="15"/>
      <c r="K54" s="15"/>
      <c r="L54" s="15"/>
      <c r="M54" s="15"/>
      <c r="N54" s="15"/>
      <c r="O54" s="15"/>
    </row>
    <row r="55" spans="2:21" ht="16.350000000000001" customHeight="1">
      <c r="H55" s="15"/>
      <c r="I55" s="15"/>
      <c r="J55" s="15"/>
      <c r="K55" s="15"/>
      <c r="L55" s="15"/>
      <c r="M55" s="15"/>
      <c r="N55" s="15"/>
      <c r="O55" s="15"/>
    </row>
    <row r="56" spans="2:21" ht="16.350000000000001" customHeight="1">
      <c r="H56" s="15"/>
      <c r="I56" s="15"/>
      <c r="J56" s="15"/>
      <c r="K56" s="15"/>
      <c r="L56" s="15"/>
      <c r="M56" s="15"/>
      <c r="N56" s="15"/>
      <c r="O56" s="15"/>
    </row>
    <row r="57" spans="2:21" ht="16.350000000000001" customHeight="1">
      <c r="H57" s="15"/>
      <c r="I57" s="15"/>
      <c r="J57" s="15"/>
      <c r="K57" s="15"/>
      <c r="L57" s="15"/>
      <c r="M57" s="15"/>
      <c r="N57" s="15"/>
      <c r="O57" s="15"/>
    </row>
    <row r="58" spans="2:21" ht="16.350000000000001" customHeight="1">
      <c r="H58" s="15"/>
      <c r="I58" s="15"/>
      <c r="J58" s="15"/>
      <c r="K58" s="15"/>
      <c r="L58" s="15"/>
      <c r="M58" s="15"/>
      <c r="N58" s="15"/>
      <c r="O58" s="15"/>
    </row>
    <row r="59" spans="2:21" ht="16.350000000000001" customHeight="1">
      <c r="H59" s="15"/>
      <c r="I59" s="15"/>
      <c r="J59" s="15"/>
      <c r="K59" s="15"/>
      <c r="L59" s="15"/>
      <c r="M59" s="15"/>
      <c r="N59" s="15"/>
      <c r="O59" s="15"/>
    </row>
    <row r="60" spans="2:21" ht="16.350000000000001" customHeight="1">
      <c r="H60" s="15"/>
      <c r="I60" s="15"/>
      <c r="J60" s="15"/>
      <c r="K60" s="15"/>
      <c r="L60" s="15"/>
      <c r="M60" s="15"/>
      <c r="N60" s="15"/>
      <c r="O60" s="15"/>
    </row>
    <row r="61" spans="2:21" ht="16.350000000000001" customHeight="1">
      <c r="H61" s="15"/>
      <c r="I61" s="15"/>
      <c r="J61" s="15"/>
      <c r="K61" s="15"/>
      <c r="L61" s="15"/>
      <c r="M61" s="15"/>
      <c r="N61" s="15"/>
      <c r="O61" s="15"/>
    </row>
    <row r="62" spans="2:21" ht="16.350000000000001" customHeight="1">
      <c r="H62" s="15"/>
      <c r="I62" s="15"/>
      <c r="J62" s="15"/>
      <c r="K62" s="15"/>
      <c r="L62" s="15"/>
      <c r="M62" s="15"/>
      <c r="N62" s="15"/>
      <c r="O62" s="15"/>
    </row>
    <row r="63" spans="2:21" ht="16.350000000000001" customHeight="1">
      <c r="H63" s="15"/>
      <c r="I63" s="15"/>
      <c r="J63" s="15"/>
      <c r="K63" s="15"/>
      <c r="L63" s="15"/>
      <c r="M63" s="15"/>
      <c r="N63" s="15"/>
      <c r="O63" s="15"/>
    </row>
    <row r="64" spans="2:21" ht="16.350000000000001" customHeight="1">
      <c r="H64" s="15"/>
      <c r="I64" s="15"/>
      <c r="J64" s="15"/>
      <c r="K64" s="15"/>
      <c r="L64" s="15"/>
      <c r="M64" s="15"/>
      <c r="N64" s="15"/>
      <c r="O64" s="15"/>
    </row>
    <row r="65" spans="8:15" ht="16.350000000000001" customHeight="1">
      <c r="H65" s="15"/>
      <c r="I65" s="15"/>
      <c r="J65" s="15"/>
      <c r="K65" s="15"/>
      <c r="L65" s="15"/>
      <c r="M65" s="15"/>
      <c r="N65" s="15"/>
      <c r="O65" s="15"/>
    </row>
    <row r="66" spans="8:15" ht="16.350000000000001" customHeight="1">
      <c r="H66" s="15"/>
      <c r="I66" s="15"/>
      <c r="J66" s="15"/>
      <c r="K66" s="15"/>
      <c r="L66" s="15"/>
      <c r="M66" s="15"/>
      <c r="N66" s="15"/>
      <c r="O66" s="15"/>
    </row>
    <row r="67" spans="8:15" ht="16.350000000000001" customHeight="1">
      <c r="H67" s="15"/>
      <c r="I67" s="15"/>
      <c r="J67" s="15"/>
      <c r="K67" s="15"/>
      <c r="L67" s="15"/>
      <c r="M67" s="15"/>
      <c r="N67" s="15"/>
      <c r="O67" s="1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6" tint="0.59999389629810485"/>
  </sheetPr>
  <dimension ref="B1:U55"/>
  <sheetViews>
    <sheetView showGridLines="0" tabSelected="1" zoomScale="80" zoomScaleNormal="80" workbookViewId="0"/>
  </sheetViews>
  <sheetFormatPr defaultColWidth="9.140625" defaultRowHeight="16.350000000000001" customHeight="1"/>
  <cols>
    <col min="1" max="1" width="1.140625" customWidth="1"/>
    <col min="2" max="5" width="2.7109375" hidden="1" customWidth="1"/>
    <col min="6" max="6" width="40.42578125" customWidth="1"/>
    <col min="7" max="7" width="2.7109375" customWidth="1"/>
    <col min="8" max="14" width="10.42578125" customWidth="1"/>
    <col min="15" max="15" width="4.7109375" customWidth="1"/>
    <col min="16" max="18" width="10.42578125" customWidth="1"/>
    <col min="19" max="61" width="10" customWidth="1"/>
  </cols>
  <sheetData>
    <row r="1" spans="2:21" s="13" customFormat="1" ht="48" customHeight="1">
      <c r="B1" s="485"/>
      <c r="C1" s="490" t="str">
        <f t="shared" ref="C1:C33" si="0">IFERROR(CHOOSE(B1, " ¹ "," ² "," ³ "," ⁴ "," ⁵ "," ⁶ "," ⁷ "," ⁸ "," ⁹ ", " ¹⁰ "," ¹¹ "," ¹² " ),"")</f>
        <v/>
      </c>
      <c r="D1" s="486" t="s">
        <v>147</v>
      </c>
      <c r="E1" s="486" t="s">
        <v>228</v>
      </c>
      <c r="F1" s="147" t="str">
        <f>CHOOSE(Content!$A$1, $D1, $E1)&amp;$C1</f>
        <v>Net debt</v>
      </c>
      <c r="G1" s="476"/>
      <c r="H1" s="179"/>
      <c r="I1" s="179"/>
      <c r="J1" s="179"/>
    </row>
    <row r="2" spans="2:21" s="13" customFormat="1" ht="32.1" customHeight="1" thickBot="1">
      <c r="B2" s="485"/>
      <c r="C2" s="490" t="str">
        <f t="shared" si="0"/>
        <v/>
      </c>
      <c r="D2" s="486" t="s">
        <v>652</v>
      </c>
      <c r="E2" s="486" t="s">
        <v>605</v>
      </c>
      <c r="F2" s="171" t="str">
        <f>CHOOSE(Content!$A$1, $D2, $E2)&amp;$C2</f>
        <v>US$m</v>
      </c>
      <c r="G2" s="476"/>
      <c r="H2" s="307"/>
      <c r="I2" s="307">
        <f t="shared" ref="I2:N2" si="1">I13</f>
        <v>45291</v>
      </c>
      <c r="J2" s="307">
        <f t="shared" si="1"/>
        <v>45473</v>
      </c>
      <c r="K2" s="307">
        <f t="shared" si="1"/>
        <v>45657</v>
      </c>
      <c r="L2" s="307">
        <f t="shared" si="1"/>
        <v>45838</v>
      </c>
      <c r="M2" s="307">
        <f t="shared" si="1"/>
        <v>46022</v>
      </c>
      <c r="N2" s="307">
        <f t="shared" si="1"/>
        <v>46203</v>
      </c>
      <c r="T2" s="10"/>
      <c r="U2" s="10"/>
    </row>
    <row r="3" spans="2:21" s="13" customFormat="1" ht="48" customHeight="1">
      <c r="B3" s="485"/>
      <c r="C3" s="485" t="str">
        <f t="shared" si="0"/>
        <v/>
      </c>
      <c r="D3" s="487" t="s">
        <v>148</v>
      </c>
      <c r="E3" s="487" t="s">
        <v>229</v>
      </c>
      <c r="F3" s="71" t="str">
        <f>CHOOSE(Content!$A$1, $D3, $E3)&amp;$C3</f>
        <v>Short-term debt and current portion of long-term debt</v>
      </c>
      <c r="G3" s="476"/>
      <c r="H3" s="76"/>
      <c r="I3" s="76">
        <v>1005</v>
      </c>
      <c r="J3" s="76">
        <v>219</v>
      </c>
      <c r="K3" s="13">
        <v>179</v>
      </c>
      <c r="L3" s="13">
        <v>105</v>
      </c>
      <c r="M3" s="13">
        <v>105</v>
      </c>
      <c r="N3" s="13">
        <v>75</v>
      </c>
    </row>
    <row r="4" spans="2:21" s="13" customFormat="1" ht="16.350000000000001" customHeight="1">
      <c r="B4" s="485"/>
      <c r="C4" s="485" t="str">
        <f t="shared" si="0"/>
        <v/>
      </c>
      <c r="D4" s="487" t="s">
        <v>89</v>
      </c>
      <c r="E4" s="487" t="s">
        <v>230</v>
      </c>
      <c r="F4" s="71" t="str">
        <f>CHOOSE(Content!$A$1, $D4, $E4)&amp;$C4</f>
        <v>Long-term debt</v>
      </c>
      <c r="G4" s="476"/>
      <c r="H4" s="76"/>
      <c r="I4" s="76">
        <v>2220</v>
      </c>
      <c r="J4" s="76">
        <v>185</v>
      </c>
      <c r="K4" s="13">
        <v>143</v>
      </c>
      <c r="L4" s="13">
        <v>103</v>
      </c>
      <c r="M4" s="13">
        <v>162</v>
      </c>
      <c r="N4" s="13">
        <v>150</v>
      </c>
    </row>
    <row r="5" spans="2:21" s="13" customFormat="1" ht="16.350000000000001" customHeight="1">
      <c r="B5" s="485"/>
      <c r="C5" s="485" t="str">
        <f t="shared" si="0"/>
        <v/>
      </c>
      <c r="D5" s="487" t="s">
        <v>149</v>
      </c>
      <c r="E5" s="487" t="s">
        <v>231</v>
      </c>
      <c r="F5" s="181" t="str">
        <f>CHOOSE(Content!$A$1, $D5, $E5)&amp;$C5</f>
        <v>Gross debt</v>
      </c>
      <c r="G5" s="476"/>
      <c r="H5" s="197"/>
      <c r="I5" s="197">
        <v>3225</v>
      </c>
      <c r="J5" s="197">
        <v>404</v>
      </c>
      <c r="K5" s="197">
        <v>322</v>
      </c>
      <c r="L5" s="197">
        <v>208</v>
      </c>
      <c r="M5" s="197">
        <v>267</v>
      </c>
      <c r="N5" s="197">
        <v>225</v>
      </c>
      <c r="U5" s="11"/>
    </row>
    <row r="6" spans="2:21" s="13" customFormat="1" ht="33" customHeight="1">
      <c r="B6" s="485"/>
      <c r="C6" s="485" t="str">
        <f t="shared" si="0"/>
        <v/>
      </c>
      <c r="D6" s="487" t="s">
        <v>150</v>
      </c>
      <c r="E6" s="487" t="s">
        <v>368</v>
      </c>
      <c r="F6" s="71" t="str">
        <f>CHOOSE(Content!$A$1, $D6, $E6)&amp;$C6</f>
        <v>Less: cash and cash equivalents</v>
      </c>
      <c r="G6" s="476"/>
      <c r="H6" s="94"/>
      <c r="I6" s="94">
        <v>842</v>
      </c>
      <c r="J6" s="94">
        <v>761</v>
      </c>
      <c r="K6" s="13">
        <v>696</v>
      </c>
      <c r="L6" s="13">
        <v>351</v>
      </c>
      <c r="M6" s="13">
        <v>731</v>
      </c>
      <c r="N6" s="13">
        <v>878</v>
      </c>
    </row>
    <row r="7" spans="2:21" s="13" customFormat="1" ht="16.350000000000001" customHeight="1">
      <c r="B7" s="485"/>
      <c r="C7" s="485" t="str">
        <f t="shared" si="0"/>
        <v/>
      </c>
      <c r="D7" s="487" t="s">
        <v>534</v>
      </c>
      <c r="E7" s="487" t="s">
        <v>535</v>
      </c>
      <c r="F7" s="181" t="str">
        <f>CHOOSE(Content!$A$1, $D7, $E7)&amp;$C7</f>
        <v>Net debt/(cash)</v>
      </c>
      <c r="G7" s="476"/>
      <c r="H7" s="197"/>
      <c r="I7" s="197">
        <v>2383</v>
      </c>
      <c r="J7" s="199">
        <v>-357</v>
      </c>
      <c r="K7" s="199">
        <v>-374</v>
      </c>
      <c r="L7" s="199">
        <v>-143</v>
      </c>
      <c r="M7" s="199">
        <v>-464</v>
      </c>
      <c r="N7" s="199">
        <v>-653</v>
      </c>
      <c r="U7" s="11"/>
    </row>
    <row r="8" spans="2:21" s="13" customFormat="1" ht="16.350000000000001" customHeight="1">
      <c r="B8" s="485"/>
      <c r="C8" s="485" t="str">
        <f t="shared" si="0"/>
        <v/>
      </c>
      <c r="D8" s="487" t="s">
        <v>487</v>
      </c>
      <c r="E8" s="487" t="s">
        <v>525</v>
      </c>
      <c r="F8" s="198" t="str">
        <f>CHOOSE(Content!$A$1, $D8, $E8)&amp;$C8</f>
        <v>Continuing operations</v>
      </c>
      <c r="G8" s="476"/>
      <c r="H8" s="94"/>
      <c r="I8" s="94">
        <v>174</v>
      </c>
      <c r="J8" s="11">
        <v>-357</v>
      </c>
      <c r="K8" s="11">
        <v>-374</v>
      </c>
      <c r="L8" s="11">
        <v>-143</v>
      </c>
      <c r="M8" s="11">
        <v>-464</v>
      </c>
      <c r="N8" s="11">
        <v>-653</v>
      </c>
    </row>
    <row r="9" spans="2:21" s="13" customFormat="1" ht="16.350000000000001" customHeight="1">
      <c r="B9" s="485"/>
      <c r="C9" s="485" t="str">
        <f t="shared" si="0"/>
        <v/>
      </c>
      <c r="D9" s="487" t="s">
        <v>488</v>
      </c>
      <c r="E9" s="487" t="s">
        <v>526</v>
      </c>
      <c r="F9" s="198" t="str">
        <f>CHOOSE(Content!$A$1, $D9, $E9)&amp;$C9</f>
        <v>Discontinued operations</v>
      </c>
      <c r="G9" s="476"/>
      <c r="H9" s="76"/>
      <c r="I9" s="76">
        <v>2209</v>
      </c>
      <c r="J9" s="11">
        <v>0</v>
      </c>
      <c r="K9" s="11">
        <v>0</v>
      </c>
      <c r="L9" s="11">
        <v>0</v>
      </c>
      <c r="M9" s="11">
        <v>0</v>
      </c>
      <c r="N9" s="11">
        <v>0</v>
      </c>
    </row>
    <row r="10" spans="2:21" s="13" customFormat="1" ht="31.35" customHeight="1">
      <c r="B10" s="485"/>
      <c r="C10" s="485" t="str">
        <f t="shared" si="0"/>
        <v/>
      </c>
      <c r="D10" s="487" t="s">
        <v>724</v>
      </c>
      <c r="E10" s="487" t="s">
        <v>725</v>
      </c>
      <c r="F10" s="181" t="str">
        <f>CHOOSE(Content!$A$1, $D10, $E10)&amp;$C10</f>
        <v>Net debt/(cash) / adjusted 12M EBITDA (continung operations)</v>
      </c>
      <c r="G10" s="476"/>
      <c r="H10" s="200"/>
      <c r="I10" s="200">
        <v>0.39545454545454545</v>
      </c>
      <c r="J10" s="201">
        <v>-0.61046824795612831</v>
      </c>
      <c r="K10" s="201">
        <v>-0.5253223441869157</v>
      </c>
      <c r="L10" s="201">
        <v>-0.28000000000000003</v>
      </c>
      <c r="M10" s="201">
        <v>-0.47736625514403291</v>
      </c>
      <c r="N10" s="201">
        <v>-0.45</v>
      </c>
      <c r="U10" s="11"/>
    </row>
    <row r="11" spans="2:21" s="13" customFormat="1" ht="48" customHeight="1">
      <c r="B11" s="485"/>
      <c r="C11" s="485" t="str">
        <f t="shared" si="0"/>
        <v/>
      </c>
      <c r="D11" s="487" t="s">
        <v>145</v>
      </c>
      <c r="E11" s="487" t="s">
        <v>227</v>
      </c>
      <c r="F11" s="418" t="str">
        <f>CHOOSE(Content!$A$1, $D11, $E11)&amp;$C11</f>
        <v>Adjusted EBITDA by segment</v>
      </c>
      <c r="G11" s="476"/>
    </row>
    <row r="12" spans="2:21" s="13" customFormat="1" ht="31.5" customHeight="1" thickBot="1">
      <c r="B12" s="485"/>
      <c r="C12" s="490" t="str">
        <f t="shared" si="0"/>
        <v/>
      </c>
      <c r="D12" s="486" t="s">
        <v>652</v>
      </c>
      <c r="E12" s="486" t="s">
        <v>605</v>
      </c>
      <c r="F12" s="171" t="str">
        <f>CHOOSE(Content!$A$1, $D12, $E12)&amp;$C12</f>
        <v>US$m</v>
      </c>
      <c r="G12" s="476"/>
      <c r="H12" s="154" t="str">
        <f>CHOOSE(Content!$A$1, "H"&amp;MONTH(H13)/6, MONTH(H13)/6&amp;"П")&amp;" "&amp;YEAR(H13)</f>
        <v>H1 2023</v>
      </c>
      <c r="I12" s="154" t="str">
        <f>CHOOSE(Content!$A$1, "H"&amp;MONTH(I13)/6, MONTH(I13)/6&amp;"П")&amp;" "&amp;YEAR(I13)</f>
        <v>H2 2023</v>
      </c>
      <c r="J12" s="154" t="str">
        <f>CHOOSE(Content!$A$1, "H"&amp;MONTH(J13)/6, MONTH(J13)/6&amp;"П")&amp;" "&amp;YEAR(J13)</f>
        <v>H1 2024</v>
      </c>
      <c r="K12" s="154" t="str">
        <f>CHOOSE(Content!$A$1, "H"&amp;MONTH(K13)/6, MONTH(K13)/6&amp;"П")&amp;" "&amp;YEAR(K13)</f>
        <v>H2 2024</v>
      </c>
      <c r="L12" s="154" t="str">
        <f>CHOOSE(Content!$A$1, "H"&amp;MONTH(L13)/6, MONTH(L13)/6&amp;"П")&amp;" "&amp;YEAR(L13)</f>
        <v>H1 2025</v>
      </c>
      <c r="M12" s="154" t="str">
        <f>CHOOSE(Content!$A$1, "H"&amp;MONTH(M13)/6, MONTH(M13)/6&amp;"П")&amp;" "&amp;YEAR(M13)</f>
        <v>H2 2025</v>
      </c>
      <c r="N12" s="154" t="str">
        <f>CHOOSE(Content!$A$1, "H"&amp;MONTH(N13)/6, MONTH(N13)/6&amp;"П")&amp;" "&amp;YEAR(N13)</f>
        <v>H1 2026</v>
      </c>
      <c r="P12" s="154" t="str">
        <f>CHOOSE(Content!$A$1, "FY "&amp;P13, P13)</f>
        <v>FY 2023</v>
      </c>
      <c r="Q12" s="154" t="str">
        <f>CHOOSE(Content!$A$1, "FY "&amp;Q13, Q13)</f>
        <v>FY 2024</v>
      </c>
      <c r="R12" s="154" t="str">
        <f>CHOOSE(Content!$A$1, "FY "&amp;R13, R13)</f>
        <v>FY 2025</v>
      </c>
      <c r="S12" s="537"/>
      <c r="T12" s="537"/>
    </row>
    <row r="13" spans="2:21" s="13" customFormat="1" ht="14.1" hidden="1" customHeight="1">
      <c r="B13" s="485"/>
      <c r="C13" s="485"/>
      <c r="D13" s="487"/>
      <c r="E13" s="487"/>
      <c r="F13" s="343" t="str">
        <f>CHOOSE(Content!$A$1, $D13, $E13)&amp;$C13</f>
        <v/>
      </c>
      <c r="G13" s="476"/>
      <c r="H13" s="474">
        <f>DATE(2023,6,30)</f>
        <v>45107</v>
      </c>
      <c r="I13" s="474">
        <f>EOMONTH(H13, 6)</f>
        <v>45291</v>
      </c>
      <c r="J13" s="474">
        <f t="shared" ref="J13:N13" si="2">EOMONTH(I13, 6)</f>
        <v>45473</v>
      </c>
      <c r="K13" s="474">
        <f t="shared" si="2"/>
        <v>45657</v>
      </c>
      <c r="L13" s="474">
        <f t="shared" si="2"/>
        <v>45838</v>
      </c>
      <c r="M13" s="474">
        <f t="shared" si="2"/>
        <v>46022</v>
      </c>
      <c r="N13" s="474">
        <f t="shared" si="2"/>
        <v>46203</v>
      </c>
      <c r="O13" s="475"/>
      <c r="P13" s="471">
        <v>2023</v>
      </c>
      <c r="Q13" s="471">
        <f>P13+1</f>
        <v>2024</v>
      </c>
      <c r="R13" s="471">
        <f>Q13+1</f>
        <v>2025</v>
      </c>
      <c r="S13" s="202"/>
      <c r="T13" s="202"/>
    </row>
    <row r="14" spans="2:21" s="13" customFormat="1" ht="33" customHeight="1">
      <c r="B14" s="485"/>
      <c r="C14" s="485" t="str">
        <f t="shared" si="0"/>
        <v/>
      </c>
      <c r="D14" s="487" t="s">
        <v>363</v>
      </c>
      <c r="E14" s="487" t="s">
        <v>364</v>
      </c>
      <c r="F14" s="71" t="str">
        <f>CHOOSE(Content!$A$1, $D14, $E14)&amp;$C14</f>
        <v>Kyzyl</v>
      </c>
      <c r="G14" s="476"/>
      <c r="H14" s="11">
        <v>143</v>
      </c>
      <c r="I14" s="11">
        <v>190</v>
      </c>
      <c r="J14" s="13">
        <v>294</v>
      </c>
      <c r="K14" s="11">
        <v>283</v>
      </c>
      <c r="L14" s="11">
        <v>44</v>
      </c>
      <c r="M14" s="11">
        <v>643</v>
      </c>
      <c r="N14" s="11">
        <v>443</v>
      </c>
      <c r="P14" s="13">
        <v>333</v>
      </c>
      <c r="Q14" s="11">
        <v>577</v>
      </c>
      <c r="R14" s="11">
        <v>687</v>
      </c>
      <c r="S14" s="11"/>
      <c r="T14" s="11"/>
    </row>
    <row r="15" spans="2:21" s="13" customFormat="1" ht="15" customHeight="1">
      <c r="B15" s="485"/>
      <c r="C15" s="485" t="str">
        <f t="shared" si="0"/>
        <v/>
      </c>
      <c r="D15" s="487" t="s">
        <v>23</v>
      </c>
      <c r="E15" s="487" t="s">
        <v>189</v>
      </c>
      <c r="F15" s="71" t="str">
        <f>CHOOSE(Content!$A$1, $D15, $E15)&amp;$C15</f>
        <v>Varvara</v>
      </c>
      <c r="G15" s="476"/>
      <c r="H15" s="11">
        <v>70</v>
      </c>
      <c r="I15" s="11">
        <v>67</v>
      </c>
      <c r="J15" s="11">
        <v>70.168000000000006</v>
      </c>
      <c r="K15" s="11">
        <v>97.831999999999994</v>
      </c>
      <c r="L15" s="11">
        <v>125</v>
      </c>
      <c r="M15" s="11">
        <v>207</v>
      </c>
      <c r="N15" s="11">
        <v>225</v>
      </c>
      <c r="P15" s="13">
        <v>137</v>
      </c>
      <c r="Q15" s="11">
        <v>168</v>
      </c>
      <c r="R15" s="11">
        <v>332</v>
      </c>
      <c r="S15" s="11"/>
      <c r="T15" s="11"/>
    </row>
    <row r="16" spans="2:21" s="13" customFormat="1" ht="30" customHeight="1">
      <c r="B16" s="485"/>
      <c r="C16" s="485" t="str">
        <f t="shared" si="0"/>
        <v/>
      </c>
      <c r="D16" s="487" t="s">
        <v>146</v>
      </c>
      <c r="E16" s="487" t="s">
        <v>330</v>
      </c>
      <c r="F16" s="71" t="str">
        <f>CHOOSE(Content!$A$1, $D16, $E16)&amp;$C16</f>
        <v>Corporate and other and intersegment operations</v>
      </c>
      <c r="G16" s="476"/>
      <c r="H16" s="11">
        <v>-13</v>
      </c>
      <c r="I16" s="109">
        <v>-17</v>
      </c>
      <c r="J16" s="11">
        <v>-18.371000000000002</v>
      </c>
      <c r="K16" s="11">
        <v>-14.628999999999998</v>
      </c>
      <c r="L16" s="11">
        <v>-17</v>
      </c>
      <c r="M16" s="11">
        <v>-30</v>
      </c>
      <c r="N16" s="11">
        <v>-27</v>
      </c>
      <c r="P16" s="11">
        <v>-30</v>
      </c>
      <c r="Q16" s="11">
        <v>-33</v>
      </c>
      <c r="R16" s="11">
        <v>-47</v>
      </c>
      <c r="S16" s="11"/>
      <c r="T16" s="11"/>
    </row>
    <row r="17" spans="2:21" s="13" customFormat="1" ht="16.350000000000001" customHeight="1">
      <c r="B17" s="485"/>
      <c r="C17" s="485" t="str">
        <f t="shared" si="0"/>
        <v/>
      </c>
      <c r="D17" s="487" t="s">
        <v>36</v>
      </c>
      <c r="E17" s="487" t="s">
        <v>220</v>
      </c>
      <c r="F17" s="181" t="str">
        <f>CHOOSE(Content!$A$1, $D17, $E17)&amp;$C17</f>
        <v>Total</v>
      </c>
      <c r="G17" s="476"/>
      <c r="H17" s="180">
        <v>200</v>
      </c>
      <c r="I17" s="180">
        <v>240</v>
      </c>
      <c r="J17" s="180">
        <v>345.79700000000003</v>
      </c>
      <c r="K17" s="180">
        <v>366.14682675435279</v>
      </c>
      <c r="L17" s="180">
        <v>152</v>
      </c>
      <c r="M17" s="180">
        <v>820</v>
      </c>
      <c r="N17" s="180">
        <v>641</v>
      </c>
      <c r="P17" s="180">
        <v>440</v>
      </c>
      <c r="Q17" s="180">
        <v>711.94382675435281</v>
      </c>
      <c r="R17" s="180">
        <v>972</v>
      </c>
      <c r="S17" s="11"/>
      <c r="T17" s="11"/>
      <c r="U17" s="11"/>
    </row>
    <row r="18" spans="2:21" s="13" customFormat="1" ht="48" customHeight="1">
      <c r="B18" s="485"/>
      <c r="C18" s="485" t="str">
        <f t="shared" si="0"/>
        <v/>
      </c>
      <c r="D18" s="487" t="s">
        <v>138</v>
      </c>
      <c r="E18" s="487" t="s">
        <v>222</v>
      </c>
      <c r="F18" s="418" t="str">
        <f>CHOOSE(Content!$A$1, $D18, $E18)&amp;$C18</f>
        <v>Reconciliation of Adjusted EBITDA</v>
      </c>
      <c r="G18" s="476"/>
    </row>
    <row r="19" spans="2:21" s="13" customFormat="1" ht="32.1" customHeight="1" thickBot="1">
      <c r="B19" s="485"/>
      <c r="C19" s="485" t="str">
        <f t="shared" si="0"/>
        <v/>
      </c>
      <c r="D19" s="486" t="s">
        <v>652</v>
      </c>
      <c r="E19" s="486" t="s">
        <v>605</v>
      </c>
      <c r="F19" s="171" t="str">
        <f>CHOOSE(Content!$A$1, $D19, $E19)&amp;$C19</f>
        <v>US$m</v>
      </c>
      <c r="G19" s="476"/>
      <c r="H19" s="154" t="str">
        <f>H12</f>
        <v>H1 2023</v>
      </c>
      <c r="I19" s="154" t="str">
        <f t="shared" ref="I19:N19" si="3">I12</f>
        <v>H2 2023</v>
      </c>
      <c r="J19" s="154" t="str">
        <f t="shared" si="3"/>
        <v>H1 2024</v>
      </c>
      <c r="K19" s="154" t="str">
        <f t="shared" si="3"/>
        <v>H2 2024</v>
      </c>
      <c r="L19" s="154" t="str">
        <f t="shared" si="3"/>
        <v>H1 2025</v>
      </c>
      <c r="M19" s="154" t="str">
        <f t="shared" si="3"/>
        <v>H2 2025</v>
      </c>
      <c r="N19" s="154" t="str">
        <f t="shared" si="3"/>
        <v>H1 2026</v>
      </c>
      <c r="P19" s="167" t="str">
        <f>P12</f>
        <v>FY 2023</v>
      </c>
      <c r="Q19" s="167" t="str">
        <f>Q12</f>
        <v>FY 2024</v>
      </c>
      <c r="R19" s="167" t="str">
        <f>R12</f>
        <v>FY 2025</v>
      </c>
    </row>
    <row r="20" spans="2:21" s="13" customFormat="1" ht="32.1" customHeight="1">
      <c r="B20" s="485"/>
      <c r="C20" s="485" t="str">
        <f t="shared" si="0"/>
        <v/>
      </c>
      <c r="D20" s="487" t="s">
        <v>503</v>
      </c>
      <c r="E20" s="487" t="s">
        <v>527</v>
      </c>
      <c r="F20" s="71" t="str">
        <f>CHOOSE(Content!$A$1, $D20, $E20)&amp;$C20</f>
        <v>Profit for the period</v>
      </c>
      <c r="G20" s="476"/>
      <c r="H20" s="76">
        <v>272</v>
      </c>
      <c r="I20" s="11">
        <v>0</v>
      </c>
      <c r="J20" s="76">
        <v>238</v>
      </c>
      <c r="K20" s="76">
        <v>295</v>
      </c>
      <c r="L20" s="76">
        <v>85</v>
      </c>
      <c r="M20" s="76">
        <v>577</v>
      </c>
      <c r="N20" s="76">
        <v>453</v>
      </c>
      <c r="P20" s="11">
        <v>272</v>
      </c>
      <c r="Q20" s="11">
        <v>533</v>
      </c>
      <c r="R20" s="11">
        <v>662</v>
      </c>
      <c r="S20" s="11"/>
      <c r="T20" s="11"/>
    </row>
    <row r="21" spans="2:21" s="13" customFormat="1" ht="16.350000000000001" customHeight="1">
      <c r="B21" s="485"/>
      <c r="C21" s="485" t="str">
        <f t="shared" si="0"/>
        <v/>
      </c>
      <c r="D21" s="487" t="s">
        <v>139</v>
      </c>
      <c r="E21" s="487" t="s">
        <v>223</v>
      </c>
      <c r="F21" s="71" t="str">
        <f>CHOOSE(Content!$A$1, $D21, $E21)&amp;$C21</f>
        <v>Finance cost (net)</v>
      </c>
      <c r="G21" s="476"/>
      <c r="H21" s="75">
        <v>9</v>
      </c>
      <c r="I21" s="11">
        <v>4</v>
      </c>
      <c r="J21" s="11">
        <v>-1</v>
      </c>
      <c r="K21" s="76">
        <v>-8</v>
      </c>
      <c r="L21" s="76">
        <v>-10</v>
      </c>
      <c r="M21" s="76">
        <v>-12</v>
      </c>
      <c r="N21" s="76">
        <v>-36</v>
      </c>
      <c r="P21" s="11">
        <v>13</v>
      </c>
      <c r="Q21" s="11">
        <v>-9</v>
      </c>
      <c r="R21" s="11">
        <v>-22</v>
      </c>
      <c r="S21" s="11"/>
      <c r="T21" s="11"/>
    </row>
    <row r="22" spans="2:21" s="13" customFormat="1" ht="16.350000000000001" customHeight="1">
      <c r="B22" s="485"/>
      <c r="C22" s="485" t="str">
        <f t="shared" si="0"/>
        <v/>
      </c>
      <c r="D22" s="487" t="s">
        <v>69</v>
      </c>
      <c r="E22" s="487" t="s">
        <v>528</v>
      </c>
      <c r="F22" s="71" t="str">
        <f>CHOOSE(Content!$A$1, $D22, $E22)&amp;$C22</f>
        <v>Income tax expense</v>
      </c>
      <c r="G22" s="476"/>
      <c r="H22" s="76">
        <v>51</v>
      </c>
      <c r="I22" s="11">
        <v>179</v>
      </c>
      <c r="J22" s="76">
        <v>49</v>
      </c>
      <c r="K22" s="76">
        <v>67</v>
      </c>
      <c r="L22" s="76">
        <v>33</v>
      </c>
      <c r="M22" s="76">
        <v>166</v>
      </c>
      <c r="N22" s="76">
        <v>159</v>
      </c>
      <c r="P22" s="11">
        <v>230</v>
      </c>
      <c r="Q22" s="11">
        <v>116</v>
      </c>
      <c r="R22" s="11">
        <v>199</v>
      </c>
      <c r="S22" s="11"/>
      <c r="T22" s="11"/>
    </row>
    <row r="23" spans="2:21" s="13" customFormat="1" ht="16.350000000000001" customHeight="1">
      <c r="B23" s="485"/>
      <c r="C23" s="485" t="str">
        <f t="shared" si="0"/>
        <v/>
      </c>
      <c r="D23" s="487" t="s">
        <v>140</v>
      </c>
      <c r="E23" s="487" t="s">
        <v>224</v>
      </c>
      <c r="F23" s="71" t="str">
        <f>CHOOSE(Content!$A$1, $D23, $E23)&amp;$C23</f>
        <v>Depreciation and depletion</v>
      </c>
      <c r="G23" s="476"/>
      <c r="H23" s="75">
        <v>27</v>
      </c>
      <c r="I23" s="11">
        <v>39</v>
      </c>
      <c r="J23" s="75">
        <v>52.381</v>
      </c>
      <c r="K23" s="76">
        <v>46.701000000000008</v>
      </c>
      <c r="L23" s="76">
        <v>25</v>
      </c>
      <c r="M23" s="76">
        <v>58</v>
      </c>
      <c r="N23" s="76">
        <v>45</v>
      </c>
      <c r="P23" s="11">
        <v>66</v>
      </c>
      <c r="Q23" s="11">
        <v>99.082000000000008</v>
      </c>
      <c r="R23" s="11">
        <v>83</v>
      </c>
      <c r="S23" s="11"/>
      <c r="T23" s="11"/>
    </row>
    <row r="24" spans="2:21" s="13" customFormat="1" ht="16.350000000000001" customHeight="1">
      <c r="B24" s="485"/>
      <c r="C24" s="485" t="str">
        <f t="shared" si="0"/>
        <v/>
      </c>
      <c r="D24" s="487" t="s">
        <v>141</v>
      </c>
      <c r="E24" s="487" t="s">
        <v>141</v>
      </c>
      <c r="F24" s="181" t="str">
        <f>CHOOSE(Content!$A$1, $D24, $E24)&amp;$C24</f>
        <v>EBITDA</v>
      </c>
      <c r="G24" s="476"/>
      <c r="H24" s="183">
        <v>359</v>
      </c>
      <c r="I24" s="183">
        <v>222</v>
      </c>
      <c r="J24" s="183">
        <v>338.38099999999997</v>
      </c>
      <c r="K24" s="183">
        <v>400.70100000000002</v>
      </c>
      <c r="L24" s="183">
        <v>133</v>
      </c>
      <c r="M24" s="183">
        <v>789</v>
      </c>
      <c r="N24" s="183">
        <v>621</v>
      </c>
      <c r="P24" s="183">
        <v>581</v>
      </c>
      <c r="Q24" s="183">
        <v>739.08199999999999</v>
      </c>
      <c r="R24" s="183">
        <v>922</v>
      </c>
      <c r="S24" s="11"/>
      <c r="T24" s="11"/>
      <c r="U24" s="11"/>
    </row>
    <row r="25" spans="2:21" s="81" customFormat="1" ht="16.350000000000001" customHeight="1">
      <c r="B25" s="485"/>
      <c r="C25" s="485"/>
      <c r="D25" s="487"/>
      <c r="E25" s="487"/>
      <c r="F25" s="99"/>
      <c r="G25" s="476"/>
      <c r="H25" s="80"/>
      <c r="I25" s="80"/>
      <c r="J25" s="80"/>
      <c r="K25" s="80"/>
      <c r="L25" s="80"/>
      <c r="M25" s="80"/>
      <c r="N25" s="80"/>
      <c r="P25" s="80"/>
      <c r="Q25" s="80"/>
      <c r="R25" s="80"/>
      <c r="S25" s="11"/>
      <c r="T25" s="11"/>
    </row>
    <row r="26" spans="2:21" s="13" customFormat="1" ht="16.350000000000001" customHeight="1">
      <c r="B26" s="485"/>
      <c r="C26" s="485" t="str">
        <f t="shared" si="0"/>
        <v/>
      </c>
      <c r="D26" s="487" t="s">
        <v>504</v>
      </c>
      <c r="E26" s="487" t="s">
        <v>537</v>
      </c>
      <c r="F26" s="107" t="str">
        <f>CHOOSE(Content!$A$1, $D26, $E26)&amp;$C26</f>
        <v>Net foreign exchange (gain)/loss</v>
      </c>
      <c r="G26" s="476"/>
      <c r="H26" s="109">
        <v>-165</v>
      </c>
      <c r="I26" s="11">
        <v>-5</v>
      </c>
      <c r="J26" s="109">
        <v>6</v>
      </c>
      <c r="K26" s="109">
        <v>-37</v>
      </c>
      <c r="L26" s="109">
        <v>8</v>
      </c>
      <c r="M26" s="109">
        <v>8</v>
      </c>
      <c r="N26" s="109">
        <v>15</v>
      </c>
      <c r="P26" s="11">
        <v>-170</v>
      </c>
      <c r="Q26" s="11">
        <v>-31</v>
      </c>
      <c r="R26" s="11">
        <v>16</v>
      </c>
      <c r="S26" s="11"/>
      <c r="T26" s="11"/>
    </row>
    <row r="27" spans="2:21" s="13" customFormat="1" ht="16.350000000000001" customHeight="1">
      <c r="B27" s="485"/>
      <c r="C27" s="485" t="str">
        <f t="shared" si="0"/>
        <v/>
      </c>
      <c r="D27" s="487" t="s">
        <v>550</v>
      </c>
      <c r="E27" s="487" t="s">
        <v>551</v>
      </c>
      <c r="F27" s="107" t="str">
        <f>CHOOSE(Content!$A$1, $D27, $E27)&amp;$C27</f>
        <v>Impairment</v>
      </c>
      <c r="G27" s="476"/>
      <c r="H27" s="109">
        <v>0</v>
      </c>
      <c r="I27" s="11">
        <v>16</v>
      </c>
      <c r="J27" s="109">
        <v>0</v>
      </c>
      <c r="K27" s="109">
        <v>2</v>
      </c>
      <c r="L27" s="109">
        <v>0</v>
      </c>
      <c r="M27" s="109">
        <v>0</v>
      </c>
      <c r="N27" s="109">
        <v>0</v>
      </c>
      <c r="P27" s="11">
        <v>16</v>
      </c>
      <c r="Q27" s="11">
        <v>2</v>
      </c>
      <c r="R27" s="11">
        <v>0</v>
      </c>
      <c r="S27" s="11"/>
      <c r="T27" s="11"/>
    </row>
    <row r="28" spans="2:21" s="13" customFormat="1" ht="16.350000000000001" customHeight="1">
      <c r="B28" s="485"/>
      <c r="C28" s="485" t="str">
        <f t="shared" si="0"/>
        <v/>
      </c>
      <c r="D28" s="487" t="s">
        <v>119</v>
      </c>
      <c r="E28" s="487" t="s">
        <v>328</v>
      </c>
      <c r="F28" s="107" t="str">
        <f>CHOOSE(Content!$A$1, $D28, $E28)&amp;$C28</f>
        <v>Share based compensation</v>
      </c>
      <c r="G28" s="476"/>
      <c r="H28" s="109">
        <v>5</v>
      </c>
      <c r="I28" s="11">
        <v>6</v>
      </c>
      <c r="J28" s="109">
        <v>2</v>
      </c>
      <c r="K28" s="109">
        <v>0</v>
      </c>
      <c r="L28" s="109">
        <v>0</v>
      </c>
      <c r="M28" s="109">
        <v>0</v>
      </c>
      <c r="N28" s="109">
        <v>0</v>
      </c>
      <c r="P28" s="11">
        <v>11</v>
      </c>
      <c r="Q28" s="11">
        <v>2</v>
      </c>
      <c r="R28" s="11">
        <v>0</v>
      </c>
      <c r="S28" s="11"/>
      <c r="T28" s="11"/>
    </row>
    <row r="29" spans="2:21" s="352" customFormat="1" ht="32.1" customHeight="1">
      <c r="B29" s="485"/>
      <c r="C29" s="485" t="str">
        <f t="shared" si="0"/>
        <v/>
      </c>
      <c r="D29" s="487" t="s">
        <v>142</v>
      </c>
      <c r="E29" s="487" t="s">
        <v>329</v>
      </c>
      <c r="F29" s="353" t="str">
        <f>CHOOSE(Content!$A$1, $D29, $E29)&amp;$C29</f>
        <v>Change in fair value of contingent liability</v>
      </c>
      <c r="G29" s="476"/>
      <c r="H29" s="513">
        <v>1</v>
      </c>
      <c r="I29" s="514">
        <v>1</v>
      </c>
      <c r="J29" s="513">
        <v>0</v>
      </c>
      <c r="K29" s="513">
        <v>0</v>
      </c>
      <c r="L29" s="513">
        <v>11</v>
      </c>
      <c r="M29" s="513">
        <v>21</v>
      </c>
      <c r="N29" s="513">
        <v>0</v>
      </c>
      <c r="O29" s="515"/>
      <c r="P29" s="514">
        <v>2</v>
      </c>
      <c r="Q29" s="514">
        <v>0</v>
      </c>
      <c r="R29" s="514">
        <v>32</v>
      </c>
      <c r="S29" s="351"/>
      <c r="T29" s="351"/>
    </row>
    <row r="30" spans="2:21" s="352" customFormat="1" ht="32.1" customHeight="1">
      <c r="B30" s="485"/>
      <c r="C30" s="485"/>
      <c r="D30" s="487" t="s">
        <v>695</v>
      </c>
      <c r="E30" s="487" t="s">
        <v>696</v>
      </c>
      <c r="F30" s="353" t="str">
        <f>CHOOSE(Content!$A$1, $D30, $E30)&amp;$C30</f>
        <v>Impairment losses on financial assets</v>
      </c>
      <c r="G30" s="476"/>
      <c r="H30" s="513">
        <v>0</v>
      </c>
      <c r="I30" s="514">
        <v>0</v>
      </c>
      <c r="J30" s="513">
        <v>0</v>
      </c>
      <c r="K30" s="513">
        <v>0</v>
      </c>
      <c r="L30" s="513">
        <v>0</v>
      </c>
      <c r="M30" s="513">
        <v>2</v>
      </c>
      <c r="N30" s="513">
        <v>5</v>
      </c>
      <c r="P30" s="514">
        <v>0</v>
      </c>
      <c r="Q30" s="514">
        <v>0</v>
      </c>
      <c r="R30" s="514">
        <v>2</v>
      </c>
      <c r="S30" s="351"/>
      <c r="T30" s="351"/>
    </row>
    <row r="31" spans="2:21" s="13" customFormat="1" ht="15.75" customHeight="1">
      <c r="B31" s="485"/>
      <c r="C31" s="485" t="str">
        <f t="shared" si="0"/>
        <v/>
      </c>
      <c r="D31" s="487" t="s">
        <v>438</v>
      </c>
      <c r="E31" s="487" t="s">
        <v>653</v>
      </c>
      <c r="F31" s="107" t="str">
        <f>CHOOSE(Content!$A$1, $D31, $E31)&amp;$C31</f>
        <v>Other non-cash items</v>
      </c>
      <c r="G31" s="476"/>
      <c r="H31" s="109">
        <v>0</v>
      </c>
      <c r="I31" s="11">
        <v>0</v>
      </c>
      <c r="J31" s="109">
        <v>0</v>
      </c>
      <c r="K31" s="109">
        <v>0.21600000000000003</v>
      </c>
      <c r="L31" s="109">
        <v>0</v>
      </c>
      <c r="M31" s="109">
        <v>0</v>
      </c>
      <c r="N31" s="109">
        <v>0</v>
      </c>
      <c r="P31" s="11">
        <v>0</v>
      </c>
      <c r="Q31" s="11">
        <v>0.21600000000000003</v>
      </c>
      <c r="R31" s="11">
        <v>0</v>
      </c>
      <c r="S31" s="11"/>
      <c r="T31" s="11"/>
    </row>
    <row r="32" spans="2:21" s="13" customFormat="1" ht="16.350000000000001" customHeight="1">
      <c r="B32" s="485"/>
      <c r="C32" s="485" t="str">
        <f t="shared" si="0"/>
        <v/>
      </c>
      <c r="D32" s="487" t="s">
        <v>143</v>
      </c>
      <c r="E32" s="487" t="s">
        <v>225</v>
      </c>
      <c r="F32" s="181" t="str">
        <f>CHOOSE(Content!$A$1, $D32, $E32)&amp;$C32</f>
        <v>Adjusted EBITDA</v>
      </c>
      <c r="G32" s="476"/>
      <c r="H32" s="180">
        <v>200</v>
      </c>
      <c r="I32" s="180">
        <v>240</v>
      </c>
      <c r="J32" s="180">
        <v>346.20299999999997</v>
      </c>
      <c r="K32" s="180">
        <v>366.09500000000003</v>
      </c>
      <c r="L32" s="180">
        <v>152</v>
      </c>
      <c r="M32" s="180">
        <v>820</v>
      </c>
      <c r="N32" s="180">
        <v>641</v>
      </c>
      <c r="P32" s="180">
        <v>440</v>
      </c>
      <c r="Q32" s="180">
        <v>712.298</v>
      </c>
      <c r="R32" s="180">
        <v>972</v>
      </c>
      <c r="S32" s="11"/>
      <c r="T32" s="11"/>
      <c r="U32" s="11"/>
    </row>
    <row r="33" spans="2:18" s="13" customFormat="1" ht="28.5" customHeight="1">
      <c r="B33" s="485"/>
      <c r="C33" s="485" t="str">
        <f t="shared" si="0"/>
        <v/>
      </c>
      <c r="D33" s="487" t="s">
        <v>144</v>
      </c>
      <c r="E33" s="487" t="s">
        <v>226</v>
      </c>
      <c r="F33" s="182" t="str">
        <f>CHOOSE(Content!$A$1, $D33, $E33)&amp;$C33</f>
        <v>Adjusted EBITDA margin</v>
      </c>
      <c r="G33" s="476"/>
      <c r="H33" s="184">
        <v>0.5089058524173028</v>
      </c>
      <c r="I33" s="184">
        <v>0.48</v>
      </c>
      <c r="J33" s="184">
        <v>0.4919529025253932</v>
      </c>
      <c r="K33" s="184">
        <v>0.5866907051282052</v>
      </c>
      <c r="L33" s="184">
        <v>0.47</v>
      </c>
      <c r="M33" s="184">
        <v>0.69787234042553192</v>
      </c>
      <c r="N33" s="184">
        <v>0.66</v>
      </c>
      <c r="P33" s="185">
        <v>0.49272116461366183</v>
      </c>
      <c r="Q33" s="185">
        <v>0.53617161518793033</v>
      </c>
      <c r="R33" s="185">
        <v>0.64800000000000002</v>
      </c>
    </row>
    <row r="34" spans="2:18" s="13" customFormat="1" ht="16.350000000000001" customHeight="1">
      <c r="H34" s="80"/>
      <c r="I34" s="80"/>
      <c r="J34" s="80"/>
      <c r="K34" s="80"/>
      <c r="L34" s="80"/>
      <c r="M34" s="80"/>
      <c r="N34" s="80"/>
      <c r="P34" s="80"/>
      <c r="Q34" s="80"/>
      <c r="R34" s="80"/>
    </row>
    <row r="35" spans="2:18" s="205" customFormat="1" ht="16.350000000000001" customHeight="1"/>
    <row r="36" spans="2:18" s="205" customFormat="1" ht="16.350000000000001" customHeight="1"/>
    <row r="37" spans="2:18" s="205" customFormat="1" ht="16.350000000000001" customHeight="1"/>
    <row r="38" spans="2:18" s="205" customFormat="1" ht="16.350000000000001" customHeight="1"/>
    <row r="39" spans="2:18" s="205" customFormat="1" ht="16.350000000000001" customHeight="1"/>
    <row r="40" spans="2:18" s="205" customFormat="1" ht="16.350000000000001" customHeight="1"/>
    <row r="41" spans="2:18" s="205" customFormat="1" ht="16.350000000000001" customHeight="1"/>
    <row r="42" spans="2:18" s="205" customFormat="1" ht="16.350000000000001" customHeight="1"/>
    <row r="43" spans="2:18" s="205" customFormat="1" ht="16.350000000000001" customHeight="1"/>
    <row r="44" spans="2:18" s="205" customFormat="1" ht="16.350000000000001" customHeight="1"/>
    <row r="45" spans="2:18" s="205" customFormat="1" ht="16.350000000000001" customHeight="1"/>
    <row r="46" spans="2:18" s="205" customFormat="1" ht="16.350000000000001" customHeight="1"/>
    <row r="47" spans="2:18" s="205" customFormat="1" ht="16.350000000000001" customHeight="1"/>
    <row r="48" spans="2:18" s="205" customFormat="1" ht="16.350000000000001" customHeight="1"/>
    <row r="49" s="205" customFormat="1" ht="16.350000000000001" customHeight="1"/>
    <row r="50" s="205" customFormat="1" ht="16.350000000000001" customHeight="1"/>
    <row r="51" s="205" customFormat="1" ht="16.350000000000001" customHeight="1"/>
    <row r="52" s="205" customFormat="1" ht="16.350000000000001" customHeight="1"/>
    <row r="53" s="205" customFormat="1" ht="16.350000000000001" customHeight="1"/>
    <row r="54" s="205" customFormat="1" ht="16.350000000000001" customHeight="1"/>
    <row r="55" s="205" customFormat="1" ht="16.350000000000001" customHeight="1"/>
  </sheetData>
  <mergeCells count="1">
    <mergeCell ref="S12:T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theme="6" tint="0.59999389629810485"/>
    <pageSetUpPr fitToPage="1"/>
  </sheetPr>
  <dimension ref="B1:S24"/>
  <sheetViews>
    <sheetView showGridLines="0" zoomScale="80" zoomScaleNormal="80" workbookViewId="0">
      <pane ySplit="3" topLeftCell="A4" activePane="bottomLeft" state="frozen"/>
      <selection activeCell="F1" sqref="F1:F1048576"/>
      <selection pane="bottomLeft"/>
    </sheetView>
  </sheetViews>
  <sheetFormatPr defaultColWidth="8.7109375" defaultRowHeight="16.350000000000001" customHeight="1"/>
  <cols>
    <col min="1" max="1" width="1.140625" style="13" customWidth="1"/>
    <col min="2" max="5" width="2.7109375" style="491" hidden="1" customWidth="1"/>
    <col min="6" max="6" width="42.42578125" style="13" customWidth="1"/>
    <col min="7" max="7" width="2.7109375" style="13" customWidth="1"/>
    <col min="8" max="14" width="10.42578125" style="13" customWidth="1"/>
    <col min="15" max="15" width="2.7109375" style="13" customWidth="1"/>
    <col min="16" max="18" width="10.42578125" style="13" customWidth="1"/>
    <col min="19" max="61" width="10" style="13" customWidth="1"/>
    <col min="62" max="16384" width="8.7109375" style="13"/>
  </cols>
  <sheetData>
    <row r="1" spans="2:18" s="10" customFormat="1" ht="48" customHeight="1">
      <c r="B1" s="490"/>
      <c r="C1" s="490" t="str">
        <f t="shared" ref="C1:C22" si="0">IFERROR(CHOOSE(B1, " ¹ "," ² "," ³ "," ⁴ "," ⁵ "," ⁶ "," ⁷ "," ⁸ "," ⁹ ", " ¹⁰ "," ¹¹ "," ¹² " ),"")</f>
        <v/>
      </c>
      <c r="D1" s="486" t="s">
        <v>153</v>
      </c>
      <c r="E1" s="486" t="s">
        <v>344</v>
      </c>
      <c r="F1" s="147" t="str">
        <f>CHOOSE(Content!$A$1, $D1, $E1)&amp;$C1</f>
        <v>Cash cost (co-product)</v>
      </c>
      <c r="G1" s="147"/>
      <c r="H1" s="5"/>
      <c r="I1" s="5"/>
      <c r="J1" s="5"/>
      <c r="K1" s="5"/>
      <c r="L1" s="5"/>
      <c r="M1" s="5"/>
      <c r="N1" s="5"/>
      <c r="O1" s="5"/>
    </row>
    <row r="2" spans="2:18" s="10" customFormat="1" ht="16.350000000000001" customHeight="1">
      <c r="B2" s="485"/>
      <c r="C2" s="485" t="str">
        <f t="shared" si="0"/>
        <v/>
      </c>
      <c r="D2" s="487" t="s">
        <v>531</v>
      </c>
      <c r="E2" s="487" t="s">
        <v>530</v>
      </c>
      <c r="F2" s="186" t="str">
        <f>CHOOSE(Content!$A$1, $D2, $E2)&amp;$C2</f>
        <v>Cash costs per gold equivalent ounce</v>
      </c>
      <c r="G2" s="147"/>
      <c r="H2" s="13"/>
      <c r="I2" s="13"/>
      <c r="J2" s="13"/>
      <c r="K2" s="13"/>
      <c r="L2" s="13"/>
      <c r="M2" s="13"/>
      <c r="N2" s="13"/>
      <c r="O2" s="13"/>
    </row>
    <row r="3" spans="2:18" s="10" customFormat="1" ht="33" customHeight="1" thickBot="1">
      <c r="B3" s="485"/>
      <c r="C3" s="485"/>
      <c r="D3" s="487"/>
      <c r="E3" s="487"/>
      <c r="F3" s="171" t="str">
        <f>CHOOSE(Content!$A$1, $D3, $E3)&amp;$C3</f>
        <v/>
      </c>
      <c r="G3" s="147"/>
      <c r="H3" s="166" t="str">
        <f>CHOOSE(Content!$A$1, "H"&amp;MONTH(H4)/6, MONTH(H4)/6&amp;"П")&amp;" "&amp;YEAR(H4)</f>
        <v>H1 2023</v>
      </c>
      <c r="I3" s="166" t="str">
        <f>CHOOSE(Content!$A$1, "H"&amp;MONTH(I4)/6, MONTH(I4)/6&amp;"П")&amp;" "&amp;YEAR(I4)</f>
        <v>H2 2023</v>
      </c>
      <c r="J3" s="166" t="str">
        <f>CHOOSE(Content!$A$1, "H"&amp;MONTH(J4)/6, MONTH(J4)/6&amp;"П")&amp;" "&amp;YEAR(J4)</f>
        <v>H1 2024</v>
      </c>
      <c r="K3" s="166" t="str">
        <f>CHOOSE(Content!$A$1, "H"&amp;MONTH(K4)/6, MONTH(K4)/6&amp;"П")&amp;" "&amp;YEAR(K4)</f>
        <v>H2 2024</v>
      </c>
      <c r="L3" s="166" t="str">
        <f>CHOOSE(Content!$A$1, "H"&amp;MONTH(L4)/6, MONTH(L4)/6&amp;"П")&amp;" "&amp;YEAR(L4)</f>
        <v>H1 2025</v>
      </c>
      <c r="M3" s="166" t="str">
        <f>CHOOSE(Content!$A$1, "H"&amp;MONTH(M4)/6, MONTH(M4)/6&amp;"П")&amp;" "&amp;YEAR(M4)</f>
        <v>H2 2025</v>
      </c>
      <c r="N3" s="166" t="str">
        <f>CHOOSE(Content!$A$1, "H"&amp;MONTH(N4)/6, MONTH(N4)/6&amp;"П")&amp;" "&amp;YEAR(N4)</f>
        <v>H1 2026</v>
      </c>
      <c r="O3" s="13"/>
      <c r="P3" s="257" t="str">
        <f>CHOOSE(Content!$A$1, "FY "&amp;P4, P4)</f>
        <v>FY 2023</v>
      </c>
      <c r="Q3" s="257" t="str">
        <f>CHOOSE(Content!$A$1, "FY "&amp;Q4, Q4)</f>
        <v>FY 2024</v>
      </c>
      <c r="R3" s="257" t="str">
        <f>CHOOSE(Content!$A$1, "FY "&amp;R4, R4)</f>
        <v>FY 2025</v>
      </c>
    </row>
    <row r="4" spans="2:18" s="10" customFormat="1" ht="15" hidden="1" customHeight="1">
      <c r="B4" s="485"/>
      <c r="C4" s="485" t="str">
        <f t="shared" si="0"/>
        <v/>
      </c>
      <c r="D4" s="487" t="str">
        <f>""</f>
        <v/>
      </c>
      <c r="E4" s="487" t="str">
        <f>""</f>
        <v/>
      </c>
      <c r="F4" s="343" t="str">
        <f>CHOOSE(Content!$A$1, $D4, $E4)&amp;$C4</f>
        <v/>
      </c>
      <c r="G4" s="147"/>
      <c r="H4" s="474">
        <f>DATE(2023,6,30)</f>
        <v>45107</v>
      </c>
      <c r="I4" s="474">
        <f>EOMONTH(H4, 6)</f>
        <v>45291</v>
      </c>
      <c r="J4" s="474">
        <f t="shared" ref="J4:N4" si="1">EOMONTH(I4, 6)</f>
        <v>45473</v>
      </c>
      <c r="K4" s="474">
        <f t="shared" si="1"/>
        <v>45657</v>
      </c>
      <c r="L4" s="474">
        <f t="shared" si="1"/>
        <v>45838</v>
      </c>
      <c r="M4" s="474">
        <f t="shared" si="1"/>
        <v>46022</v>
      </c>
      <c r="N4" s="474">
        <f t="shared" si="1"/>
        <v>46203</v>
      </c>
      <c r="O4" s="475"/>
      <c r="P4" s="471">
        <v>2023</v>
      </c>
      <c r="Q4" s="471">
        <f>P4+1</f>
        <v>2024</v>
      </c>
      <c r="R4" s="471">
        <f>Q4+1</f>
        <v>2025</v>
      </c>
    </row>
    <row r="5" spans="2:18" s="10" customFormat="1" ht="33" customHeight="1">
      <c r="B5" s="485"/>
      <c r="C5" s="485" t="str">
        <f t="shared" si="0"/>
        <v/>
      </c>
      <c r="D5" s="487" t="s">
        <v>378</v>
      </c>
      <c r="E5" s="487" t="s">
        <v>376</v>
      </c>
      <c r="F5" s="111" t="str">
        <f>CHOOSE(Content!$A$1, $D5, $E5)&amp;$C5</f>
        <v>Total cash cost, US$/GE oz</v>
      </c>
      <c r="G5" s="147"/>
      <c r="H5" s="13"/>
      <c r="I5" s="13"/>
      <c r="J5" s="13"/>
      <c r="K5" s="13"/>
      <c r="L5" s="13"/>
      <c r="M5" s="13"/>
      <c r="N5" s="13"/>
    </row>
    <row r="6" spans="2:18" s="10" customFormat="1" ht="16.350000000000001" customHeight="1">
      <c r="B6" s="485"/>
      <c r="C6" s="485" t="str">
        <f t="shared" si="0"/>
        <v/>
      </c>
      <c r="D6" s="487" t="s">
        <v>363</v>
      </c>
      <c r="E6" s="487" t="s">
        <v>364</v>
      </c>
      <c r="F6" s="13" t="str">
        <f>CHOOSE(Content!$A$1, $D6, $E6)&amp;$C6</f>
        <v>Kyzyl</v>
      </c>
      <c r="G6" s="147"/>
      <c r="H6" s="72">
        <v>649.49240831481586</v>
      </c>
      <c r="I6" s="72">
        <v>742.55353051438101</v>
      </c>
      <c r="J6" s="72">
        <v>799.3309503311242</v>
      </c>
      <c r="K6" s="72">
        <v>748.51201885823946</v>
      </c>
      <c r="L6" s="72">
        <v>1179</v>
      </c>
      <c r="M6" s="72">
        <v>794.81471504570186</v>
      </c>
      <c r="N6" s="72">
        <v>1076</v>
      </c>
      <c r="O6" s="13"/>
      <c r="P6" s="112">
        <v>703.79131935105625</v>
      </c>
      <c r="Q6" s="112">
        <v>777.40708812962544</v>
      </c>
      <c r="R6" s="112">
        <v>839</v>
      </c>
    </row>
    <row r="7" spans="2:18" s="10" customFormat="1" ht="16.350000000000001" customHeight="1">
      <c r="B7" s="485"/>
      <c r="C7" s="485" t="str">
        <f t="shared" si="0"/>
        <v/>
      </c>
      <c r="D7" s="487" t="s">
        <v>23</v>
      </c>
      <c r="E7" s="487" t="s">
        <v>189</v>
      </c>
      <c r="F7" s="189" t="str">
        <f>CHOOSE(Content!$A$1, $D7, $E7)&amp;$C7</f>
        <v>Varvara</v>
      </c>
      <c r="G7" s="147"/>
      <c r="H7" s="188">
        <v>1137.9318376371239</v>
      </c>
      <c r="I7" s="188">
        <v>1238.7217873771899</v>
      </c>
      <c r="J7" s="188">
        <v>1352.5643160127238</v>
      </c>
      <c r="K7" s="188">
        <v>1412.0726889779335</v>
      </c>
      <c r="L7" s="188">
        <v>1543</v>
      </c>
      <c r="M7" s="188">
        <v>1579.0227743229586</v>
      </c>
      <c r="N7" s="188">
        <v>1954</v>
      </c>
      <c r="O7" s="74"/>
      <c r="P7" s="187">
        <v>1188.6377944683832</v>
      </c>
      <c r="Q7" s="187">
        <v>1382.7393912327746</v>
      </c>
      <c r="R7" s="187">
        <v>1556</v>
      </c>
    </row>
    <row r="8" spans="2:18" s="10" customFormat="1" ht="16.350000000000001" customHeight="1">
      <c r="B8" s="485"/>
      <c r="C8" s="485" t="str">
        <f t="shared" si="0"/>
        <v/>
      </c>
      <c r="D8" s="487" t="s">
        <v>36</v>
      </c>
      <c r="E8" s="487" t="s">
        <v>220</v>
      </c>
      <c r="F8" s="114" t="str">
        <f>CHOOSE(Content!$A$1, $D8, $E8)&amp;$C8</f>
        <v>Total</v>
      </c>
      <c r="G8" s="147"/>
      <c r="H8" s="113">
        <v>871</v>
      </c>
      <c r="I8" s="113">
        <v>928.43132971325304</v>
      </c>
      <c r="J8" s="113">
        <v>959.80472088981367</v>
      </c>
      <c r="K8" s="113">
        <v>984.59054780621136</v>
      </c>
      <c r="L8" s="113">
        <v>1458</v>
      </c>
      <c r="M8" s="113">
        <v>1027.3139320797345</v>
      </c>
      <c r="N8" s="113">
        <v>1435</v>
      </c>
      <c r="O8" s="113"/>
      <c r="P8" s="113">
        <v>902.5536205391586</v>
      </c>
      <c r="Q8" s="113">
        <v>971.10032098456338</v>
      </c>
      <c r="R8" s="113">
        <v>1138</v>
      </c>
    </row>
    <row r="9" spans="2:18" s="10" customFormat="1" ht="48" customHeight="1">
      <c r="B9" s="485"/>
      <c r="C9" s="485" t="str">
        <f t="shared" si="0"/>
        <v/>
      </c>
      <c r="D9" s="487" t="s">
        <v>377</v>
      </c>
      <c r="E9" s="487" t="s">
        <v>379</v>
      </c>
      <c r="F9" s="354" t="str">
        <f>CHOOSE(Content!$A$1, $D9, $E9)&amp;$C9</f>
        <v>All-in sustaining costs, US$/GE oz</v>
      </c>
      <c r="G9" s="147"/>
      <c r="H9" s="110"/>
      <c r="I9" s="110"/>
      <c r="J9" s="110"/>
      <c r="K9" s="110"/>
      <c r="L9" s="110"/>
      <c r="M9" s="110"/>
      <c r="N9" s="110"/>
      <c r="O9" s="13"/>
      <c r="P9" s="115"/>
    </row>
    <row r="10" spans="2:18" s="10" customFormat="1" ht="16.350000000000001" customHeight="1">
      <c r="B10" s="485"/>
      <c r="C10" s="485" t="str">
        <f t="shared" si="0"/>
        <v/>
      </c>
      <c r="D10" s="487" t="s">
        <v>363</v>
      </c>
      <c r="E10" s="487" t="s">
        <v>364</v>
      </c>
      <c r="F10" s="13" t="str">
        <f>CHOOSE(Content!$A$1, $D10, $E10)&amp;$C10</f>
        <v>Kyzyl</v>
      </c>
      <c r="G10" s="147"/>
      <c r="H10" s="72">
        <v>883.47536434222809</v>
      </c>
      <c r="I10" s="72">
        <v>945.73825039999997</v>
      </c>
      <c r="J10" s="72">
        <v>1015</v>
      </c>
      <c r="K10" s="72">
        <v>963.71654712910981</v>
      </c>
      <c r="L10" s="72">
        <v>1772</v>
      </c>
      <c r="M10" s="72">
        <v>827.16182554174793</v>
      </c>
      <c r="N10" s="72">
        <v>1222.6270610019599</v>
      </c>
      <c r="O10" s="72"/>
      <c r="P10" s="112">
        <v>919.80616800171003</v>
      </c>
      <c r="Q10" s="112">
        <v>992.64439355517811</v>
      </c>
      <c r="R10" s="112">
        <v>1000.3720739550639</v>
      </c>
    </row>
    <row r="11" spans="2:18" s="10" customFormat="1" ht="16.350000000000001" customHeight="1">
      <c r="B11" s="485"/>
      <c r="C11" s="485" t="str">
        <f t="shared" si="0"/>
        <v/>
      </c>
      <c r="D11" s="487" t="s">
        <v>23</v>
      </c>
      <c r="E11" s="487" t="s">
        <v>189</v>
      </c>
      <c r="F11" s="189" t="str">
        <f>CHOOSE(Content!$A$1, $D11, $E11)&amp;$C11</f>
        <v>Varvara</v>
      </c>
      <c r="G11" s="147"/>
      <c r="H11" s="190">
        <v>1629.1651644973786</v>
      </c>
      <c r="I11" s="190">
        <v>1638.2540565668401</v>
      </c>
      <c r="J11" s="190">
        <v>1745</v>
      </c>
      <c r="K11" s="190">
        <v>1784.3988085008775</v>
      </c>
      <c r="L11" s="190">
        <v>2125</v>
      </c>
      <c r="M11" s="190">
        <v>2160.1908787612701</v>
      </c>
      <c r="N11" s="190">
        <v>2586.9216481857129</v>
      </c>
      <c r="O11" s="72"/>
      <c r="P11" s="191">
        <v>1592.2665571451391</v>
      </c>
      <c r="Q11" s="191">
        <v>1765.1517414582443</v>
      </c>
      <c r="R11" s="191">
        <v>2035.2853056927663</v>
      </c>
    </row>
    <row r="12" spans="2:18" s="10" customFormat="1" ht="16.350000000000001" customHeight="1">
      <c r="B12" s="485"/>
      <c r="C12" s="485" t="str">
        <f t="shared" si="0"/>
        <v/>
      </c>
      <c r="D12" s="487" t="s">
        <v>36</v>
      </c>
      <c r="E12" s="487" t="s">
        <v>220</v>
      </c>
      <c r="F12" s="114" t="str">
        <f>CHOOSE(Content!$A$1, $D12, $E12)&amp;$C12</f>
        <v>Total</v>
      </c>
      <c r="G12" s="147"/>
      <c r="H12" s="113">
        <v>1285</v>
      </c>
      <c r="I12" s="113">
        <v>1244.9512463594999</v>
      </c>
      <c r="J12" s="113">
        <v>1281.22</v>
      </c>
      <c r="K12" s="113">
        <v>1255.6851568688307</v>
      </c>
      <c r="L12" s="113">
        <v>2201</v>
      </c>
      <c r="M12" s="113">
        <v>1306.8993692913075</v>
      </c>
      <c r="N12" s="113">
        <v>1912.4961812752358</v>
      </c>
      <c r="O12" s="113"/>
      <c r="P12" s="113">
        <v>1263.0457712698869</v>
      </c>
      <c r="Q12" s="113">
        <v>1297.8107948659219</v>
      </c>
      <c r="R12" s="113">
        <v>1532.4043963822555</v>
      </c>
    </row>
    <row r="13" spans="2:18" ht="48" customHeight="1">
      <c r="B13" s="485"/>
      <c r="C13" s="485" t="str">
        <f t="shared" si="0"/>
        <v/>
      </c>
      <c r="D13" s="487" t="s">
        <v>152</v>
      </c>
      <c r="E13" s="487" t="s">
        <v>341</v>
      </c>
      <c r="F13" s="456" t="str">
        <f>CHOOSE(Content!$A$1, $D13, $E13)&amp;$C13</f>
        <v>Implied assumptions</v>
      </c>
      <c r="G13" s="147"/>
      <c r="H13" s="108"/>
      <c r="I13" s="108"/>
      <c r="J13" s="108"/>
      <c r="K13" s="108"/>
      <c r="L13" s="108"/>
      <c r="M13" s="108"/>
      <c r="N13" s="108"/>
      <c r="O13" s="108"/>
    </row>
    <row r="14" spans="2:18" ht="33" customHeight="1" thickBot="1">
      <c r="B14" s="485"/>
      <c r="C14" s="485" t="str">
        <f t="shared" si="0"/>
        <v/>
      </c>
      <c r="D14" s="487" t="str">
        <f>""</f>
        <v/>
      </c>
      <c r="E14" s="487" t="str">
        <f>""</f>
        <v/>
      </c>
      <c r="F14" s="192" t="str">
        <f>CHOOSE(Content!$A$1, $D14, $E14)&amp;$C14</f>
        <v/>
      </c>
      <c r="G14" s="147"/>
      <c r="H14" s="167" t="str">
        <f t="shared" ref="H14:N14" si="2">H3</f>
        <v>H1 2023</v>
      </c>
      <c r="I14" s="167" t="str">
        <f t="shared" si="2"/>
        <v>H2 2023</v>
      </c>
      <c r="J14" s="167" t="str">
        <f t="shared" si="2"/>
        <v>H1 2024</v>
      </c>
      <c r="K14" s="167" t="str">
        <f t="shared" si="2"/>
        <v>H2 2024</v>
      </c>
      <c r="L14" s="167" t="str">
        <f t="shared" si="2"/>
        <v>H1 2025</v>
      </c>
      <c r="M14" s="167" t="str">
        <f t="shared" si="2"/>
        <v>H2 2025</v>
      </c>
      <c r="N14" s="167" t="str">
        <f t="shared" si="2"/>
        <v>H1 2026</v>
      </c>
      <c r="O14" s="21"/>
      <c r="P14" s="167" t="str">
        <f>P3</f>
        <v>FY 2023</v>
      </c>
      <c r="Q14" s="167" t="str">
        <f>Q3</f>
        <v>FY 2024</v>
      </c>
      <c r="R14" s="167" t="str">
        <f>R3</f>
        <v>FY 2025</v>
      </c>
    </row>
    <row r="15" spans="2:18" ht="33" customHeight="1">
      <c r="B15" s="485"/>
      <c r="C15" s="485" t="str">
        <f t="shared" si="0"/>
        <v/>
      </c>
      <c r="D15" s="487" t="s">
        <v>457</v>
      </c>
      <c r="E15" s="487" t="s">
        <v>458</v>
      </c>
      <c r="F15" s="13" t="str">
        <f>CHOOSE(Content!$A$1, $D15, $E15)&amp;$C15</f>
        <v>KZT/USD av. rate</v>
      </c>
      <c r="G15" s="147"/>
      <c r="H15" s="112">
        <v>449.61</v>
      </c>
      <c r="I15" s="112">
        <v>453</v>
      </c>
      <c r="J15" s="112">
        <v>449.00020000000001</v>
      </c>
      <c r="K15" s="112">
        <v>469.11325136611993</v>
      </c>
      <c r="L15" s="112">
        <v>512.07563535911595</v>
      </c>
      <c r="M15" s="112">
        <v>530.50641304347869</v>
      </c>
      <c r="N15" s="112">
        <v>486.34</v>
      </c>
      <c r="O15" s="116"/>
      <c r="P15" s="75">
        <v>456.23</v>
      </c>
      <c r="Q15" s="75">
        <v>469.11325136611993</v>
      </c>
      <c r="R15" s="75">
        <v>521.36676712328767</v>
      </c>
    </row>
    <row r="16" spans="2:18" ht="16.350000000000001" customHeight="1">
      <c r="B16" s="485"/>
      <c r="C16" s="485" t="str">
        <f t="shared" si="0"/>
        <v/>
      </c>
      <c r="D16" s="487" t="s">
        <v>26</v>
      </c>
      <c r="E16" s="487" t="s">
        <v>340</v>
      </c>
      <c r="F16" s="13" t="str">
        <f>CHOOSE(Content!$A$1, $D16, $E16)&amp;$C16</f>
        <v>% change</v>
      </c>
      <c r="G16" s="147"/>
      <c r="H16" s="146"/>
      <c r="I16" s="117">
        <v>7.5398678855007617E-3</v>
      </c>
      <c r="J16" s="117">
        <v>-1.3562865594626272E-3</v>
      </c>
      <c r="K16" s="117">
        <v>3.5570091315938024E-2</v>
      </c>
      <c r="L16" s="117"/>
      <c r="M16" s="117">
        <v>3.5992295691704479E-2</v>
      </c>
      <c r="N16" s="117">
        <v>-8.3253306571920704E-2</v>
      </c>
      <c r="O16" s="117"/>
      <c r="P16" s="146"/>
      <c r="Q16" s="117">
        <v>2.8238501120311899E-2</v>
      </c>
      <c r="R16" s="117">
        <v>0.11138784846729144</v>
      </c>
    </row>
    <row r="17" spans="2:19" ht="48" customHeight="1">
      <c r="B17" s="485"/>
      <c r="C17" s="485" t="str">
        <f t="shared" si="0"/>
        <v/>
      </c>
      <c r="D17" s="487" t="s">
        <v>151</v>
      </c>
      <c r="E17" s="487" t="s">
        <v>324</v>
      </c>
      <c r="F17" s="457" t="str">
        <f>CHOOSE(Content!$A$1, $D17, $E17)&amp;$C17</f>
        <v>Gold equivalent sold, koz</v>
      </c>
      <c r="G17" s="147"/>
      <c r="H17" s="118"/>
      <c r="I17" s="118"/>
      <c r="J17" s="118"/>
      <c r="K17" s="511"/>
      <c r="L17" s="118"/>
      <c r="M17" s="118"/>
      <c r="N17" s="118"/>
      <c r="O17" s="118"/>
    </row>
    <row r="18" spans="2:19" ht="33" customHeight="1" thickBot="1">
      <c r="B18" s="485"/>
      <c r="C18" s="485" t="str">
        <f t="shared" si="0"/>
        <v/>
      </c>
      <c r="D18" s="487" t="str">
        <f>""</f>
        <v/>
      </c>
      <c r="E18" s="487" t="str">
        <f>""</f>
        <v/>
      </c>
      <c r="F18" s="171" t="str">
        <f>CHOOSE(Content!$A$1, $D18, $E18)&amp;$C18</f>
        <v/>
      </c>
      <c r="G18" s="147"/>
      <c r="H18" s="167" t="str">
        <f t="shared" ref="H18:N18" si="3">H3</f>
        <v>H1 2023</v>
      </c>
      <c r="I18" s="167" t="str">
        <f t="shared" si="3"/>
        <v>H2 2023</v>
      </c>
      <c r="J18" s="167" t="str">
        <f t="shared" si="3"/>
        <v>H1 2024</v>
      </c>
      <c r="K18" s="167" t="str">
        <f t="shared" si="3"/>
        <v>H2 2024</v>
      </c>
      <c r="L18" s="167" t="str">
        <f t="shared" si="3"/>
        <v>H1 2025</v>
      </c>
      <c r="M18" s="167" t="str">
        <f t="shared" si="3"/>
        <v>H2 2025</v>
      </c>
      <c r="N18" s="167" t="str">
        <f t="shared" si="3"/>
        <v>H1 2026</v>
      </c>
      <c r="O18" s="21"/>
      <c r="P18" s="167" t="str">
        <f>P3</f>
        <v>FY 2023</v>
      </c>
      <c r="Q18" s="167" t="str">
        <f>Q3</f>
        <v>FY 2024</v>
      </c>
      <c r="R18" s="167" t="str">
        <f>R3</f>
        <v>FY 2025</v>
      </c>
    </row>
    <row r="19" spans="2:19" ht="33" customHeight="1">
      <c r="B19" s="485"/>
      <c r="C19" s="485" t="str">
        <f t="shared" si="0"/>
        <v/>
      </c>
      <c r="D19" s="487" t="s">
        <v>363</v>
      </c>
      <c r="E19" s="487" t="s">
        <v>364</v>
      </c>
      <c r="F19" s="10" t="str">
        <f>CHOOSE(Content!$A$1, $D19, $E19)&amp;$C19</f>
        <v>Kyzyl</v>
      </c>
      <c r="G19" s="147"/>
      <c r="H19" s="119">
        <v>112.74345199534545</v>
      </c>
      <c r="I19" s="119">
        <v>157.93337082911526</v>
      </c>
      <c r="J19" s="119">
        <v>207.48120087666013</v>
      </c>
      <c r="K19" s="119">
        <v>157.42441088126935</v>
      </c>
      <c r="L19" s="119">
        <v>24</v>
      </c>
      <c r="M19" s="119">
        <v>216.40263666999419</v>
      </c>
      <c r="N19" s="119">
        <v>121</v>
      </c>
      <c r="O19" s="119"/>
      <c r="P19" s="140">
        <v>270.67682282446071</v>
      </c>
      <c r="Q19" s="140">
        <v>364.90561175792948</v>
      </c>
      <c r="R19" s="140">
        <v>240.40263666999419</v>
      </c>
      <c r="S19" s="118"/>
    </row>
    <row r="20" spans="2:19" ht="16.350000000000001" customHeight="1">
      <c r="B20" s="485"/>
      <c r="C20" s="485" t="str">
        <f t="shared" si="0"/>
        <v/>
      </c>
      <c r="D20" s="487" t="s">
        <v>23</v>
      </c>
      <c r="E20" s="487" t="s">
        <v>189</v>
      </c>
      <c r="F20" s="38" t="str">
        <f>CHOOSE(Content!$A$1, $D20, $E20)&amp;$C20</f>
        <v>Varvara</v>
      </c>
      <c r="G20" s="147"/>
      <c r="H20" s="119">
        <v>93.448636629227124</v>
      </c>
      <c r="I20" s="119">
        <v>94.609120792139137</v>
      </c>
      <c r="J20" s="119">
        <v>84.648741971331461</v>
      </c>
      <c r="K20" s="119">
        <v>87.07790642765805</v>
      </c>
      <c r="L20" s="119">
        <v>80</v>
      </c>
      <c r="M20" s="119">
        <v>91.195644763099267</v>
      </c>
      <c r="N20" s="119">
        <v>84</v>
      </c>
      <c r="O20" s="119"/>
      <c r="P20" s="112">
        <v>188.05775742136626</v>
      </c>
      <c r="Q20" s="112">
        <v>171.72664839898951</v>
      </c>
      <c r="R20" s="112">
        <v>171.19564476309927</v>
      </c>
      <c r="S20" s="118"/>
    </row>
    <row r="21" spans="2:19" ht="16.350000000000001" customHeight="1">
      <c r="B21" s="485"/>
      <c r="C21" s="485" t="str">
        <f t="shared" si="0"/>
        <v/>
      </c>
      <c r="D21" s="487" t="s">
        <v>32</v>
      </c>
      <c r="E21" s="487" t="s">
        <v>180</v>
      </c>
      <c r="F21" s="38" t="str">
        <f>CHOOSE(Content!$A$1, $D21, $E21)&amp;$C21</f>
        <v>Other</v>
      </c>
      <c r="G21" s="147"/>
      <c r="H21" s="119">
        <v>0</v>
      </c>
      <c r="I21" s="119">
        <v>5</v>
      </c>
      <c r="J21" s="119">
        <v>28.933199999999999</v>
      </c>
      <c r="K21" s="119">
        <v>6.6800000000000637E-2</v>
      </c>
      <c r="L21" s="119">
        <v>0</v>
      </c>
      <c r="M21" s="119">
        <v>0</v>
      </c>
      <c r="N21" s="119"/>
      <c r="O21" s="119"/>
      <c r="P21" s="119">
        <v>5</v>
      </c>
      <c r="Q21" s="119">
        <v>29</v>
      </c>
      <c r="R21" s="119">
        <v>0</v>
      </c>
      <c r="S21" s="118"/>
    </row>
    <row r="22" spans="2:19" ht="16.350000000000001" customHeight="1">
      <c r="B22" s="485"/>
      <c r="C22" s="485" t="str">
        <f t="shared" si="0"/>
        <v/>
      </c>
      <c r="D22" s="487" t="s">
        <v>36</v>
      </c>
      <c r="E22" s="487" t="s">
        <v>220</v>
      </c>
      <c r="F22" s="181" t="str">
        <f>CHOOSE(Content!$A$1, $D22, $E22)&amp;$C22</f>
        <v>Total</v>
      </c>
      <c r="G22" s="147"/>
      <c r="H22" s="193">
        <v>206.19208862457259</v>
      </c>
      <c r="I22" s="193">
        <v>257.54249162125438</v>
      </c>
      <c r="J22" s="193">
        <v>321.06314284799203</v>
      </c>
      <c r="K22" s="193">
        <v>244.56911730892693</v>
      </c>
      <c r="L22" s="193">
        <v>104</v>
      </c>
      <c r="M22" s="193">
        <v>307.59828143309346</v>
      </c>
      <c r="N22" s="193">
        <v>205</v>
      </c>
      <c r="O22" s="113"/>
      <c r="P22" s="193">
        <v>463.73458024582698</v>
      </c>
      <c r="Q22" s="193">
        <v>565.63226015691896</v>
      </c>
      <c r="R22" s="193">
        <v>411.59828143309346</v>
      </c>
      <c r="S22" s="118"/>
    </row>
    <row r="23" spans="2:19" s="122" customFormat="1" ht="16.350000000000001" customHeight="1">
      <c r="B23" s="491"/>
      <c r="C23" s="491"/>
      <c r="D23" s="491"/>
      <c r="E23" s="491"/>
      <c r="F23" s="120"/>
      <c r="G23" s="120"/>
      <c r="H23" s="121"/>
      <c r="I23" s="121"/>
      <c r="J23" s="121"/>
      <c r="K23" s="121"/>
      <c r="L23" s="121"/>
      <c r="M23" s="121"/>
      <c r="N23" s="121"/>
      <c r="O23" s="121"/>
      <c r="P23" s="121"/>
      <c r="Q23" s="121"/>
      <c r="R23" s="121"/>
    </row>
    <row r="24" spans="2:19" ht="16.350000000000001" customHeight="1">
      <c r="F24" s="106"/>
      <c r="G24" s="106"/>
    </row>
  </sheetData>
  <sortState xmlns:xlrd2="http://schemas.microsoft.com/office/spreadsheetml/2017/richdata2" columnSort="1" ref="W2:AF24">
    <sortCondition descending="1" ref="W2:AF2"/>
  </sortState>
  <conditionalFormatting sqref="F5">
    <cfRule type="dataBar" priority="5">
      <dataBar>
        <cfvo type="min"/>
        <cfvo type="max"/>
        <color rgb="FFFFB628"/>
      </dataBar>
      <extLst>
        <ext xmlns:x14="http://schemas.microsoft.com/office/spreadsheetml/2009/9/main" uri="{B025F937-C7B1-47D3-B67F-A62EFF666E3E}">
          <x14:id>{C8C0AFFB-9217-4D28-9274-61EA9680BF69}</x14:id>
        </ext>
      </extLst>
    </cfRule>
  </conditionalFormatting>
  <conditionalFormatting sqref="F6:F7">
    <cfRule type="dataBar" priority="28">
      <dataBar>
        <cfvo type="min"/>
        <cfvo type="max"/>
        <color rgb="FFFFB628"/>
      </dataBar>
      <extLst>
        <ext xmlns:x14="http://schemas.microsoft.com/office/spreadsheetml/2009/9/main" uri="{B025F937-C7B1-47D3-B67F-A62EFF666E3E}">
          <x14:id>{CE9F8DC2-0673-49EA-88A3-4EC696FE580A}</x14:id>
        </ext>
      </extLst>
    </cfRule>
  </conditionalFormatting>
  <conditionalFormatting sqref="F10:F11">
    <cfRule type="dataBar" priority="29">
      <dataBar>
        <cfvo type="min"/>
        <cfvo type="max"/>
        <color rgb="FFFFB628"/>
      </dataBar>
      <extLst>
        <ext xmlns:x14="http://schemas.microsoft.com/office/spreadsheetml/2009/9/main" uri="{B025F937-C7B1-47D3-B67F-A62EFF666E3E}">
          <x14:id>{0194ED1B-2F8E-464C-A0C6-143CD272A3E7}</x14:id>
        </ext>
      </extLst>
    </cfRule>
  </conditionalFormatting>
  <pageMargins left="0.70866141732283505" right="0.35433070866141703" top="0.27559055118110198" bottom="0.31496062992126" header="0.31496062992126" footer="0.31496062992126"/>
  <pageSetup paperSize="9" fitToWidth="0" orientation="landscape" r:id="rId1"/>
  <extLst>
    <ext xmlns:x14="http://schemas.microsoft.com/office/spreadsheetml/2009/9/main" uri="{78C0D931-6437-407d-A8EE-F0AAD7539E65}">
      <x14:conditionalFormattings>
        <x14:conditionalFormatting xmlns:xm="http://schemas.microsoft.com/office/excel/2006/main">
          <x14:cfRule type="dataBar" id="{C8C0AFFB-9217-4D28-9274-61EA9680BF69}">
            <x14:dataBar minLength="0" maxLength="100" border="1" negativeBarBorderColorSameAsPositive="0">
              <x14:cfvo type="autoMin"/>
              <x14:cfvo type="autoMax"/>
              <x14:borderColor rgb="FFFFB628"/>
              <x14:negativeFillColor rgb="FFFF0000"/>
              <x14:negativeBorderColor rgb="FFFF0000"/>
              <x14:axisColor rgb="FF000000"/>
            </x14:dataBar>
          </x14:cfRule>
          <xm:sqref>F5</xm:sqref>
        </x14:conditionalFormatting>
        <x14:conditionalFormatting xmlns:xm="http://schemas.microsoft.com/office/excel/2006/main">
          <x14:cfRule type="dataBar" id="{CE9F8DC2-0673-49EA-88A3-4EC696FE580A}">
            <x14:dataBar minLength="0" maxLength="100" border="1" negativeBarBorderColorSameAsPositive="0">
              <x14:cfvo type="autoMin"/>
              <x14:cfvo type="autoMax"/>
              <x14:borderColor rgb="FFFFB628"/>
              <x14:negativeFillColor rgb="FFFF0000"/>
              <x14:negativeBorderColor rgb="FFFF0000"/>
              <x14:axisColor rgb="FF000000"/>
            </x14:dataBar>
          </x14:cfRule>
          <xm:sqref>F6:F7</xm:sqref>
        </x14:conditionalFormatting>
        <x14:conditionalFormatting xmlns:xm="http://schemas.microsoft.com/office/excel/2006/main">
          <x14:cfRule type="dataBar" id="{0194ED1B-2F8E-464C-A0C6-143CD272A3E7}">
            <x14:dataBar minLength="0" maxLength="100" border="1" negativeBarBorderColorSameAsPositive="0">
              <x14:cfvo type="autoMin"/>
              <x14:cfvo type="autoMax"/>
              <x14:borderColor rgb="FFFFB628"/>
              <x14:negativeFillColor rgb="FFFF0000"/>
              <x14:negativeBorderColor rgb="FFFF0000"/>
              <x14:axisColor rgb="FF000000"/>
            </x14:dataBar>
          </x14:cfRule>
          <xm:sqref>F10:F11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theme="6" tint="0.59999389629810485"/>
  </sheetPr>
  <dimension ref="B1:AD34"/>
  <sheetViews>
    <sheetView showGridLines="0" zoomScale="80" zoomScaleNormal="80" workbookViewId="0">
      <pane ySplit="3" topLeftCell="A4" activePane="bottomLeft" state="frozen"/>
      <selection activeCell="F1" sqref="F1:F1048576"/>
      <selection pane="bottomLeft"/>
    </sheetView>
  </sheetViews>
  <sheetFormatPr defaultColWidth="8.7109375" defaultRowHeight="14.85" customHeight="1"/>
  <cols>
    <col min="1" max="1" width="1.140625" customWidth="1"/>
    <col min="2" max="5" width="2.42578125" style="492" hidden="1" customWidth="1"/>
    <col min="6" max="9" width="12.42578125" style="278" customWidth="1"/>
    <col min="10" max="11" width="11.42578125" style="278" customWidth="1"/>
    <col min="12" max="12" width="15" style="278" customWidth="1"/>
    <col min="13" max="13" width="12.7109375" style="278" customWidth="1"/>
    <col min="14" max="14" width="12" style="278" bestFit="1" customWidth="1"/>
    <col min="15" max="15" width="2.7109375" customWidth="1"/>
    <col min="16" max="16" width="15" customWidth="1"/>
    <col min="17" max="35" width="8.28515625" customWidth="1"/>
    <col min="36" max="44" width="9.140625" customWidth="1"/>
  </cols>
  <sheetData>
    <row r="1" spans="3:14" ht="48" customHeight="1">
      <c r="C1" s="492" t="str">
        <f t="shared" ref="C1:C12" si="0">IFERROR(CHOOSE(B1, " ¹ "," ² "," ³ "," ⁴ "," ⁵ "," ⁶ "," ⁷ "," ⁸ "," ⁹ ", " ¹⁰ "," ¹¹ "," ¹² " ),"")</f>
        <v/>
      </c>
      <c r="D1" s="493" t="s">
        <v>396</v>
      </c>
      <c r="E1" s="493" t="s">
        <v>397</v>
      </c>
      <c r="F1" s="477" t="str">
        <f>CHOOSE(Content!$A$1, $D1, $E1)&amp;$C1</f>
        <v>Dividends</v>
      </c>
      <c r="G1" s="478"/>
      <c r="H1" s="478"/>
      <c r="I1" s="478"/>
      <c r="J1" s="478"/>
      <c r="K1" s="478"/>
      <c r="L1" s="478"/>
      <c r="M1" s="478"/>
      <c r="N1" s="478"/>
    </row>
    <row r="2" spans="3:14" ht="24" customHeight="1">
      <c r="C2" s="492" t="str">
        <f t="shared" si="0"/>
        <v/>
      </c>
      <c r="D2" s="492" t="s">
        <v>391</v>
      </c>
      <c r="E2" s="492" t="s">
        <v>399</v>
      </c>
      <c r="F2" s="540" t="str">
        <f>CHOOSE(Content!$A$1, $D2, $E2)&amp;$C2</f>
        <v>Record Date</v>
      </c>
      <c r="G2" s="540" t="str">
        <f>CHOOSE(Content!$A$1, $D3, $E3)&amp;$C3</f>
        <v>Payment date</v>
      </c>
      <c r="H2" s="540" t="str">
        <f>CHOOSE(Content!$A$1, $D4, $E4)&amp;$C4</f>
        <v>Amount, US$/share</v>
      </c>
      <c r="I2" s="540" t="str">
        <f>CHOOSE(Content!$A$1, $D5, $E5)&amp;$C5</f>
        <v>Total amount, US$M</v>
      </c>
      <c r="J2" s="542" t="str">
        <f>CHOOSE(Content!$A$1, $D6, $E6)&amp;$C6</f>
        <v>Exchange Rate</v>
      </c>
      <c r="K2" s="542"/>
      <c r="L2" s="540" t="str">
        <f>CHOOSE(Content!$A$1, $D7, $E7)&amp;$C7</f>
        <v>Dividend type</v>
      </c>
      <c r="M2" s="540" t="str">
        <f>CHOOSE(Content!$A$1, $D8, $E8)&amp;$C8</f>
        <v>Year</v>
      </c>
      <c r="N2" s="540" t="str">
        <f>CHOOSE(Content!$A$1, $D9, $E9)&amp;$C9</f>
        <v>Shares</v>
      </c>
    </row>
    <row r="3" spans="3:14" ht="24" customHeight="1">
      <c r="C3" s="492" t="str">
        <f t="shared" si="0"/>
        <v/>
      </c>
      <c r="D3" s="492" t="s">
        <v>413</v>
      </c>
      <c r="E3" s="492" t="s">
        <v>398</v>
      </c>
      <c r="F3" s="541"/>
      <c r="G3" s="541"/>
      <c r="H3" s="541"/>
      <c r="I3" s="541"/>
      <c r="J3" s="479" t="s">
        <v>645</v>
      </c>
      <c r="K3" s="479" t="s">
        <v>645</v>
      </c>
      <c r="L3" s="541"/>
      <c r="M3" s="541"/>
      <c r="N3" s="541"/>
    </row>
    <row r="4" spans="3:14" ht="15" customHeight="1">
      <c r="C4" s="492" t="str">
        <f t="shared" si="0"/>
        <v/>
      </c>
      <c r="D4" s="492" t="s">
        <v>405</v>
      </c>
      <c r="E4" s="492" t="s">
        <v>411</v>
      </c>
      <c r="F4" s="305"/>
      <c r="G4" s="305"/>
      <c r="H4" s="305"/>
      <c r="I4" s="305"/>
      <c r="J4" s="305"/>
      <c r="K4" s="305"/>
      <c r="L4" s="305"/>
      <c r="M4" s="305"/>
      <c r="N4" s="305"/>
    </row>
    <row r="5" spans="3:14" ht="15" customHeight="1">
      <c r="C5" s="492" t="str">
        <f t="shared" si="0"/>
        <v/>
      </c>
      <c r="D5" s="492" t="s">
        <v>404</v>
      </c>
      <c r="E5" s="492" t="s">
        <v>412</v>
      </c>
      <c r="F5" s="480">
        <v>41047</v>
      </c>
      <c r="G5" s="480">
        <v>41078</v>
      </c>
      <c r="H5" s="301">
        <v>0.2</v>
      </c>
      <c r="I5" s="280">
        <v>76.528353999999993</v>
      </c>
      <c r="J5" s="482">
        <v>1.5576000000000001</v>
      </c>
      <c r="K5" s="279"/>
      <c r="L5" s="528" t="str">
        <f>IF(F5="","",IF(MONTH(F5)=5,CHOOSE(Content!$A$1, $D$11, $E$11)&amp;$C$11, IF(MONTH(F5)=9,CHOOSE(Content!$A$1, $D$10, $E$10)&amp;$C$10,CHOOSE(Content!$A$1, $D$12, $E$12)&amp;$C$12)))</f>
        <v>Final</v>
      </c>
      <c r="M5" s="279">
        <v>2011</v>
      </c>
      <c r="N5" s="280">
        <v>382641770</v>
      </c>
    </row>
    <row r="6" spans="3:14" ht="15" customHeight="1">
      <c r="C6" s="492" t="str">
        <f t="shared" si="0"/>
        <v/>
      </c>
      <c r="D6" s="492" t="s">
        <v>392</v>
      </c>
      <c r="E6" s="492" t="s">
        <v>400</v>
      </c>
      <c r="F6" s="480">
        <v>41257</v>
      </c>
      <c r="G6" s="480">
        <v>41295</v>
      </c>
      <c r="H6" s="301">
        <v>0.5</v>
      </c>
      <c r="I6" s="280">
        <v>191.34289100000001</v>
      </c>
      <c r="J6" s="482">
        <v>1.605</v>
      </c>
      <c r="K6" s="279"/>
      <c r="L6" s="528" t="str">
        <f>IF(F6="","",IF(MONTH(F6)=5,CHOOSE(Content!$A$1, $D$11, $E$11)&amp;$C$11, IF(MONTH(F6)=9,CHOOSE(Content!$A$1, $D$10, $E$10)&amp;$C$10,CHOOSE(Content!$A$1, $D$12, $E$12)&amp;$C$12)))</f>
        <v>Special</v>
      </c>
      <c r="M6" s="279">
        <v>2012</v>
      </c>
      <c r="N6" s="280">
        <v>382685782</v>
      </c>
    </row>
    <row r="7" spans="3:14" ht="15" customHeight="1">
      <c r="C7" s="492" t="str">
        <f t="shared" si="0"/>
        <v/>
      </c>
      <c r="D7" s="492" t="s">
        <v>393</v>
      </c>
      <c r="E7" s="492" t="s">
        <v>401</v>
      </c>
      <c r="F7" s="480">
        <v>41411</v>
      </c>
      <c r="G7" s="480">
        <v>41444</v>
      </c>
      <c r="H7" s="301">
        <v>0.31</v>
      </c>
      <c r="I7" s="280">
        <v>118.63645346999999</v>
      </c>
      <c r="J7" s="482">
        <v>1.5136000000000001</v>
      </c>
      <c r="K7" s="279"/>
      <c r="L7" s="528" t="str">
        <f>IF(F7="","",IF(MONTH(F7)=5,CHOOSE(Content!$A$1, $D$11, $E$11)&amp;$C$11, IF(MONTH(F7)=9,CHOOSE(Content!$A$1, $D$10, $E$10)&amp;$C$10,CHOOSE(Content!$A$1, $D$12, $E$12)&amp;$C$12)))</f>
        <v>Final</v>
      </c>
      <c r="M7" s="279">
        <v>2012</v>
      </c>
      <c r="N7" s="280">
        <v>382698237</v>
      </c>
    </row>
    <row r="8" spans="3:14" ht="15" customHeight="1">
      <c r="C8" s="492" t="str">
        <f t="shared" si="0"/>
        <v/>
      </c>
      <c r="D8" s="492" t="s">
        <v>394</v>
      </c>
      <c r="E8" s="492" t="s">
        <v>402</v>
      </c>
      <c r="F8" s="480">
        <v>41523</v>
      </c>
      <c r="G8" s="480">
        <v>41543</v>
      </c>
      <c r="H8" s="301">
        <v>0.01</v>
      </c>
      <c r="I8" s="280">
        <v>3.8947286499999998</v>
      </c>
      <c r="J8" s="482">
        <v>1.5711999999999999</v>
      </c>
      <c r="K8" s="279"/>
      <c r="L8" s="528" t="str">
        <f>IF(F8="","",IF(MONTH(F8)=5,CHOOSE(Content!$A$1, $D$11, $E$11)&amp;$C$11, IF(MONTH(F8)=9,CHOOSE(Content!$A$1, $D$10, $E$10)&amp;$C$10,CHOOSE(Content!$A$1, $D$12, $E$12)&amp;$C$12)))</f>
        <v>Interim</v>
      </c>
      <c r="M8" s="279">
        <v>2013</v>
      </c>
      <c r="N8" s="280">
        <v>389472865</v>
      </c>
    </row>
    <row r="9" spans="3:14" ht="15" customHeight="1">
      <c r="C9" s="492" t="str">
        <f t="shared" si="0"/>
        <v/>
      </c>
      <c r="D9" s="492" t="s">
        <v>395</v>
      </c>
      <c r="E9" s="492" t="s">
        <v>403</v>
      </c>
      <c r="F9" s="480">
        <v>41761</v>
      </c>
      <c r="G9" s="480">
        <v>41789</v>
      </c>
      <c r="H9" s="301">
        <v>0.08</v>
      </c>
      <c r="I9" s="280">
        <v>31.157829199999998</v>
      </c>
      <c r="J9" s="482">
        <v>1.6975</v>
      </c>
      <c r="K9" s="279"/>
      <c r="L9" s="528" t="str">
        <f>IF(F9="","",IF(MONTH(F9)=5,CHOOSE(Content!$A$1, $D$11, $E$11)&amp;$C$11, IF(MONTH(F9)=9,CHOOSE(Content!$A$1, $D$10, $E$10)&amp;$C$10,CHOOSE(Content!$A$1, $D$12, $E$12)&amp;$C$12)))</f>
        <v>Final</v>
      </c>
      <c r="M9" s="279">
        <v>2013</v>
      </c>
      <c r="N9" s="280">
        <v>389472865</v>
      </c>
    </row>
    <row r="10" spans="3:14" ht="15" customHeight="1">
      <c r="C10" s="492" t="str">
        <f t="shared" si="0"/>
        <v/>
      </c>
      <c r="D10" s="492" t="s">
        <v>646</v>
      </c>
      <c r="E10" s="492" t="s">
        <v>649</v>
      </c>
      <c r="F10" s="480">
        <v>41887</v>
      </c>
      <c r="G10" s="480">
        <v>41908</v>
      </c>
      <c r="H10" s="301">
        <v>0.08</v>
      </c>
      <c r="I10" s="280">
        <v>31.157829199999998</v>
      </c>
      <c r="J10" s="482">
        <v>1.6267</v>
      </c>
      <c r="K10" s="279"/>
      <c r="L10" s="528" t="str">
        <f>IF(F10="","",IF(MONTH(F10)=5,CHOOSE(Content!$A$1, $D$11, $E$11)&amp;$C$11, IF(MONTH(F10)=9,CHOOSE(Content!$A$1, $D$10, $E$10)&amp;$C$10,CHOOSE(Content!$A$1, $D$12, $E$12)&amp;$C$12)))</f>
        <v>Interim</v>
      </c>
      <c r="M10" s="279">
        <v>2014</v>
      </c>
      <c r="N10" s="280">
        <v>389472865</v>
      </c>
    </row>
    <row r="11" spans="3:14" ht="15" customHeight="1">
      <c r="C11" s="492" t="str">
        <f t="shared" si="0"/>
        <v/>
      </c>
      <c r="D11" s="492" t="s">
        <v>647</v>
      </c>
      <c r="E11" s="492" t="s">
        <v>650</v>
      </c>
      <c r="F11" s="480">
        <v>41992</v>
      </c>
      <c r="G11" s="480">
        <v>42027</v>
      </c>
      <c r="H11" s="301">
        <v>0.2</v>
      </c>
      <c r="I11" s="280">
        <v>84.16398860000001</v>
      </c>
      <c r="J11" s="482">
        <v>1.5537000000000001</v>
      </c>
      <c r="K11" s="279"/>
      <c r="L11" s="528" t="str">
        <f>IF(F11="","",IF(MONTH(F11)=5,CHOOSE(Content!$A$1, $D$11, $E$11)&amp;$C$11, IF(MONTH(F11)=9,CHOOSE(Content!$A$1, $D$10, $E$10)&amp;$C$10,CHOOSE(Content!$A$1, $D$12, $E$12)&amp;$C$12)))</f>
        <v>Special</v>
      </c>
      <c r="M11" s="279">
        <v>2014</v>
      </c>
      <c r="N11" s="280">
        <v>420819943</v>
      </c>
    </row>
    <row r="12" spans="3:14" ht="15" customHeight="1">
      <c r="C12" s="492" t="str">
        <f t="shared" si="0"/>
        <v/>
      </c>
      <c r="D12" s="492" t="s">
        <v>648</v>
      </c>
      <c r="E12" s="492" t="s">
        <v>651</v>
      </c>
      <c r="F12" s="480">
        <v>42125</v>
      </c>
      <c r="G12" s="480">
        <v>42153</v>
      </c>
      <c r="H12" s="301">
        <v>0.13</v>
      </c>
      <c r="I12" s="280">
        <v>54.933662550000001</v>
      </c>
      <c r="J12" s="482">
        <v>1.5203</v>
      </c>
      <c r="K12" s="279"/>
      <c r="L12" s="528" t="str">
        <f>IF(F12="","",IF(MONTH(F12)=5,CHOOSE(Content!$A$1, $D$11, $E$11)&amp;$C$11, IF(MONTH(F12)=9,CHOOSE(Content!$A$1, $D$10, $E$10)&amp;$C$10,CHOOSE(Content!$A$1, $D$12, $E$12)&amp;$C$12)))</f>
        <v>Final</v>
      </c>
      <c r="M12" s="279">
        <v>2014</v>
      </c>
      <c r="N12" s="280">
        <v>422566635</v>
      </c>
    </row>
    <row r="13" spans="3:14" ht="15" customHeight="1">
      <c r="D13" s="492" t="s">
        <v>36</v>
      </c>
      <c r="E13" s="492" t="s">
        <v>220</v>
      </c>
      <c r="F13" s="480">
        <v>42251</v>
      </c>
      <c r="G13" s="480">
        <v>42272</v>
      </c>
      <c r="H13" s="301">
        <v>0.08</v>
      </c>
      <c r="I13" s="280">
        <v>33.885222799999994</v>
      </c>
      <c r="J13" s="482">
        <v>1.538</v>
      </c>
      <c r="K13" s="279"/>
      <c r="L13" s="528" t="str">
        <f>IF(F13="","",IF(MONTH(F13)=5,CHOOSE(Content!$A$1, $D$11, $E$11)&amp;$C$11, IF(MONTH(F13)=9,CHOOSE(Content!$A$1, $D$10, $E$10)&amp;$C$10,CHOOSE(Content!$A$1, $D$12, $E$12)&amp;$C$12)))</f>
        <v>Interim</v>
      </c>
      <c r="M13" s="279">
        <v>2015</v>
      </c>
      <c r="N13" s="280">
        <v>423565285</v>
      </c>
    </row>
    <row r="14" spans="3:14" ht="15" customHeight="1">
      <c r="F14" s="480">
        <v>42349</v>
      </c>
      <c r="G14" s="480">
        <v>42362</v>
      </c>
      <c r="H14" s="301">
        <v>0.3</v>
      </c>
      <c r="I14" s="280">
        <v>127.3950414</v>
      </c>
      <c r="J14" s="482">
        <v>1.518</v>
      </c>
      <c r="K14" s="279"/>
      <c r="L14" s="528" t="str">
        <f>IF(F14="","",IF(MONTH(F14)=5,CHOOSE(Content!$A$1, $D$11, $E$11)&amp;$C$11, IF(MONTH(F14)=9,CHOOSE(Content!$A$1, $D$10, $E$10)&amp;$C$10,CHOOSE(Content!$A$1, $D$12, $E$12)&amp;$C$12)))</f>
        <v>Special</v>
      </c>
      <c r="M14" s="279">
        <v>2015</v>
      </c>
      <c r="N14" s="280">
        <v>424650138</v>
      </c>
    </row>
    <row r="15" spans="3:14" ht="15" customHeight="1">
      <c r="F15" s="480">
        <v>42496</v>
      </c>
      <c r="G15" s="480">
        <v>42517</v>
      </c>
      <c r="H15" s="301">
        <v>0.13</v>
      </c>
      <c r="I15" s="280">
        <v>54.933662550000001</v>
      </c>
      <c r="J15" s="482">
        <v>1.4487000000000001</v>
      </c>
      <c r="K15" s="279"/>
      <c r="L15" s="528" t="str">
        <f>IF(F15="","",IF(MONTH(F15)=5,CHOOSE(Content!$A$1, $D$11, $E$11)&amp;$C$11, IF(MONTH(F15)=9,CHOOSE(Content!$A$1, $D$10, $E$10)&amp;$C$10,CHOOSE(Content!$A$1, $D$12, $E$12)&amp;$C$12)))</f>
        <v>Final</v>
      </c>
      <c r="M15" s="279">
        <v>2015</v>
      </c>
      <c r="N15" s="280">
        <v>422566635</v>
      </c>
    </row>
    <row r="16" spans="3:14" ht="15" customHeight="1">
      <c r="F16" s="480">
        <v>42615</v>
      </c>
      <c r="G16" s="480">
        <v>42636</v>
      </c>
      <c r="H16" s="301">
        <v>0.09</v>
      </c>
      <c r="I16" s="280">
        <v>38.441910149999998</v>
      </c>
      <c r="J16" s="482">
        <v>1.3362000000000001</v>
      </c>
      <c r="K16" s="279"/>
      <c r="L16" s="528" t="str">
        <f>IF(F16="","",IF(MONTH(F16)=5,CHOOSE(Content!$A$1, $D$11, $E$11)&amp;$C$11, IF(MONTH(F16)=9,CHOOSE(Content!$A$1, $D$10, $E$10)&amp;$C$10,CHOOSE(Content!$A$1, $D$12, $E$12)&amp;$C$12)))</f>
        <v>Interim</v>
      </c>
      <c r="M16" s="279">
        <v>2016</v>
      </c>
      <c r="N16" s="280">
        <v>427132335</v>
      </c>
    </row>
    <row r="17" spans="6:30" ht="15" customHeight="1">
      <c r="F17" s="480">
        <v>42720</v>
      </c>
      <c r="G17" s="480">
        <v>42733</v>
      </c>
      <c r="H17" s="301">
        <v>0.15</v>
      </c>
      <c r="I17" s="280">
        <v>64.239350699999989</v>
      </c>
      <c r="J17" s="482">
        <v>1.2392000000000001</v>
      </c>
      <c r="K17" s="279"/>
      <c r="L17" s="528" t="str">
        <f>IF(F17="","",IF(MONTH(F17)=5,CHOOSE(Content!$A$1, $D$11, $E$11)&amp;$C$11, IF(MONTH(F17)=9,CHOOSE(Content!$A$1, $D$10, $E$10)&amp;$C$10,CHOOSE(Content!$A$1, $D$12, $E$12)&amp;$C$12)))</f>
        <v>Special</v>
      </c>
      <c r="M17" s="279">
        <v>2016</v>
      </c>
      <c r="N17" s="280">
        <v>428262338</v>
      </c>
    </row>
    <row r="18" spans="6:30" ht="15" customHeight="1">
      <c r="F18" s="480">
        <v>42860</v>
      </c>
      <c r="G18" s="480">
        <v>42881</v>
      </c>
      <c r="H18" s="301">
        <v>0.18</v>
      </c>
      <c r="I18" s="280">
        <v>77.394826980000005</v>
      </c>
      <c r="J18" s="482">
        <v>1.2882</v>
      </c>
      <c r="K18" s="279"/>
      <c r="L18" s="528" t="str">
        <f>IF(F18="","",IF(MONTH(F18)=5,CHOOSE(Content!$A$1, $D$11, $E$11)&amp;$C$11, IF(MONTH(F18)=9,CHOOSE(Content!$A$1, $D$10, $E$10)&amp;$C$10,CHOOSE(Content!$A$1, $D$12, $E$12)&amp;$C$12)))</f>
        <v>Final</v>
      </c>
      <c r="M18" s="279">
        <v>2016</v>
      </c>
      <c r="N18" s="280">
        <v>429971261</v>
      </c>
    </row>
    <row r="19" spans="6:30" ht="15" customHeight="1">
      <c r="F19" s="480">
        <v>42986</v>
      </c>
      <c r="G19" s="480">
        <v>43007</v>
      </c>
      <c r="H19" s="301">
        <v>0.14000000000000001</v>
      </c>
      <c r="I19" s="280">
        <v>60.215772540000003</v>
      </c>
      <c r="J19" s="482">
        <v>1.3203</v>
      </c>
      <c r="K19" s="279"/>
      <c r="L19" s="528" t="str">
        <f>IF(F19="","",IF(MONTH(F19)=5,CHOOSE(Content!$A$1, $D$11, $E$11)&amp;$C$11, IF(MONTH(F19)=9,CHOOSE(Content!$A$1, $D$10, $E$10)&amp;$C$10,CHOOSE(Content!$A$1, $D$12, $E$12)&amp;$C$12)))</f>
        <v>Interim</v>
      </c>
      <c r="M19" s="279">
        <v>2017</v>
      </c>
      <c r="N19" s="280">
        <v>430112661</v>
      </c>
    </row>
    <row r="20" spans="6:30" ht="15" customHeight="1">
      <c r="F20" s="480">
        <v>43231</v>
      </c>
      <c r="G20" s="480">
        <v>43243</v>
      </c>
      <c r="H20" s="301">
        <v>0.3</v>
      </c>
      <c r="I20" s="280">
        <v>136</v>
      </c>
      <c r="J20" s="482">
        <v>1.3478000000000001</v>
      </c>
      <c r="K20" s="279"/>
      <c r="L20" s="528" t="str">
        <f>IF(F20="","",IF(MONTH(F20)=5,CHOOSE(Content!$A$1, $D$11, $E$11)&amp;$C$11, IF(MONTH(F20)=9,CHOOSE(Content!$A$1, $D$10, $E$10)&amp;$C$10,CHOOSE(Content!$A$1, $D$12, $E$12)&amp;$C$12)))</f>
        <v>Final</v>
      </c>
      <c r="M20" s="279">
        <v>2017</v>
      </c>
      <c r="N20" s="280">
        <v>452587679</v>
      </c>
    </row>
    <row r="21" spans="6:30" ht="15" customHeight="1">
      <c r="F21" s="480">
        <v>43350</v>
      </c>
      <c r="G21" s="480">
        <v>43371</v>
      </c>
      <c r="H21" s="301">
        <v>0.17</v>
      </c>
      <c r="I21" s="280">
        <v>76.93990543000001</v>
      </c>
      <c r="J21" s="483">
        <v>1.3001</v>
      </c>
      <c r="K21" s="483">
        <v>1.1597999999999999</v>
      </c>
      <c r="L21" s="528" t="str">
        <f>IF(F21="","",IF(MONTH(F21)=5,CHOOSE(Content!$A$1, $D$11, $E$11)&amp;$C$11, IF(MONTH(F21)=9,CHOOSE(Content!$A$1, $D$10, $E$10)&amp;$C$10,CHOOSE(Content!$A$1, $D$12, $E$12)&amp;$C$12)))</f>
        <v>Interim</v>
      </c>
      <c r="M21" s="279">
        <v>2018</v>
      </c>
      <c r="N21" s="280">
        <v>452587679</v>
      </c>
    </row>
    <row r="22" spans="6:30" ht="15" customHeight="1">
      <c r="F22" s="480">
        <v>43595</v>
      </c>
      <c r="G22" s="480">
        <v>43609</v>
      </c>
      <c r="H22" s="301">
        <v>0.31</v>
      </c>
      <c r="I22" s="280">
        <v>146</v>
      </c>
      <c r="J22" s="483">
        <v>1.2930999999999999</v>
      </c>
      <c r="K22" s="483">
        <v>1.1223000000000001</v>
      </c>
      <c r="L22" s="528" t="str">
        <f>IF(F22="","",IF(MONTH(F22)=5,CHOOSE(Content!$A$1, $D$11, $E$11)&amp;$C$11, IF(MONTH(F22)=9,CHOOSE(Content!$A$1, $D$10, $E$10)&amp;$C$10,CHOOSE(Content!$A$1, $D$12, $E$12)&amp;$C$12)))</f>
        <v>Final</v>
      </c>
      <c r="M22" s="279">
        <v>2018</v>
      </c>
      <c r="N22" s="280">
        <v>469368309</v>
      </c>
    </row>
    <row r="23" spans="6:30" ht="15" customHeight="1">
      <c r="F23" s="480">
        <v>43714</v>
      </c>
      <c r="G23" s="480">
        <v>43735</v>
      </c>
      <c r="H23" s="301">
        <v>0.2</v>
      </c>
      <c r="I23" s="280">
        <v>94</v>
      </c>
      <c r="J23" s="483">
        <v>1.2369000000000001</v>
      </c>
      <c r="K23" s="483">
        <v>1.1045</v>
      </c>
      <c r="L23" s="528" t="str">
        <f>IF(F23="","",IF(MONTH(F23)=5,CHOOSE(Content!$A$1, $D$11, $E$11)&amp;$C$11, IF(MONTH(F23)=9,CHOOSE(Content!$A$1, $D$10, $E$10)&amp;$C$10,CHOOSE(Content!$A$1, $D$12, $E$12)&amp;$C$12)))</f>
        <v>Interim</v>
      </c>
      <c r="M23" s="279">
        <v>2019</v>
      </c>
      <c r="N23" s="280">
        <v>470188201</v>
      </c>
    </row>
    <row r="24" spans="6:30" ht="15" customHeight="1">
      <c r="F24" s="480">
        <v>43875</v>
      </c>
      <c r="G24" s="480">
        <v>43895</v>
      </c>
      <c r="H24" s="301">
        <v>0.2</v>
      </c>
      <c r="I24" s="280">
        <v>94</v>
      </c>
      <c r="J24" s="483">
        <v>1.2995000000000001</v>
      </c>
      <c r="K24" s="483">
        <v>1.0818000000000001</v>
      </c>
      <c r="L24" s="528" t="str">
        <f>IF(F24="","",IF(MONTH(F24)=5,CHOOSE(Content!$A$1, $D$11, $E$11)&amp;$C$11, IF(MONTH(F24)=9,CHOOSE(Content!$A$1, $D$10, $E$10)&amp;$C$10,CHOOSE(Content!$A$1, $D$12, $E$12)&amp;$C$12)))</f>
        <v>Special</v>
      </c>
      <c r="M24" s="279">
        <v>2019</v>
      </c>
      <c r="N24" s="280">
        <v>470230200</v>
      </c>
    </row>
    <row r="25" spans="6:30" ht="15" customHeight="1">
      <c r="F25" s="480">
        <v>43962</v>
      </c>
      <c r="G25" s="480">
        <v>43980</v>
      </c>
      <c r="H25" s="301">
        <v>0.42</v>
      </c>
      <c r="I25" s="280">
        <v>198</v>
      </c>
      <c r="J25" s="483">
        <v>1.2210000000000001</v>
      </c>
      <c r="K25" s="483">
        <v>1.0801000000000001</v>
      </c>
      <c r="L25" s="528" t="str">
        <f>IF(F25="","",IF(MONTH(F25)=5,CHOOSE(Content!$A$1, $D$11, $E$11)&amp;$C$11, IF(MONTH(F25)=9,CHOOSE(Content!$A$1, $D$10, $E$10)&amp;$C$10,CHOOSE(Content!$A$1, $D$12, $E$12)&amp;$C$12)))</f>
        <v>Final</v>
      </c>
      <c r="M25" s="279">
        <v>2019</v>
      </c>
      <c r="N25" s="280">
        <v>470230200</v>
      </c>
    </row>
    <row r="26" spans="6:30" ht="15" customHeight="1">
      <c r="F26" s="480">
        <v>44078</v>
      </c>
      <c r="G26" s="480">
        <v>44099</v>
      </c>
      <c r="H26" s="301">
        <v>0.4</v>
      </c>
      <c r="I26" s="280">
        <v>189</v>
      </c>
      <c r="J26" s="483">
        <v>1.2937000000000001</v>
      </c>
      <c r="K26" s="483">
        <v>1.1776</v>
      </c>
      <c r="L26" s="528" t="str">
        <f>IF(F26="","",IF(MONTH(F26)=5,CHOOSE(Content!$A$1, $D$11, $E$11)&amp;$C$11, IF(MONTH(F26)=9,CHOOSE(Content!$A$1, $D$10, $E$10)&amp;$C$10,CHOOSE(Content!$A$1, $D$12, $E$12)&amp;$C$12)))</f>
        <v>Interim</v>
      </c>
      <c r="M26" s="279">
        <v>2020</v>
      </c>
      <c r="N26" s="280">
        <v>471804467</v>
      </c>
    </row>
    <row r="27" spans="6:30" ht="15" customHeight="1">
      <c r="F27" s="480">
        <v>44323</v>
      </c>
      <c r="G27" s="480">
        <v>44344</v>
      </c>
      <c r="H27" s="301">
        <v>0.89</v>
      </c>
      <c r="I27" s="280">
        <v>421</v>
      </c>
      <c r="J27" s="483">
        <v>1.4048</v>
      </c>
      <c r="K27" s="483">
        <v>1.2079</v>
      </c>
      <c r="L27" s="528" t="str">
        <f>IF(F27="","",IF(MONTH(F27)=5,CHOOSE(Content!$A$1, $D$11, $E$11)&amp;$C$11, IF(MONTH(F27)=9,CHOOSE(Content!$A$1, $D$10, $E$10)&amp;$C$10,CHOOSE(Content!$A$1, $D$12, $E$12)&amp;$C$12)))</f>
        <v>Final</v>
      </c>
      <c r="M27" s="279">
        <v>2020</v>
      </c>
      <c r="N27" s="280">
        <v>471980956</v>
      </c>
    </row>
    <row r="28" spans="6:30" ht="15" customHeight="1">
      <c r="F28" s="480">
        <v>44449</v>
      </c>
      <c r="G28" s="480">
        <v>44469</v>
      </c>
      <c r="H28" s="301">
        <v>0.45</v>
      </c>
      <c r="I28" s="280">
        <v>213</v>
      </c>
      <c r="J28" s="483">
        <v>1.3809</v>
      </c>
      <c r="K28" s="483">
        <v>1.1788000000000001</v>
      </c>
      <c r="L28" s="528" t="str">
        <f>IF(F28="","",IF(MONTH(F28)=5,CHOOSE(Content!$A$1, $D$11, $E$11)&amp;$C$11, IF(MONTH(F28)=9,CHOOSE(Content!$A$1, $D$10, $E$10)&amp;$C$10,CHOOSE(Content!$A$1, $D$12, $E$12)&amp;$C$12)))</f>
        <v>Interim</v>
      </c>
      <c r="M28" s="279">
        <v>2021</v>
      </c>
      <c r="N28" s="280">
        <v>473576257</v>
      </c>
      <c r="P28" s="543" t="str">
        <f>CHOOSE(Content!$A$1, $D7, $E7)&amp;$C7</f>
        <v>Dividend type</v>
      </c>
      <c r="Q28" s="538">
        <v>2010</v>
      </c>
      <c r="R28" s="538">
        <v>2011</v>
      </c>
      <c r="S28" s="538">
        <v>2012</v>
      </c>
      <c r="T28" s="538">
        <v>2013</v>
      </c>
      <c r="U28" s="538">
        <v>2014</v>
      </c>
      <c r="V28" s="538">
        <v>2015</v>
      </c>
      <c r="W28" s="538">
        <v>2016</v>
      </c>
      <c r="X28" s="538">
        <v>2017</v>
      </c>
      <c r="Y28" s="538">
        <v>2018</v>
      </c>
      <c r="Z28" s="538">
        <v>2019</v>
      </c>
      <c r="AA28" s="538">
        <v>2020</v>
      </c>
      <c r="AB28" s="538">
        <v>2021</v>
      </c>
      <c r="AC28" s="538">
        <v>2022</v>
      </c>
      <c r="AD28" s="538">
        <v>2023</v>
      </c>
    </row>
    <row r="29" spans="6:30" ht="15" customHeight="1">
      <c r="F29" s="480">
        <v>44687</v>
      </c>
      <c r="G29" s="480">
        <v>44708</v>
      </c>
      <c r="H29" s="301">
        <v>0</v>
      </c>
      <c r="I29" s="280">
        <v>0</v>
      </c>
      <c r="J29" s="281">
        <v>0</v>
      </c>
      <c r="K29" s="281">
        <v>0</v>
      </c>
      <c r="L29" s="528" t="str">
        <f>IF(F29="","",IF(MONTH(F29)=5,CHOOSE(Content!$A$1, $D$11, $E$11)&amp;$C$11, IF(MONTH(F29)=9,CHOOSE(Content!$A$1, $D$10, $E$10)&amp;$C$10,CHOOSE(Content!$A$1, $D$12, $E$12)&amp;$C$12)))</f>
        <v>Final</v>
      </c>
      <c r="M29" s="279">
        <v>2021</v>
      </c>
      <c r="N29" s="280">
        <v>473626239</v>
      </c>
      <c r="P29" s="544"/>
      <c r="Q29" s="539"/>
      <c r="R29" s="539"/>
      <c r="S29" s="539"/>
      <c r="T29" s="539"/>
      <c r="U29" s="539"/>
      <c r="V29" s="539"/>
      <c r="W29" s="539"/>
      <c r="X29" s="539"/>
      <c r="Y29" s="539"/>
      <c r="Z29" s="539"/>
      <c r="AA29" s="539"/>
      <c r="AB29" s="539"/>
      <c r="AC29" s="539"/>
      <c r="AD29" s="539"/>
    </row>
    <row r="30" spans="6:30" ht="15" customHeight="1">
      <c r="F30" s="481"/>
      <c r="G30" s="481"/>
      <c r="H30" s="281">
        <v>0</v>
      </c>
      <c r="I30" s="281">
        <v>0</v>
      </c>
      <c r="J30" s="281">
        <v>0</v>
      </c>
      <c r="K30" s="281">
        <v>0</v>
      </c>
      <c r="L30" s="202" t="s">
        <v>681</v>
      </c>
      <c r="M30" s="279"/>
      <c r="N30" s="280">
        <v>473626239</v>
      </c>
      <c r="P30" s="91"/>
      <c r="Q30" s="91"/>
      <c r="R30" s="91"/>
      <c r="S30" s="91"/>
      <c r="T30" s="91"/>
      <c r="U30" s="91"/>
      <c r="V30" s="91"/>
      <c r="W30" s="91"/>
      <c r="X30" s="91"/>
      <c r="Y30" s="91"/>
      <c r="Z30" s="91"/>
      <c r="AA30" s="91"/>
      <c r="AB30" s="91"/>
      <c r="AC30" s="91"/>
      <c r="AD30" s="91"/>
    </row>
    <row r="31" spans="6:30" ht="15" customHeight="1">
      <c r="F31" s="481"/>
      <c r="G31" s="481"/>
      <c r="H31" s="281">
        <v>0</v>
      </c>
      <c r="I31" s="281">
        <v>0</v>
      </c>
      <c r="J31" s="281">
        <v>0</v>
      </c>
      <c r="K31" s="281">
        <v>0</v>
      </c>
      <c r="L31" s="202" t="s">
        <v>681</v>
      </c>
      <c r="M31" s="279"/>
      <c r="N31" s="280">
        <v>473626239</v>
      </c>
      <c r="P31" s="123" t="str">
        <f>CHOOSE(Content!$A$1, $D10, $E10)&amp;$C10</f>
        <v>Interim</v>
      </c>
      <c r="Q31" s="124">
        <v>0</v>
      </c>
      <c r="R31" s="124">
        <v>0</v>
      </c>
      <c r="S31" s="124">
        <v>0</v>
      </c>
      <c r="T31" s="125">
        <v>0.01</v>
      </c>
      <c r="U31" s="125">
        <v>0.08</v>
      </c>
      <c r="V31" s="125">
        <v>0.08</v>
      </c>
      <c r="W31" s="125">
        <v>0.09</v>
      </c>
      <c r="X31" s="125">
        <v>0.14000000000000001</v>
      </c>
      <c r="Y31" s="125">
        <v>0.17</v>
      </c>
      <c r="Z31" s="125">
        <v>0.2</v>
      </c>
      <c r="AA31" s="125">
        <v>0.4</v>
      </c>
      <c r="AB31" s="125">
        <v>0.45</v>
      </c>
      <c r="AC31" s="125">
        <v>0</v>
      </c>
      <c r="AD31" s="125">
        <v>0</v>
      </c>
    </row>
    <row r="32" spans="6:30" ht="15" customHeight="1">
      <c r="F32" s="481"/>
      <c r="G32" s="481"/>
      <c r="H32" s="281">
        <v>0</v>
      </c>
      <c r="I32" s="281">
        <v>0</v>
      </c>
      <c r="J32" s="281">
        <v>0</v>
      </c>
      <c r="K32" s="281">
        <v>0</v>
      </c>
      <c r="L32" s="202" t="s">
        <v>681</v>
      </c>
      <c r="M32" s="279"/>
      <c r="N32" s="280">
        <v>473645141</v>
      </c>
      <c r="P32" s="123" t="str">
        <f>CHOOSE(Content!$A$1, $D11, $E11)&amp;$C11</f>
        <v>Final</v>
      </c>
      <c r="Q32" s="124">
        <v>0</v>
      </c>
      <c r="R32" s="125">
        <v>0.2</v>
      </c>
      <c r="S32" s="125">
        <v>0.31</v>
      </c>
      <c r="T32" s="125">
        <v>0.08</v>
      </c>
      <c r="U32" s="125">
        <v>0.13</v>
      </c>
      <c r="V32" s="125">
        <v>0.13</v>
      </c>
      <c r="W32" s="125">
        <v>0.18</v>
      </c>
      <c r="X32" s="125">
        <v>0.3</v>
      </c>
      <c r="Y32" s="125">
        <v>0.31</v>
      </c>
      <c r="Z32" s="125">
        <v>0.42</v>
      </c>
      <c r="AA32" s="125">
        <v>0.89</v>
      </c>
      <c r="AB32" s="125">
        <v>0</v>
      </c>
      <c r="AC32" s="125">
        <v>0</v>
      </c>
      <c r="AD32" s="125">
        <v>0</v>
      </c>
    </row>
    <row r="33" spans="6:30" ht="15" customHeight="1">
      <c r="F33" s="481"/>
      <c r="G33" s="481"/>
      <c r="H33" s="281">
        <v>0</v>
      </c>
      <c r="I33" s="281">
        <v>0</v>
      </c>
      <c r="J33" s="281">
        <v>0</v>
      </c>
      <c r="K33" s="281">
        <v>0</v>
      </c>
      <c r="L33" s="202" t="s">
        <v>681</v>
      </c>
      <c r="M33" s="279"/>
      <c r="N33" s="280">
        <v>473645141</v>
      </c>
      <c r="P33" s="123" t="str">
        <f>CHOOSE(Content!$A$1, $D12, $E12)&amp;$C12</f>
        <v>Special</v>
      </c>
      <c r="Q33" s="124">
        <v>0</v>
      </c>
      <c r="R33" s="124">
        <v>0</v>
      </c>
      <c r="S33" s="125">
        <v>0.5</v>
      </c>
      <c r="T33" s="124">
        <v>0</v>
      </c>
      <c r="U33" s="125">
        <v>0.2</v>
      </c>
      <c r="V33" s="125">
        <v>0.3</v>
      </c>
      <c r="W33" s="125">
        <v>0.15</v>
      </c>
      <c r="X33" s="124" t="s">
        <v>2</v>
      </c>
      <c r="Y33" s="124">
        <v>0</v>
      </c>
      <c r="Z33" s="194">
        <v>0.2</v>
      </c>
      <c r="AA33" s="194">
        <v>0</v>
      </c>
      <c r="AB33" s="194">
        <v>0</v>
      </c>
      <c r="AC33" s="194">
        <v>0</v>
      </c>
      <c r="AD33" s="194">
        <v>0</v>
      </c>
    </row>
    <row r="34" spans="6:30" ht="15" customHeight="1">
      <c r="F34" s="304" t="str">
        <f>CHOOSE(Content!$A$1, $D13, $E13)&amp;$C13</f>
        <v>Total</v>
      </c>
      <c r="G34" s="303"/>
      <c r="H34" s="302">
        <v>5.9200000000000008</v>
      </c>
      <c r="I34" s="306">
        <v>2616.2614292199996</v>
      </c>
      <c r="J34" s="282"/>
      <c r="K34" s="282"/>
      <c r="L34" s="282"/>
      <c r="M34" s="283"/>
      <c r="N34" s="283"/>
      <c r="P34" s="195" t="str">
        <f>CHOOSE(Content!$A$1, $D13, $E13)&amp;$C13</f>
        <v>Total</v>
      </c>
      <c r="Q34" s="196">
        <v>0</v>
      </c>
      <c r="R34" s="196">
        <v>0.2</v>
      </c>
      <c r="S34" s="196">
        <v>0.81</v>
      </c>
      <c r="T34" s="196">
        <v>0.09</v>
      </c>
      <c r="U34" s="196">
        <v>0.41000000000000003</v>
      </c>
      <c r="V34" s="196">
        <v>0.51</v>
      </c>
      <c r="W34" s="196">
        <v>0.42000000000000004</v>
      </c>
      <c r="X34" s="196">
        <v>0.44</v>
      </c>
      <c r="Y34" s="196">
        <v>0.48</v>
      </c>
      <c r="Z34" s="196">
        <v>0.82000000000000006</v>
      </c>
      <c r="AA34" s="196">
        <v>1.29</v>
      </c>
      <c r="AB34" s="196">
        <v>0.45</v>
      </c>
      <c r="AC34" s="196">
        <v>0</v>
      </c>
      <c r="AD34" s="196">
        <v>0</v>
      </c>
    </row>
  </sheetData>
  <mergeCells count="23">
    <mergeCell ref="F2:F3"/>
    <mergeCell ref="G2:G3"/>
    <mergeCell ref="H2:H3"/>
    <mergeCell ref="I2:I3"/>
    <mergeCell ref="L2:L3"/>
    <mergeCell ref="Y28:Y29"/>
    <mergeCell ref="N2:N3"/>
    <mergeCell ref="J2:K2"/>
    <mergeCell ref="P28:P29"/>
    <mergeCell ref="Q28:Q29"/>
    <mergeCell ref="R28:R29"/>
    <mergeCell ref="S28:S29"/>
    <mergeCell ref="M2:M3"/>
    <mergeCell ref="T28:T29"/>
    <mergeCell ref="U28:U29"/>
    <mergeCell ref="V28:V29"/>
    <mergeCell ref="W28:W29"/>
    <mergeCell ref="X28:X29"/>
    <mergeCell ref="Z28:Z29"/>
    <mergeCell ref="AA28:AA29"/>
    <mergeCell ref="AB28:AB29"/>
    <mergeCell ref="AC28:AC29"/>
    <mergeCell ref="AD28:AD29"/>
  </mergeCells>
  <conditionalFormatting sqref="L30:L33">
    <cfRule type="dataBar" priority="28">
      <dataBar>
        <cfvo type="min"/>
        <cfvo type="max"/>
        <color rgb="FFFFB628"/>
      </dataBar>
      <extLst>
        <ext xmlns:x14="http://schemas.microsoft.com/office/spreadsheetml/2009/9/main" uri="{B025F937-C7B1-47D3-B67F-A62EFF666E3E}">
          <x14:id>{46584FDD-1205-46E3-AF22-13DEABDBF981}</x14:id>
        </ext>
      </extLst>
    </cfRule>
  </conditionalFormatting>
  <conditionalFormatting sqref="L5:L29">
    <cfRule type="dataBar" priority="1">
      <dataBar>
        <cfvo type="min"/>
        <cfvo type="max"/>
        <color rgb="FFFFB628"/>
      </dataBar>
      <extLst>
        <ext xmlns:x14="http://schemas.microsoft.com/office/spreadsheetml/2009/9/main" uri="{B025F937-C7B1-47D3-B67F-A62EFF666E3E}">
          <x14:id>{ECC254AE-8E83-4FDF-9A62-1CFBB17A003D}</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46584FDD-1205-46E3-AF22-13DEABDBF981}">
            <x14:dataBar minLength="0" maxLength="100" border="1" negativeBarBorderColorSameAsPositive="0">
              <x14:cfvo type="autoMin"/>
              <x14:cfvo type="autoMax"/>
              <x14:borderColor rgb="FFFFB628"/>
              <x14:negativeFillColor rgb="FFFF0000"/>
              <x14:negativeBorderColor rgb="FFFF0000"/>
              <x14:axisColor rgb="FF000000"/>
            </x14:dataBar>
          </x14:cfRule>
          <xm:sqref>L30:L33</xm:sqref>
        </x14:conditionalFormatting>
        <x14:conditionalFormatting xmlns:xm="http://schemas.microsoft.com/office/excel/2006/main">
          <x14:cfRule type="dataBar" id="{ECC254AE-8E83-4FDF-9A62-1CFBB17A003D}">
            <x14:dataBar minLength="0" maxLength="100" border="1" negativeBarBorderColorSameAsPositive="0">
              <x14:cfvo type="autoMin"/>
              <x14:cfvo type="autoMax"/>
              <x14:borderColor rgb="FFFFB628"/>
              <x14:negativeFillColor rgb="FFFF0000"/>
              <x14:negativeBorderColor rgb="FFFF0000"/>
              <x14:axisColor rgb="FF000000"/>
            </x14:dataBar>
          </x14:cfRule>
          <xm:sqref>L5:L29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Content</vt:lpstr>
      <vt:lpstr>Production</vt:lpstr>
      <vt:lpstr>Production HY</vt:lpstr>
      <vt:lpstr>Reserves and Resources</vt:lpstr>
      <vt:lpstr>Fin highlights</vt:lpstr>
      <vt:lpstr>Fin statements</vt:lpstr>
      <vt:lpstr>Revenue</vt:lpstr>
      <vt:lpstr>Cost of sales</vt:lpstr>
      <vt:lpstr>Debt_EBITDA</vt:lpstr>
      <vt:lpstr>Cash cost</vt:lpstr>
      <vt:lpstr>Dividends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Goncharova</dc:creator>
  <cp:lastModifiedBy>Alina Assanova</cp:lastModifiedBy>
  <cp:lastPrinted>2019-08-26T16:49:36Z</cp:lastPrinted>
  <dcterms:created xsi:type="dcterms:W3CDTF">2012-06-09T07:45:32Z</dcterms:created>
  <dcterms:modified xsi:type="dcterms:W3CDTF">2026-10-07T05:39:13Z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{02B74C3E-B84E-4331-A55A-EF7844F8B785}</vt:lpwstr>
  </property>
</Properties>
</file>